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A8C3AA62-62FD-4C84-98F4-D002E1B59845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422" i="1" l="1"/>
  <c r="AL501" i="1"/>
  <c r="AL61" i="1"/>
  <c r="AL6" i="1"/>
  <c r="AL41" i="1"/>
  <c r="AL18" i="1"/>
  <c r="AL445" i="1"/>
  <c r="AL436" i="1"/>
  <c r="AL266" i="1"/>
  <c r="AL231" i="1"/>
  <c r="AL425" i="1"/>
  <c r="AL467" i="1"/>
  <c r="AL66" i="1"/>
  <c r="AL36" i="1"/>
  <c r="AL15" i="1"/>
  <c r="AL465" i="1"/>
  <c r="AL404" i="1"/>
  <c r="AL145" i="1"/>
  <c r="AL140" i="1"/>
  <c r="AL409" i="1"/>
  <c r="AL331" i="1"/>
  <c r="AL228" i="1"/>
  <c r="AL167" i="1"/>
  <c r="AL454" i="1"/>
  <c r="AL173" i="1"/>
  <c r="AL227" i="1"/>
  <c r="AL213" i="1"/>
  <c r="AL442" i="1"/>
  <c r="AL314" i="1"/>
  <c r="AL282" i="1"/>
  <c r="AL123" i="1"/>
  <c r="AL201" i="1"/>
  <c r="AL112" i="1"/>
  <c r="AL414" i="1"/>
  <c r="AL329" i="1"/>
  <c r="AL310" i="1"/>
  <c r="AL419" i="1"/>
  <c r="AL261" i="1"/>
  <c r="AL421" i="1"/>
  <c r="AL302" i="1"/>
  <c r="AL370" i="1"/>
  <c r="AL110" i="1"/>
  <c r="AL114" i="1"/>
  <c r="AL104" i="1"/>
  <c r="AL299" i="1"/>
  <c r="AL252" i="1"/>
  <c r="AL269" i="1"/>
  <c r="AL242" i="1"/>
  <c r="AL126" i="1"/>
  <c r="AL92" i="1"/>
  <c r="AL389" i="1"/>
  <c r="AL80" i="1"/>
  <c r="AL248" i="1"/>
  <c r="AL339" i="1"/>
  <c r="AL230" i="1"/>
  <c r="AL44" i="1"/>
  <c r="AL352" i="1"/>
  <c r="AL464" i="1"/>
  <c r="AL259" i="1"/>
  <c r="AL486" i="1"/>
  <c r="AL237" i="1"/>
  <c r="AL461" i="1"/>
  <c r="AL263" i="1"/>
  <c r="AL166" i="1"/>
  <c r="AL214" i="1"/>
  <c r="AL415" i="1"/>
  <c r="AL382" i="1"/>
  <c r="AL161" i="1"/>
  <c r="AL458" i="1"/>
  <c r="AL500" i="1"/>
  <c r="AL321" i="1"/>
  <c r="AL54" i="1"/>
  <c r="AL30" i="1"/>
  <c r="AL109" i="1"/>
  <c r="AL460" i="1"/>
  <c r="AL174" i="1"/>
  <c r="AL52" i="1"/>
  <c r="AL132" i="1"/>
  <c r="AL198" i="1"/>
  <c r="AL478" i="1"/>
  <c r="AL444" i="1"/>
  <c r="AL196" i="1"/>
  <c r="AL298" i="1"/>
  <c r="AL217" i="1"/>
  <c r="AL360" i="1"/>
  <c r="AL412" i="1"/>
  <c r="AL430" i="1"/>
  <c r="AL434" i="1"/>
  <c r="AL330" i="1"/>
  <c r="AL291" i="1"/>
  <c r="AL491" i="1"/>
  <c r="AL443" i="1"/>
  <c r="AL247" i="1"/>
  <c r="AL125" i="1"/>
  <c r="AL365" i="1"/>
  <c r="AL383" i="1"/>
  <c r="AL395" i="1"/>
  <c r="AL476" i="1"/>
  <c r="AL212" i="1"/>
  <c r="AL120" i="1"/>
  <c r="AL487" i="1"/>
  <c r="AL373" i="1"/>
  <c r="AL362" i="1"/>
  <c r="AL113" i="1"/>
  <c r="AL178" i="1"/>
  <c r="AL472" i="1"/>
  <c r="AL417" i="1"/>
  <c r="AL35" i="1"/>
  <c r="AL67" i="1"/>
  <c r="AL402" i="1"/>
  <c r="AL278" i="1"/>
  <c r="AL33" i="1"/>
  <c r="AL337" i="1"/>
  <c r="AL288" i="1"/>
  <c r="AL260" i="1"/>
  <c r="AL203" i="1"/>
  <c r="AL239" i="1"/>
  <c r="AL12" i="1"/>
  <c r="AL11" i="1"/>
  <c r="AL493" i="1"/>
  <c r="AL98" i="1"/>
  <c r="AL418" i="1"/>
  <c r="AL380" i="1"/>
  <c r="AL432" i="1"/>
  <c r="AL416" i="1"/>
  <c r="AL502" i="1"/>
  <c r="AL17" i="1"/>
  <c r="AL438" i="1"/>
  <c r="AL106" i="1"/>
  <c r="AL160" i="1"/>
  <c r="AL215" i="1"/>
  <c r="AL431" i="1"/>
  <c r="AL398" i="1"/>
  <c r="AL292" i="1"/>
  <c r="AL320" i="1"/>
  <c r="AL490" i="1"/>
  <c r="AL143" i="1"/>
  <c r="AL437" i="1"/>
  <c r="AL232" i="1"/>
  <c r="AL71" i="1"/>
  <c r="AL84" i="1"/>
  <c r="AL39" i="1"/>
  <c r="AL477" i="1"/>
  <c r="AL354" i="1"/>
  <c r="AL499" i="1"/>
  <c r="AL70" i="1"/>
  <c r="AL32" i="1"/>
  <c r="AL396" i="1"/>
  <c r="AL175" i="1"/>
  <c r="AL297" i="1"/>
  <c r="AL184" i="1"/>
  <c r="AL16" i="1"/>
  <c r="AL182" i="1"/>
  <c r="AL4" i="1"/>
  <c r="AL456" i="1"/>
  <c r="AL226" i="1"/>
  <c r="AL86" i="1"/>
  <c r="AL451" i="1"/>
  <c r="AL334" i="1"/>
  <c r="AL20" i="1"/>
  <c r="AL284" i="1"/>
  <c r="AL275" i="1"/>
  <c r="AL188" i="1"/>
  <c r="AL148" i="1"/>
  <c r="AL480" i="1"/>
  <c r="AL192" i="1"/>
  <c r="AL307" i="1"/>
  <c r="AL119" i="1"/>
  <c r="AL433" i="1"/>
  <c r="AL220" i="1"/>
  <c r="AL496" i="1"/>
  <c r="AL304" i="1"/>
  <c r="AL481" i="1"/>
  <c r="AL378" i="1"/>
  <c r="AL151" i="1"/>
  <c r="AL181" i="1"/>
  <c r="AL51" i="1"/>
  <c r="AL391" i="1"/>
  <c r="AL88" i="1"/>
  <c r="AL172" i="1"/>
  <c r="AL488" i="1"/>
  <c r="AL498" i="1"/>
  <c r="AL455" i="1"/>
  <c r="AL149" i="1"/>
  <c r="AL358" i="1"/>
  <c r="AL135" i="1"/>
  <c r="AL14" i="1"/>
  <c r="AL364" i="1"/>
  <c r="AL163" i="1"/>
  <c r="AL367" i="1"/>
  <c r="AL309" i="1"/>
  <c r="AL303" i="1"/>
  <c r="AL186" i="1"/>
  <c r="AL29" i="1"/>
  <c r="AL403" i="1"/>
  <c r="AL24" i="1"/>
  <c r="AL94" i="1"/>
  <c r="AL23" i="1"/>
  <c r="AL428" i="1"/>
  <c r="AL76" i="1"/>
  <c r="AL42" i="1"/>
  <c r="AL183" i="1"/>
  <c r="AL375" i="1"/>
  <c r="AL294" i="1"/>
  <c r="AL246" i="1"/>
  <c r="AL494" i="1"/>
  <c r="AL406" i="1"/>
  <c r="AL473" i="1"/>
  <c r="AL274" i="1"/>
  <c r="AL262" i="1"/>
  <c r="AL366" i="1"/>
  <c r="AL216" i="1"/>
  <c r="AL83" i="1"/>
  <c r="AL22" i="1"/>
  <c r="AL356" i="1"/>
  <c r="AL236" i="1"/>
  <c r="AL277" i="1"/>
  <c r="AL457" i="1"/>
  <c r="AL388" i="1"/>
  <c r="AL448" i="1"/>
  <c r="AL427" i="1"/>
  <c r="AL254" i="1"/>
  <c r="AL485" i="1"/>
  <c r="AL387" i="1"/>
  <c r="AL191" i="1"/>
  <c r="AL394" i="1"/>
  <c r="AL159" i="1"/>
  <c r="AL390" i="1"/>
  <c r="AL47" i="1"/>
  <c r="AL97" i="1"/>
  <c r="AL127" i="1"/>
  <c r="AL301" i="1"/>
  <c r="AL38" i="1"/>
  <c r="AL205" i="1"/>
  <c r="AL222" i="1"/>
  <c r="AL136" i="1"/>
  <c r="AL138" i="1"/>
  <c r="AL154" i="1"/>
  <c r="AL317" i="1"/>
  <c r="AL407" i="1"/>
  <c r="AL346" i="1"/>
  <c r="AL377" i="1"/>
  <c r="AL447" i="1"/>
  <c r="AL90" i="1"/>
  <c r="AL489" i="1"/>
  <c r="AL483" i="1"/>
  <c r="AL93" i="1"/>
  <c r="AL313" i="1"/>
  <c r="AL281" i="1"/>
  <c r="AL423" i="1"/>
  <c r="AL462" i="1"/>
  <c r="AL197" i="1"/>
  <c r="AL441" i="1"/>
  <c r="AL426" i="1"/>
  <c r="AL8" i="1"/>
  <c r="AL271" i="1"/>
  <c r="AL399" i="1"/>
  <c r="AL450" i="1"/>
  <c r="AL62" i="1"/>
  <c r="AL3" i="1"/>
  <c r="AL316" i="1"/>
  <c r="AL202" i="1"/>
  <c r="AL235" i="1"/>
  <c r="AL439" i="1"/>
  <c r="AL170" i="1"/>
  <c r="AL206" i="1"/>
  <c r="AL65" i="1"/>
  <c r="AL245" i="1"/>
  <c r="AL60" i="1"/>
  <c r="AL267" i="1"/>
  <c r="AL223" i="1"/>
  <c r="AL285" i="1"/>
  <c r="AL323" i="1"/>
  <c r="AL251" i="1"/>
  <c r="AL78" i="1"/>
  <c r="AL452" i="1"/>
  <c r="AL204" i="1"/>
  <c r="AL234" i="1"/>
  <c r="AL276" i="1"/>
  <c r="AL446" i="1"/>
  <c r="AL397" i="1"/>
  <c r="AL7" i="1"/>
  <c r="AL58" i="1"/>
  <c r="AL144" i="1"/>
  <c r="AL351" i="1"/>
  <c r="AL48" i="1"/>
  <c r="AL286" i="1"/>
  <c r="AL440" i="1"/>
  <c r="AL82" i="1"/>
  <c r="AL89" i="1"/>
  <c r="AL75" i="1"/>
  <c r="AL471" i="1"/>
  <c r="AL290" i="1"/>
  <c r="AL46" i="1"/>
  <c r="AL139" i="1"/>
  <c r="AL102" i="1"/>
  <c r="AL497" i="1"/>
  <c r="AL85" i="1"/>
  <c r="AL318" i="1"/>
  <c r="AL9" i="1"/>
  <c r="AL142" i="1"/>
  <c r="AL327" i="1"/>
  <c r="AL37" i="1"/>
  <c r="AL219" i="1"/>
  <c r="AL319" i="1"/>
  <c r="AL87" i="1"/>
  <c r="AL177" i="1"/>
  <c r="AL345" i="1"/>
  <c r="AL111" i="1"/>
  <c r="AL368" i="1"/>
  <c r="AL258" i="1"/>
  <c r="AL180" i="1"/>
  <c r="AL250" i="1"/>
  <c r="AL141" i="1"/>
  <c r="AL171" i="1"/>
  <c r="AL56" i="1"/>
  <c r="AL342" i="1"/>
  <c r="AL116" i="1"/>
  <c r="AL158" i="1"/>
  <c r="AL25" i="1"/>
  <c r="AL495" i="1"/>
  <c r="AL420" i="1"/>
  <c r="AL392" i="1"/>
  <c r="AL194" i="1"/>
  <c r="AL474" i="1"/>
  <c r="AL77" i="1"/>
  <c r="AL103" i="1"/>
  <c r="AL79" i="1"/>
  <c r="AL311" i="1"/>
  <c r="AL229" i="1"/>
  <c r="AL340" i="1"/>
  <c r="AL130" i="1"/>
  <c r="AL146" i="1"/>
  <c r="AL429" i="1"/>
  <c r="AL381" i="1"/>
  <c r="AL68" i="1"/>
  <c r="AL34" i="1"/>
  <c r="AL336" i="1"/>
  <c r="AL5" i="1"/>
  <c r="AL72" i="1"/>
  <c r="AL296" i="1"/>
  <c r="AL492" i="1"/>
  <c r="AL63" i="1"/>
  <c r="AL28" i="1"/>
  <c r="AL272" i="1"/>
  <c r="AL363" i="1"/>
  <c r="AL210" i="1"/>
  <c r="AL289" i="1"/>
  <c r="AL312" i="1"/>
  <c r="AL335" i="1"/>
  <c r="AL424" i="1"/>
  <c r="AL405" i="1"/>
  <c r="AL411" i="1"/>
  <c r="AL27" i="1"/>
  <c r="AL122" i="1"/>
  <c r="AL332" i="1"/>
  <c r="AL376" i="1"/>
  <c r="AL218" i="1"/>
  <c r="AL31" i="1"/>
  <c r="AL256" i="1"/>
  <c r="AL400" i="1"/>
  <c r="AL10" i="1"/>
  <c r="AL129" i="1"/>
  <c r="AL147" i="1"/>
  <c r="AL169" i="1"/>
  <c r="AL176" i="1"/>
  <c r="AL152" i="1"/>
  <c r="AL45" i="1"/>
  <c r="AL179" i="1"/>
  <c r="AL350" i="1"/>
  <c r="AL185" i="1"/>
  <c r="AL268" i="1"/>
  <c r="AL343" i="1"/>
  <c r="AL347" i="1"/>
  <c r="AL128" i="1"/>
  <c r="AL55" i="1"/>
  <c r="AL157" i="1"/>
  <c r="AL189" i="1"/>
  <c r="AL468" i="1"/>
  <c r="AL153" i="1"/>
  <c r="AL209" i="1"/>
  <c r="AL279" i="1"/>
  <c r="AL371" i="1"/>
  <c r="AL156" i="1"/>
  <c r="AL410" i="1"/>
  <c r="AL115" i="1"/>
  <c r="AL21" i="1"/>
  <c r="AL221" i="1"/>
  <c r="AL26" i="1"/>
  <c r="AL475" i="1"/>
  <c r="AL273" i="1"/>
  <c r="AL165" i="1"/>
  <c r="AL459" i="1"/>
  <c r="AL118" i="1"/>
  <c r="AL40" i="1"/>
  <c r="AL379" i="1"/>
  <c r="AL74" i="1"/>
  <c r="AL193" i="1"/>
  <c r="AL355" i="1"/>
  <c r="AL453" i="1"/>
  <c r="AL386" i="1"/>
  <c r="AL325" i="1"/>
  <c r="AL344" i="1"/>
  <c r="AL372" i="1"/>
  <c r="AL255" i="1"/>
  <c r="AL333" i="1"/>
  <c r="AL369" i="1"/>
  <c r="AL105" i="1"/>
  <c r="AL326" i="1"/>
  <c r="AL225" i="1"/>
  <c r="AL57" i="1"/>
  <c r="AL341" i="1"/>
  <c r="AL117" i="1"/>
  <c r="AL59" i="1"/>
  <c r="AL244" i="1"/>
  <c r="AL187" i="1"/>
  <c r="AL131" i="1"/>
  <c r="AL13" i="1"/>
  <c r="AL295" i="1"/>
  <c r="AL479" i="1"/>
  <c r="AL101" i="1"/>
  <c r="AL64" i="1"/>
  <c r="AL463" i="1"/>
  <c r="AL211" i="1"/>
  <c r="AL353" i="1"/>
  <c r="AL224" i="1"/>
  <c r="AL466" i="1"/>
  <c r="AL249" i="1"/>
  <c r="AL482" i="1"/>
  <c r="AL385" i="1"/>
  <c r="AL484" i="1"/>
  <c r="AL265" i="1"/>
  <c r="AL200" i="1"/>
  <c r="AL43" i="1"/>
  <c r="AL270" i="1"/>
  <c r="AL470" i="1"/>
  <c r="AL199" i="1"/>
  <c r="AL49" i="1"/>
  <c r="AL124" i="1"/>
  <c r="AL283" i="1"/>
  <c r="AL280" i="1"/>
  <c r="AL19" i="1"/>
  <c r="AL137" i="1"/>
  <c r="AL449" i="1"/>
  <c r="AL190" i="1"/>
  <c r="AL348" i="1"/>
  <c r="AL328" i="1"/>
  <c r="AL134" i="1"/>
  <c r="AL359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0" i="10" l="1"/>
  <c r="M630" i="10" s="1"/>
  <c r="P630" i="10" s="1"/>
  <c r="R630" i="10" l="1"/>
  <c r="U630" i="10" s="1"/>
  <c r="H630" i="10"/>
  <c r="K630" i="10" s="1"/>
  <c r="B631" i="10" l="1"/>
  <c r="B632" i="10"/>
  <c r="R632" i="10" l="1"/>
  <c r="U632" i="10" s="1"/>
  <c r="M632" i="10"/>
  <c r="P632" i="10" s="1"/>
  <c r="H632" i="10"/>
  <c r="K632" i="10" s="1"/>
  <c r="H631" i="10"/>
  <c r="K631" i="10" s="1"/>
  <c r="M631" i="10"/>
  <c r="P631" i="10" s="1"/>
  <c r="R631" i="10"/>
  <c r="U631" i="10" s="1"/>
  <c r="E5" i="10" l="1"/>
  <c r="F5" i="10" s="1"/>
  <c r="B213" i="10"/>
  <c r="E143" i="10"/>
  <c r="F143" i="10" s="1"/>
  <c r="E99" i="10"/>
  <c r="F99" i="10" s="1"/>
  <c r="E155" i="10"/>
  <c r="F155" i="10" s="1"/>
  <c r="E9" i="10"/>
  <c r="F9" i="10" s="1"/>
  <c r="E103" i="10"/>
  <c r="F103" i="10" s="1"/>
  <c r="E85" i="10"/>
  <c r="F85" i="10" s="1"/>
  <c r="B10" i="10"/>
  <c r="E264" i="10"/>
  <c r="F264" i="10" s="1"/>
  <c r="B190" i="10"/>
  <c r="E47" i="10"/>
  <c r="F47" i="10" s="1"/>
  <c r="E72" i="10"/>
  <c r="F72" i="10" s="1"/>
  <c r="E95" i="10"/>
  <c r="F95" i="10" s="1"/>
  <c r="B44" i="10"/>
  <c r="E11" i="10"/>
  <c r="F11" i="10" s="1"/>
  <c r="E38" i="10"/>
  <c r="F38" i="10" s="1"/>
  <c r="E19" i="10"/>
  <c r="F19" i="10" s="1"/>
  <c r="E24" i="10"/>
  <c r="F24" i="10" s="1"/>
  <c r="E49" i="10"/>
  <c r="F49" i="10" s="1"/>
  <c r="E134" i="10"/>
  <c r="F134" i="10" s="1"/>
  <c r="B143" i="10"/>
  <c r="E118" i="10"/>
  <c r="F118" i="10" s="1"/>
  <c r="E100" i="10"/>
  <c r="F100" i="10" s="1"/>
  <c r="E162" i="10"/>
  <c r="F162" i="10" s="1"/>
  <c r="E31" i="10"/>
  <c r="F31" i="10" s="1"/>
  <c r="B107" i="10"/>
  <c r="B131" i="10"/>
  <c r="E78" i="10"/>
  <c r="F78" i="10" s="1"/>
  <c r="B151" i="10"/>
  <c r="E150" i="10"/>
  <c r="F150" i="10" s="1"/>
  <c r="E68" i="10"/>
  <c r="F68" i="10" s="1"/>
  <c r="B118" i="10"/>
  <c r="E104" i="10"/>
  <c r="F104" i="10" s="1"/>
  <c r="E406" i="10"/>
  <c r="F406" i="10" s="1"/>
  <c r="E213" i="10"/>
  <c r="F213" i="10" s="1"/>
  <c r="E147" i="10"/>
  <c r="F147" i="10" s="1"/>
  <c r="E630" i="10"/>
  <c r="F630" i="10" s="1"/>
  <c r="B19" i="10"/>
  <c r="B265" i="10"/>
  <c r="E56" i="10"/>
  <c r="F56" i="10" s="1"/>
  <c r="B155" i="10"/>
  <c r="B98" i="10"/>
  <c r="E338" i="10"/>
  <c r="F338" i="10" s="1"/>
  <c r="B138" i="10"/>
  <c r="E190" i="10"/>
  <c r="F190" i="10" s="1"/>
  <c r="E63" i="10"/>
  <c r="F63" i="10" s="1"/>
  <c r="E80" i="10"/>
  <c r="F80" i="10" s="1"/>
  <c r="B147" i="10"/>
  <c r="B74" i="10"/>
  <c r="E108" i="10"/>
  <c r="F108" i="10" s="1"/>
  <c r="E601" i="10"/>
  <c r="F601" i="10" s="1"/>
  <c r="B413" i="10"/>
  <c r="E386" i="10"/>
  <c r="F386" i="10" s="1"/>
  <c r="E14" i="10"/>
  <c r="F14" i="10" s="1"/>
  <c r="E330" i="10"/>
  <c r="F330" i="10" s="1"/>
  <c r="E189" i="10"/>
  <c r="F189" i="10" s="1"/>
  <c r="E177" i="10"/>
  <c r="F177" i="10" s="1"/>
  <c r="E107" i="10"/>
  <c r="F107" i="10" s="1"/>
  <c r="B79" i="10"/>
  <c r="E83" i="10"/>
  <c r="F83" i="10" s="1"/>
  <c r="E218" i="10"/>
  <c r="F218" i="10" s="1"/>
  <c r="E605" i="10"/>
  <c r="F605" i="10" s="1"/>
  <c r="B56" i="10"/>
  <c r="E281" i="10"/>
  <c r="F281" i="10" s="1"/>
  <c r="E209" i="10"/>
  <c r="F209" i="10" s="1"/>
  <c r="B308" i="10"/>
  <c r="E238" i="10"/>
  <c r="F238" i="10" s="1"/>
  <c r="B287" i="10"/>
  <c r="B105" i="10"/>
  <c r="B57" i="10"/>
  <c r="E43" i="10"/>
  <c r="F43" i="10" s="1"/>
  <c r="E391" i="10"/>
  <c r="F391" i="10" s="1"/>
  <c r="B130" i="10"/>
  <c r="E67" i="10"/>
  <c r="F67" i="10" s="1"/>
  <c r="E397" i="10"/>
  <c r="F397" i="10" s="1"/>
  <c r="E224" i="10"/>
  <c r="F224" i="10" s="1"/>
  <c r="E266" i="10"/>
  <c r="F266" i="10" s="1"/>
  <c r="B244" i="10"/>
  <c r="B193" i="10"/>
  <c r="E94" i="10"/>
  <c r="F94" i="10" s="1"/>
  <c r="E365" i="10"/>
  <c r="F365" i="10" s="1"/>
  <c r="E415" i="10"/>
  <c r="F415" i="10" s="1"/>
  <c r="B28" i="10"/>
  <c r="E263" i="10"/>
  <c r="F263" i="10" s="1"/>
  <c r="B177" i="10"/>
  <c r="B282" i="10"/>
  <c r="E76" i="10"/>
  <c r="F76" i="10" s="1"/>
  <c r="E413" i="10"/>
  <c r="F413" i="10" s="1"/>
  <c r="B386" i="10"/>
  <c r="E79" i="10"/>
  <c r="F79" i="10" s="1"/>
  <c r="B83" i="10"/>
  <c r="E286" i="10"/>
  <c r="F286" i="10" s="1"/>
  <c r="E179" i="10"/>
  <c r="F179" i="10" s="1"/>
  <c r="B42" i="10"/>
  <c r="B218" i="10"/>
  <c r="B532" i="10"/>
  <c r="E12" i="10"/>
  <c r="F12" i="10" s="1"/>
  <c r="B296" i="10"/>
  <c r="B209" i="10"/>
  <c r="E308" i="10"/>
  <c r="F308" i="10" s="1"/>
  <c r="B238" i="10"/>
  <c r="E287" i="10"/>
  <c r="F287" i="10" s="1"/>
  <c r="E105" i="10"/>
  <c r="F105" i="10" s="1"/>
  <c r="E57" i="10"/>
  <c r="F57" i="10" s="1"/>
  <c r="B43" i="10"/>
  <c r="B391" i="10"/>
  <c r="E130" i="10"/>
  <c r="F130" i="10" s="1"/>
  <c r="E138" i="10"/>
  <c r="F138" i="10" s="1"/>
  <c r="B241" i="10"/>
  <c r="E117" i="10"/>
  <c r="F117" i="10" s="1"/>
  <c r="E246" i="10"/>
  <c r="F246" i="10" s="1"/>
  <c r="E17" i="10"/>
  <c r="F17" i="10" s="1"/>
  <c r="B266" i="10"/>
  <c r="E244" i="10"/>
  <c r="F244" i="10" s="1"/>
  <c r="E193" i="10"/>
  <c r="F193" i="10" s="1"/>
  <c r="E18" i="10"/>
  <c r="F18" i="10" s="1"/>
  <c r="B415" i="10"/>
  <c r="E28" i="10"/>
  <c r="F28" i="10" s="1"/>
  <c r="E335" i="10"/>
  <c r="F335" i="10" s="1"/>
  <c r="E546" i="10"/>
  <c r="F546" i="10" s="1"/>
  <c r="B154" i="10"/>
  <c r="E537" i="10"/>
  <c r="F537" i="10" s="1"/>
  <c r="E373" i="10"/>
  <c r="F373" i="10" s="1"/>
  <c r="E543" i="10"/>
  <c r="F543" i="10" s="1"/>
  <c r="E538" i="10"/>
  <c r="F538" i="10" s="1"/>
  <c r="E411" i="10"/>
  <c r="F411" i="10" s="1"/>
  <c r="B32" i="10"/>
  <c r="E174" i="10"/>
  <c r="F174" i="10" s="1"/>
  <c r="B14" i="10"/>
  <c r="B271" i="10"/>
  <c r="E528" i="10"/>
  <c r="F528" i="10" s="1"/>
  <c r="E111" i="10"/>
  <c r="F111" i="10" s="1"/>
  <c r="E584" i="10"/>
  <c r="F584" i="10" s="1"/>
  <c r="B156" i="10"/>
  <c r="E434" i="10"/>
  <c r="F434" i="10" s="1"/>
  <c r="B335" i="10"/>
  <c r="E410" i="10"/>
  <c r="F410" i="10" s="1"/>
  <c r="E456" i="10"/>
  <c r="F456" i="10" s="1"/>
  <c r="E545" i="10"/>
  <c r="F545" i="10" s="1"/>
  <c r="B436" i="10"/>
  <c r="E580" i="10"/>
  <c r="F580" i="10" s="1"/>
  <c r="B606" i="10"/>
  <c r="E428" i="10"/>
  <c r="F428" i="10" s="1"/>
  <c r="B546" i="10"/>
  <c r="E154" i="10"/>
  <c r="F154" i="10" s="1"/>
  <c r="B512" i="10"/>
  <c r="B470" i="10"/>
  <c r="B373" i="10"/>
  <c r="E71" i="10"/>
  <c r="F71" i="10" s="1"/>
  <c r="B543" i="10"/>
  <c r="E334" i="10"/>
  <c r="F334" i="10" s="1"/>
  <c r="B363" i="10"/>
  <c r="B421" i="10"/>
  <c r="E32" i="10"/>
  <c r="F32" i="10" s="1"/>
  <c r="B174" i="10"/>
  <c r="E602" i="10"/>
  <c r="F602" i="10" s="1"/>
  <c r="E271" i="10"/>
  <c r="F271" i="10" s="1"/>
  <c r="B528" i="10"/>
  <c r="B577" i="10"/>
  <c r="E156" i="10"/>
  <c r="F156" i="10" s="1"/>
  <c r="E593" i="10"/>
  <c r="F593" i="10" s="1"/>
  <c r="E578" i="10"/>
  <c r="F578" i="10" s="1"/>
  <c r="B176" i="10"/>
  <c r="E319" i="10"/>
  <c r="F319" i="10" s="1"/>
  <c r="E493" i="10"/>
  <c r="F493" i="10" s="1"/>
  <c r="B378" i="10"/>
  <c r="E437" i="10"/>
  <c r="F437" i="10" s="1"/>
  <c r="E563" i="10"/>
  <c r="F563" i="10" s="1"/>
  <c r="B384" i="10"/>
  <c r="E171" i="10"/>
  <c r="F171" i="10" s="1"/>
  <c r="E471" i="10"/>
  <c r="F471" i="10" s="1"/>
  <c r="B550" i="10"/>
  <c r="E306" i="10"/>
  <c r="F306" i="10" s="1"/>
  <c r="E219" i="10"/>
  <c r="F219" i="10" s="1"/>
  <c r="E142" i="10"/>
  <c r="F142" i="10" s="1"/>
  <c r="E489" i="10"/>
  <c r="F489" i="10" s="1"/>
  <c r="E502" i="10"/>
  <c r="F502" i="10" s="1"/>
  <c r="E499" i="10"/>
  <c r="F499" i="10" s="1"/>
  <c r="E243" i="10"/>
  <c r="F243" i="10" s="1"/>
  <c r="B311" i="10"/>
  <c r="E363" i="10"/>
  <c r="F363" i="10" s="1"/>
  <c r="E510" i="10"/>
  <c r="F510" i="10" s="1"/>
  <c r="B603" i="10"/>
  <c r="E472" i="10"/>
  <c r="F472" i="10" s="1"/>
  <c r="E164" i="10"/>
  <c r="F164" i="10" s="1"/>
  <c r="E544" i="10"/>
  <c r="F544" i="10" s="1"/>
  <c r="E555" i="10"/>
  <c r="F555" i="10" s="1"/>
  <c r="E50" i="10"/>
  <c r="F50" i="10" s="1"/>
  <c r="E234" i="10"/>
  <c r="F234" i="10" s="1"/>
  <c r="E132" i="10"/>
  <c r="F132" i="10" s="1"/>
  <c r="E495" i="10"/>
  <c r="F495" i="10" s="1"/>
  <c r="B442" i="10"/>
  <c r="E429" i="10"/>
  <c r="F429" i="10" s="1"/>
  <c r="B377" i="10"/>
  <c r="E514" i="10"/>
  <c r="F514" i="10" s="1"/>
  <c r="E205" i="10"/>
  <c r="F205" i="10" s="1"/>
  <c r="B553" i="10"/>
  <c r="E54" i="10"/>
  <c r="F54" i="10" s="1"/>
  <c r="E606" i="10"/>
  <c r="F606" i="10" s="1"/>
  <c r="E378" i="10"/>
  <c r="F378" i="10" s="1"/>
  <c r="B471" i="10"/>
  <c r="E550" i="10"/>
  <c r="F550" i="10" s="1"/>
  <c r="B306" i="10"/>
  <c r="E560" i="10"/>
  <c r="F560" i="10" s="1"/>
  <c r="B219" i="10"/>
  <c r="B142" i="10"/>
  <c r="E274" i="10"/>
  <c r="F274" i="10" s="1"/>
  <c r="E503" i="10"/>
  <c r="F503" i="10" s="1"/>
  <c r="E436" i="10"/>
  <c r="F436" i="10" s="1"/>
  <c r="E603" i="10"/>
  <c r="F603" i="10" s="1"/>
  <c r="B472" i="10"/>
  <c r="B164" i="10"/>
  <c r="B556" i="10"/>
  <c r="E326" i="10"/>
  <c r="F326" i="10" s="1"/>
  <c r="E228" i="10"/>
  <c r="F228" i="10" s="1"/>
  <c r="B441" i="10"/>
  <c r="E607" i="10"/>
  <c r="F607" i="10" s="1"/>
  <c r="E137" i="10"/>
  <c r="F137" i="10" s="1"/>
  <c r="E442" i="10"/>
  <c r="F442" i="10" s="1"/>
  <c r="B254" i="10"/>
  <c r="B353" i="10"/>
  <c r="E194" i="10"/>
  <c r="F194" i="10" s="1"/>
  <c r="E443" i="10"/>
  <c r="F443" i="10" s="1"/>
  <c r="E426" i="10"/>
  <c r="F426" i="10" s="1"/>
  <c r="B633" i="10"/>
  <c r="E211" i="10"/>
  <c r="F211" i="10" s="1"/>
  <c r="B554" i="10"/>
  <c r="E176" i="10"/>
  <c r="F176" i="10" s="1"/>
  <c r="E635" i="10"/>
  <c r="F635" i="10" s="1"/>
  <c r="B392" i="10"/>
  <c r="B580" i="10"/>
  <c r="B555" i="10"/>
  <c r="E439" i="10"/>
  <c r="F439" i="10" s="1"/>
  <c r="B260" i="10"/>
  <c r="B333" i="10"/>
  <c r="E324" i="10"/>
  <c r="F324" i="10" s="1"/>
  <c r="B352" i="10"/>
  <c r="E70" i="10"/>
  <c r="F70" i="10" s="1"/>
  <c r="B370" i="10"/>
  <c r="E172" i="10"/>
  <c r="F172" i="10" s="1"/>
  <c r="B545" i="10"/>
  <c r="E501" i="10"/>
  <c r="F501" i="10" s="1"/>
  <c r="E112" i="10"/>
  <c r="F112" i="10" s="1"/>
  <c r="B256" i="10"/>
  <c r="E558" i="10"/>
  <c r="F558" i="10" s="1"/>
  <c r="E488" i="10"/>
  <c r="F488" i="10" s="1"/>
  <c r="E400" i="10"/>
  <c r="F400" i="10" s="1"/>
  <c r="B440" i="10"/>
  <c r="B312" i="10"/>
  <c r="E395" i="10"/>
  <c r="F395" i="10" s="1"/>
  <c r="B167" i="10"/>
  <c r="B643" i="10"/>
  <c r="E362" i="10"/>
  <c r="F362" i="10" s="1"/>
  <c r="B648" i="10"/>
  <c r="E311" i="10"/>
  <c r="F311" i="10" s="1"/>
  <c r="E441" i="10"/>
  <c r="F441" i="10" s="1"/>
  <c r="B607" i="10"/>
  <c r="E645" i="10"/>
  <c r="F645" i="10" s="1"/>
  <c r="B647" i="10"/>
  <c r="E61" i="10"/>
  <c r="F61" i="10" s="1"/>
  <c r="E492" i="10"/>
  <c r="F492" i="10" s="1"/>
  <c r="E353" i="10"/>
  <c r="F353" i="10" s="1"/>
  <c r="B194" i="10"/>
  <c r="E416" i="10"/>
  <c r="F416" i="10" s="1"/>
  <c r="E60" i="10"/>
  <c r="F60" i="10" s="1"/>
  <c r="E254" i="10"/>
  <c r="F254" i="10" s="1"/>
  <c r="B443" i="10"/>
  <c r="B447" i="10"/>
  <c r="E327" i="10"/>
  <c r="F327" i="10" s="1"/>
  <c r="B426" i="10"/>
  <c r="E633" i="10"/>
  <c r="F633" i="10" s="1"/>
  <c r="E639" i="10"/>
  <c r="F639" i="10" s="1"/>
  <c r="B642" i="10"/>
  <c r="E644" i="10"/>
  <c r="F644" i="10" s="1"/>
  <c r="B646" i="10"/>
  <c r="E650" i="10"/>
  <c r="F650" i="10" s="1"/>
  <c r="B654" i="10"/>
  <c r="E658" i="10"/>
  <c r="F658" i="10" s="1"/>
  <c r="B410" i="10"/>
  <c r="B635" i="10"/>
  <c r="E392" i="10"/>
  <c r="F392" i="10" s="1"/>
  <c r="B450" i="10"/>
  <c r="E377" i="10"/>
  <c r="F377" i="10" s="1"/>
  <c r="E505" i="10"/>
  <c r="F505" i="10" s="1"/>
  <c r="B439" i="10"/>
  <c r="E260" i="10"/>
  <c r="F260" i="10" s="1"/>
  <c r="B445" i="10"/>
  <c r="E333" i="10"/>
  <c r="F333" i="10" s="1"/>
  <c r="B324" i="10"/>
  <c r="E352" i="10"/>
  <c r="F352" i="10" s="1"/>
  <c r="E370" i="10"/>
  <c r="F370" i="10" s="1"/>
  <c r="B172" i="10"/>
  <c r="E649" i="10"/>
  <c r="F649" i="10" s="1"/>
  <c r="E664" i="10"/>
  <c r="F664" i="10" s="1"/>
  <c r="B667" i="10"/>
  <c r="E549" i="10"/>
  <c r="F549" i="10" s="1"/>
  <c r="B331" i="10"/>
  <c r="E256" i="10"/>
  <c r="F256" i="10" s="1"/>
  <c r="B637" i="10"/>
  <c r="B564" i="10"/>
  <c r="B641" i="10"/>
  <c r="E648" i="10"/>
  <c r="F648" i="10" s="1"/>
  <c r="E280" i="10"/>
  <c r="F280" i="10" s="1"/>
  <c r="E267" i="10"/>
  <c r="F267" i="10" s="1"/>
  <c r="E728" i="10"/>
  <c r="F728" i="10" s="1"/>
  <c r="E732" i="10"/>
  <c r="F732" i="10" s="1"/>
  <c r="B734" i="10"/>
  <c r="E737" i="10"/>
  <c r="F737" i="10" s="1"/>
  <c r="B739" i="10"/>
  <c r="B743" i="10"/>
  <c r="E421" i="10"/>
  <c r="F421" i="10" s="1"/>
  <c r="E636" i="10"/>
  <c r="F636" i="10" s="1"/>
  <c r="B396" i="10"/>
  <c r="E90" i="10"/>
  <c r="F90" i="10" s="1"/>
  <c r="E329" i="10"/>
  <c r="F329" i="10" s="1"/>
  <c r="E283" i="10"/>
  <c r="F283" i="10" s="1"/>
  <c r="B636" i="10"/>
  <c r="B660" i="10"/>
  <c r="B405" i="10"/>
  <c r="B208" i="10"/>
  <c r="E53" i="10"/>
  <c r="F53" i="10" s="1"/>
  <c r="B242" i="10"/>
  <c r="E379" i="10"/>
  <c r="F379" i="10" s="1"/>
  <c r="E617" i="10"/>
  <c r="F617" i="10" s="1"/>
  <c r="E358" i="10"/>
  <c r="F358" i="10" s="1"/>
  <c r="B725" i="10"/>
  <c r="E727" i="10"/>
  <c r="F727" i="10" s="1"/>
  <c r="B195" i="10"/>
  <c r="E320" i="10"/>
  <c r="F320" i="10" s="1"/>
  <c r="B253" i="10"/>
  <c r="E736" i="10"/>
  <c r="F736" i="10" s="1"/>
  <c r="B169" i="10"/>
  <c r="B400" i="10"/>
  <c r="E634" i="10"/>
  <c r="F634" i="10" s="1"/>
  <c r="B273" i="10"/>
  <c r="E672" i="10"/>
  <c r="F672" i="10" s="1"/>
  <c r="E276" i="10"/>
  <c r="F276" i="10" s="1"/>
  <c r="E203" i="10"/>
  <c r="F203" i="10" s="1"/>
  <c r="E359" i="10"/>
  <c r="F359" i="10" s="1"/>
  <c r="E368" i="10"/>
  <c r="F368" i="10" s="1"/>
  <c r="E303" i="10"/>
  <c r="F303" i="10" s="1"/>
  <c r="B514" i="10"/>
  <c r="B652" i="10"/>
  <c r="B292" i="10"/>
  <c r="B366" i="10"/>
  <c r="E679" i="10"/>
  <c r="F679" i="10" s="1"/>
  <c r="B272" i="10"/>
  <c r="E91" i="10"/>
  <c r="F91" i="10" s="1"/>
  <c r="E612" i="10"/>
  <c r="F612" i="10" s="1"/>
  <c r="E69" i="10"/>
  <c r="F69" i="10" s="1"/>
  <c r="E624" i="10"/>
  <c r="F624" i="10" s="1"/>
  <c r="E342" i="10"/>
  <c r="F342" i="10" s="1"/>
  <c r="B371" i="10"/>
  <c r="B730" i="10"/>
  <c r="E731" i="10"/>
  <c r="F731" i="10" s="1"/>
  <c r="B16" i="10"/>
  <c r="B738" i="10"/>
  <c r="B742" i="10"/>
  <c r="E167" i="10"/>
  <c r="F167" i="10" s="1"/>
  <c r="B634" i="10"/>
  <c r="B655" i="10"/>
  <c r="B662" i="10"/>
  <c r="B173" i="10"/>
  <c r="E221" i="10"/>
  <c r="F221" i="10" s="1"/>
  <c r="B204" i="10"/>
  <c r="B718" i="10"/>
  <c r="E237" i="10"/>
  <c r="F237" i="10" s="1"/>
  <c r="E345" i="10"/>
  <c r="F345" i="10" s="1"/>
  <c r="E553" i="10"/>
  <c r="F553" i="10" s="1"/>
  <c r="B669" i="10"/>
  <c r="E310" i="10"/>
  <c r="F310" i="10" s="1"/>
  <c r="E678" i="10"/>
  <c r="F678" i="10" s="1"/>
  <c r="E687" i="10"/>
  <c r="F687" i="10" s="1"/>
  <c r="E136" i="10"/>
  <c r="F136" i="10" s="1"/>
  <c r="E374" i="10"/>
  <c r="F374" i="10" s="1"/>
  <c r="E394" i="10"/>
  <c r="F394" i="10" s="1"/>
  <c r="E367" i="10"/>
  <c r="F367" i="10" s="1"/>
  <c r="E114" i="10"/>
  <c r="F114" i="10" s="1"/>
  <c r="E726" i="10"/>
  <c r="F726" i="10" s="1"/>
  <c r="B729" i="10"/>
  <c r="E77" i="10"/>
  <c r="F77" i="10" s="1"/>
  <c r="B733" i="10"/>
  <c r="E735" i="10"/>
  <c r="F735" i="10" s="1"/>
  <c r="B315" i="10"/>
  <c r="E128" i="10"/>
  <c r="F128" i="10" s="1"/>
  <c r="B741" i="10"/>
  <c r="E384" i="10"/>
  <c r="F384" i="10" s="1"/>
  <c r="E670" i="10"/>
  <c r="F670" i="10" s="1"/>
  <c r="B125" i="10"/>
  <c r="B299" i="10"/>
  <c r="B390" i="10"/>
  <c r="E206" i="10"/>
  <c r="F206" i="10" s="1"/>
  <c r="B322" i="10"/>
  <c r="B740" i="10"/>
  <c r="E656" i="10"/>
  <c r="F656" i="10" s="1"/>
  <c r="E665" i="10"/>
  <c r="F665" i="10" s="1"/>
  <c r="B157" i="10"/>
  <c r="E41" i="10"/>
  <c r="F41" i="10" s="1"/>
  <c r="B676" i="10"/>
  <c r="E677" i="10"/>
  <c r="F677" i="10" s="1"/>
  <c r="B680" i="10"/>
  <c r="E81" i="10"/>
  <c r="F81" i="10" s="1"/>
  <c r="E66" i="10"/>
  <c r="F66" i="10" s="1"/>
  <c r="E611" i="10"/>
  <c r="F611" i="10" s="1"/>
  <c r="E152" i="10"/>
  <c r="F152" i="10" s="1"/>
  <c r="E210" i="10"/>
  <c r="F210" i="10" s="1"/>
  <c r="E623" i="10"/>
  <c r="F623" i="10" s="1"/>
  <c r="B692" i="10"/>
  <c r="E182" i="10"/>
  <c r="F182" i="10" s="1"/>
  <c r="B395" i="10"/>
  <c r="E659" i="10"/>
  <c r="F659" i="10" s="1"/>
  <c r="E663" i="10"/>
  <c r="F663" i="10" s="1"/>
  <c r="E396" i="10"/>
  <c r="F396" i="10" s="1"/>
  <c r="E312" i="10"/>
  <c r="F312" i="10" s="1"/>
  <c r="B650" i="10"/>
  <c r="E405" i="10"/>
  <c r="F405" i="10" s="1"/>
  <c r="E208" i="10"/>
  <c r="F208" i="10" s="1"/>
  <c r="E683" i="10"/>
  <c r="F683" i="10" s="1"/>
  <c r="B686" i="10"/>
  <c r="E242" i="10"/>
  <c r="F242" i="10" s="1"/>
  <c r="E610" i="10"/>
  <c r="F610" i="10" s="1"/>
  <c r="E616" i="10"/>
  <c r="F616" i="10" s="1"/>
  <c r="B691" i="10"/>
  <c r="E694" i="10"/>
  <c r="F694" i="10" s="1"/>
  <c r="E725" i="10"/>
  <c r="F725" i="10" s="1"/>
  <c r="B727" i="10"/>
  <c r="E195" i="10"/>
  <c r="F195" i="10" s="1"/>
  <c r="E253" i="10"/>
  <c r="F253" i="10" s="1"/>
  <c r="B736" i="10"/>
  <c r="B746" i="10"/>
  <c r="E321" i="10"/>
  <c r="F321" i="10" s="1"/>
  <c r="E339" i="10"/>
  <c r="F339" i="10" s="1"/>
  <c r="E273" i="10"/>
  <c r="F273" i="10" s="1"/>
  <c r="B672" i="10"/>
  <c r="E700" i="10"/>
  <c r="F700" i="10" s="1"/>
  <c r="B276" i="10"/>
  <c r="E706" i="10"/>
  <c r="F706" i="10" s="1"/>
  <c r="B203" i="10"/>
  <c r="B368" i="10"/>
  <c r="B297" i="10"/>
  <c r="B703" i="10"/>
  <c r="E173" i="10"/>
  <c r="F173" i="10" s="1"/>
  <c r="E711" i="10"/>
  <c r="F711" i="10" s="1"/>
  <c r="B221" i="10"/>
  <c r="E204" i="10"/>
  <c r="F204" i="10" s="1"/>
  <c r="B237" i="10"/>
  <c r="B345" i="10"/>
  <c r="E269" i="10"/>
  <c r="F269" i="10" s="1"/>
  <c r="E88" i="10"/>
  <c r="F88" i="10" s="1"/>
  <c r="E356" i="10"/>
  <c r="F356" i="10" s="1"/>
  <c r="B678" i="10"/>
  <c r="E609" i="10"/>
  <c r="F609" i="10" s="1"/>
  <c r="E688" i="10"/>
  <c r="F688" i="10" s="1"/>
  <c r="B114" i="10"/>
  <c r="B714" i="10"/>
  <c r="E322" i="10"/>
  <c r="F322" i="10" s="1"/>
  <c r="B732" i="10"/>
  <c r="B316" i="10"/>
  <c r="E744" i="10"/>
  <c r="F744" i="10" s="1"/>
  <c r="E753" i="10"/>
  <c r="F753" i="10" s="1"/>
  <c r="B757" i="10"/>
  <c r="E157" i="10"/>
  <c r="F15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94" i="10"/>
  <c r="F594" i="10" s="1"/>
  <c r="B581" i="10"/>
  <c r="E570" i="10"/>
  <c r="F570" i="10" s="1"/>
  <c r="B587" i="10"/>
  <c r="E643" i="10"/>
  <c r="F643" i="10" s="1"/>
  <c r="E666" i="10"/>
  <c r="F666" i="10" s="1"/>
  <c r="B206" i="10"/>
  <c r="E734" i="10"/>
  <c r="F734" i="10" s="1"/>
  <c r="B756" i="10"/>
  <c r="E760" i="10"/>
  <c r="F760" i="10" s="1"/>
  <c r="E366" i="10"/>
  <c r="F366" i="10" s="1"/>
  <c r="B679" i="10"/>
  <c r="E343" i="10"/>
  <c r="F343" i="10" s="1"/>
  <c r="E689" i="10"/>
  <c r="F689" i="10" s="1"/>
  <c r="B342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8" i="10"/>
  <c r="E673" i="10"/>
  <c r="F673" i="10" s="1"/>
  <c r="B310" i="10"/>
  <c r="E201" i="10"/>
  <c r="F201" i="10" s="1"/>
  <c r="E115" i="10"/>
  <c r="F115" i="10" s="1"/>
  <c r="E701" i="10"/>
  <c r="F701" i="10" s="1"/>
  <c r="B721" i="10"/>
  <c r="E733" i="10"/>
  <c r="F733" i="10" s="1"/>
  <c r="B128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6" i="10"/>
  <c r="E568" i="10"/>
  <c r="F568" i="10" s="1"/>
  <c r="B670" i="10"/>
  <c r="E723" i="10"/>
  <c r="F723" i="10" s="1"/>
  <c r="E740" i="10"/>
  <c r="F740" i="10" s="1"/>
  <c r="E751" i="10"/>
  <c r="F751" i="10" s="1"/>
  <c r="B754" i="10"/>
  <c r="E758" i="10"/>
  <c r="F758" i="10" s="1"/>
  <c r="E654" i="10"/>
  <c r="F654" i="10" s="1"/>
  <c r="E292" i="10"/>
  <c r="F292" i="10" s="1"/>
  <c r="B674" i="10"/>
  <c r="E46" i="10"/>
  <c r="F46" i="10" s="1"/>
  <c r="E621" i="10"/>
  <c r="F621" i="10" s="1"/>
  <c r="B728" i="10"/>
  <c r="B731" i="10"/>
  <c r="B762" i="10"/>
  <c r="E766" i="10"/>
  <c r="F766" i="10" s="1"/>
  <c r="E313" i="10"/>
  <c r="F313" i="10" s="1"/>
  <c r="E249" i="10"/>
  <c r="F249" i="10" s="1"/>
  <c r="E125" i="10"/>
  <c r="F125" i="10" s="1"/>
  <c r="E713" i="10"/>
  <c r="F713" i="10" s="1"/>
  <c r="E16" i="10"/>
  <c r="F16" i="10" s="1"/>
  <c r="B748" i="10"/>
  <c r="B753" i="10"/>
  <c r="E757" i="10"/>
  <c r="F757" i="10" s="1"/>
  <c r="B710" i="10"/>
  <c r="B726" i="10"/>
  <c r="E294" i="10"/>
  <c r="F29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94" i="10"/>
  <c r="E581" i="10"/>
  <c r="F581" i="10" s="1"/>
  <c r="E705" i="10"/>
  <c r="F705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40" i="10"/>
  <c r="F440" i="10" s="1"/>
  <c r="E272" i="10"/>
  <c r="F272" i="10" s="1"/>
  <c r="E407" i="10"/>
  <c r="F407" i="10" s="1"/>
  <c r="B716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12" i="10"/>
  <c r="E600" i="10"/>
  <c r="F600" i="10" s="1"/>
  <c r="B569" i="10"/>
  <c r="B547" i="10"/>
  <c r="E681" i="10"/>
  <c r="F681" i="10" s="1"/>
  <c r="B225" i="10"/>
  <c r="E614" i="10"/>
  <c r="F614" i="10" s="1"/>
  <c r="B323" i="10"/>
  <c r="E315" i="10"/>
  <c r="F315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6" i="10"/>
  <c r="F596" i="10" s="1"/>
  <c r="B568" i="10"/>
  <c r="B708" i="10"/>
  <c r="E390" i="10"/>
  <c r="F390" i="10" s="1"/>
  <c r="B747" i="10"/>
  <c r="B751" i="10"/>
  <c r="E754" i="10"/>
  <c r="F754" i="10" s="1"/>
  <c r="B758" i="10"/>
  <c r="E742" i="10"/>
  <c r="F742" i="10" s="1"/>
  <c r="E762" i="10"/>
  <c r="F762" i="10" s="1"/>
  <c r="E181" i="10"/>
  <c r="F181" i="10" s="1"/>
  <c r="E168" i="10"/>
  <c r="F168" i="10" s="1"/>
  <c r="B515" i="10"/>
  <c r="E223" i="10"/>
  <c r="F223" i="10" s="1"/>
  <c r="B477" i="10"/>
  <c r="E467" i="10"/>
  <c r="F467" i="10" s="1"/>
  <c r="B452" i="10"/>
  <c r="E461" i="10"/>
  <c r="F461" i="10" s="1"/>
  <c r="E419" i="10"/>
  <c r="F419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7" i="10"/>
  <c r="F587" i="10" s="1"/>
  <c r="E548" i="10"/>
  <c r="F548" i="10" s="1"/>
  <c r="E518" i="10"/>
  <c r="F51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5" i="10"/>
  <c r="F585" i="10" s="1"/>
  <c r="E535" i="10"/>
  <c r="F535" i="10" s="1"/>
  <c r="B521" i="10"/>
  <c r="E318" i="10"/>
  <c r="F318" i="10" s="1"/>
  <c r="B476" i="10"/>
  <c r="E481" i="10"/>
  <c r="F481" i="10" s="1"/>
  <c r="B474" i="10"/>
  <c r="E460" i="10"/>
  <c r="F460" i="10" s="1"/>
  <c r="B432" i="10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5" i="10"/>
  <c r="E774" i="10"/>
  <c r="F774" i="10" s="1"/>
  <c r="E595" i="10"/>
  <c r="F59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3" i="10"/>
  <c r="F693" i="10" s="1"/>
  <c r="E513" i="10"/>
  <c r="F513" i="10" s="1"/>
  <c r="B463" i="10"/>
  <c r="E417" i="10"/>
  <c r="F417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2" i="10"/>
  <c r="F682" i="10" s="1"/>
  <c r="E770" i="10"/>
  <c r="F770" i="10" s="1"/>
  <c r="B774" i="10"/>
  <c r="B595" i="10"/>
  <c r="E582" i="10"/>
  <c r="F582" i="10" s="1"/>
  <c r="B585" i="10"/>
  <c r="E516" i="10"/>
  <c r="F516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71" i="10"/>
  <c r="F371" i="10" s="1"/>
  <c r="B702" i="10"/>
  <c r="E299" i="10"/>
  <c r="F299" i="10" s="1"/>
  <c r="B770" i="10"/>
  <c r="E801" i="10"/>
  <c r="F801" i="10" s="1"/>
  <c r="B548" i="10"/>
  <c r="B484" i="10"/>
  <c r="B469" i="10"/>
  <c r="E453" i="10"/>
  <c r="F453" i="10" s="1"/>
  <c r="B462" i="10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82" i="10"/>
  <c r="E525" i="10"/>
  <c r="F525" i="10" s="1"/>
  <c r="B51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29" i="10"/>
  <c r="E730" i="10"/>
  <c r="F730" i="10" s="1"/>
  <c r="B570" i="10"/>
  <c r="E588" i="10"/>
  <c r="F588" i="10" s="1"/>
  <c r="E547" i="10"/>
  <c r="F547" i="10" s="1"/>
  <c r="B535" i="10"/>
  <c r="E511" i="10"/>
  <c r="F511" i="10" s="1"/>
  <c r="B223" i="10"/>
  <c r="E477" i="10"/>
  <c r="F477" i="10" s="1"/>
  <c r="B467" i="10"/>
  <c r="E452" i="10"/>
  <c r="F452" i="10" s="1"/>
  <c r="E45" i="10"/>
  <c r="F45" i="10" s="1"/>
  <c r="B419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4" i="10"/>
  <c r="F534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685" i="10"/>
  <c r="B696" i="10"/>
  <c r="B759" i="10"/>
  <c r="E575" i="10"/>
  <c r="F575" i="10" s="1"/>
  <c r="B318" i="10"/>
  <c r="E476" i="10"/>
  <c r="F476" i="10" s="1"/>
  <c r="B481" i="10"/>
  <c r="E474" i="10"/>
  <c r="F474" i="10" s="1"/>
  <c r="B460" i="10"/>
  <c r="E432" i="10"/>
  <c r="F432" i="10" s="1"/>
  <c r="B418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5" i="10"/>
  <c r="F615" i="10" s="1"/>
  <c r="E790" i="10"/>
  <c r="F790" i="10" s="1"/>
  <c r="E412" i="10"/>
  <c r="F412" i="10" s="1"/>
  <c r="E515" i="10"/>
  <c r="F515" i="10" s="1"/>
  <c r="B516" i="10"/>
  <c r="E832" i="10"/>
  <c r="F832" i="10" s="1"/>
  <c r="E867" i="10"/>
  <c r="F867" i="10" s="1"/>
  <c r="E786" i="10"/>
  <c r="F786" i="10" s="1"/>
  <c r="B575" i="10"/>
  <c r="B588" i="10"/>
  <c r="B534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21" i="10"/>
  <c r="F521" i="10" s="1"/>
  <c r="E485" i="10"/>
  <c r="F485" i="10" s="1"/>
  <c r="B4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7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9" i="10"/>
  <c r="F569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6" i="10"/>
  <c r="B513" i="10"/>
  <c r="E473" i="10"/>
  <c r="F473" i="10" s="1"/>
  <c r="B438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7" i="10"/>
  <c r="E868" i="10"/>
  <c r="F868" i="10" s="1"/>
  <c r="E914" i="10"/>
  <c r="F914" i="10" s="1"/>
  <c r="B600" i="10"/>
  <c r="E921" i="10"/>
  <c r="F921" i="10" s="1"/>
  <c r="E933" i="10"/>
  <c r="F933" i="10" s="1"/>
  <c r="E978" i="10"/>
  <c r="F978" i="10" s="1"/>
  <c r="E987" i="10"/>
  <c r="F987" i="10" s="1"/>
  <c r="B479" i="10"/>
  <c r="E462" i="10"/>
  <c r="F462" i="10" s="1"/>
  <c r="E846" i="10"/>
  <c r="F846" i="10" s="1"/>
  <c r="E942" i="10"/>
  <c r="F942" i="10" s="1"/>
  <c r="E979" i="10"/>
  <c r="F979" i="10" s="1"/>
  <c r="E484" i="10"/>
  <c r="F48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80" i="10"/>
  <c r="E463" i="10"/>
  <c r="F4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15" i="10"/>
  <c r="B589" i="10"/>
  <c r="B348" i="10"/>
  <c r="B162" i="10"/>
  <c r="B455" i="10"/>
  <c r="B51" i="10"/>
  <c r="B186" i="10"/>
  <c r="B31" i="10"/>
  <c r="B146" i="10"/>
  <c r="B71" i="10"/>
  <c r="B330" i="10"/>
  <c r="B63" i="10"/>
  <c r="B200" i="10"/>
  <c r="B178" i="10"/>
  <c r="B13" i="10"/>
  <c r="B262" i="10"/>
  <c r="B529" i="10"/>
  <c r="B35" i="10"/>
  <c r="B388" i="10"/>
  <c r="B344" i="10"/>
  <c r="B487" i="10"/>
  <c r="B127" i="10"/>
  <c r="B140" i="10"/>
  <c r="B258" i="10"/>
  <c r="B120" i="10"/>
  <c r="B180" i="10"/>
  <c r="B286" i="10"/>
  <c r="B100" i="10"/>
  <c r="B338" i="10"/>
  <c r="B235" i="10"/>
  <c r="B403" i="10"/>
  <c r="B261" i="10"/>
  <c r="B39" i="10"/>
  <c r="B75" i="10"/>
  <c r="B65" i="10"/>
  <c r="B78" i="10"/>
  <c r="B67" i="10"/>
  <c r="B559" i="10"/>
  <c r="B232" i="10"/>
  <c r="B9" i="10"/>
  <c r="B601" i="10"/>
  <c r="B277" i="10"/>
  <c r="B30" i="10"/>
  <c r="B538" i="10"/>
  <c r="E2" i="10"/>
  <c r="F2" i="10" s="1"/>
  <c r="B524" i="10" l="1"/>
  <c r="B687" i="10"/>
  <c r="B283" i="10"/>
  <c r="E604" i="10"/>
  <c r="F604" i="10" s="1"/>
  <c r="B699" i="10"/>
  <c r="B693" i="10"/>
  <c r="B88" i="10"/>
  <c r="B563" i="10"/>
  <c r="B656" i="10"/>
  <c r="E667" i="10"/>
  <c r="F667" i="10" s="1"/>
  <c r="B327" i="10"/>
  <c r="B579" i="10"/>
  <c r="E552" i="10"/>
  <c r="F552" i="10" s="1"/>
  <c r="E554" i="10"/>
  <c r="F554" i="10" s="1"/>
  <c r="B111" i="10"/>
  <c r="B416" i="10"/>
  <c r="E598" i="10"/>
  <c r="F598" i="10" s="1"/>
  <c r="B539" i="10"/>
  <c r="B94" i="10"/>
  <c r="B571" i="10"/>
  <c r="B478" i="10"/>
  <c r="E487" i="10"/>
  <c r="F487" i="10" s="1"/>
  <c r="B106" i="10"/>
  <c r="B314" i="10"/>
  <c r="B161" i="10"/>
  <c r="B184" i="10"/>
  <c r="E42" i="10"/>
  <c r="F42" i="10" s="1"/>
  <c r="B133" i="10"/>
  <c r="B537" i="10"/>
  <c r="B542" i="10"/>
  <c r="E354" i="10"/>
  <c r="F354" i="10" s="1"/>
  <c r="B226" i="10"/>
  <c r="B122" i="10"/>
  <c r="E40" i="10"/>
  <c r="F40" i="10" s="1"/>
  <c r="E175" i="10"/>
  <c r="F175" i="10" s="1"/>
  <c r="B20" i="10"/>
  <c r="B113" i="10"/>
  <c r="E106" i="10"/>
  <c r="F106" i="10" s="1"/>
  <c r="B29" i="10"/>
  <c r="E241" i="10"/>
  <c r="F241" i="10" s="1"/>
  <c r="E222" i="10"/>
  <c r="F222" i="10" s="1"/>
  <c r="E160" i="10"/>
  <c r="F160" i="10" s="1"/>
  <c r="B23" i="10"/>
  <c r="E258" i="10"/>
  <c r="F258" i="10" s="1"/>
  <c r="E8" i="10"/>
  <c r="F8" i="10" s="1"/>
  <c r="B6" i="10"/>
  <c r="B116" i="10"/>
  <c r="B165" i="10"/>
  <c r="B119" i="10"/>
  <c r="E542" i="10"/>
  <c r="F542" i="10" s="1"/>
  <c r="E39" i="10"/>
  <c r="F39" i="10" s="1"/>
  <c r="E75" i="10"/>
  <c r="F75" i="10" s="1"/>
  <c r="E627" i="10"/>
  <c r="F627" i="10" s="1"/>
  <c r="B108" i="10"/>
  <c r="E469" i="10"/>
  <c r="F469" i="10" s="1"/>
  <c r="E724" i="10"/>
  <c r="F724" i="10" s="1"/>
  <c r="E317" i="10"/>
  <c r="F317" i="10" s="1"/>
  <c r="E712" i="10"/>
  <c r="F712" i="10" s="1"/>
  <c r="E169" i="10"/>
  <c r="F169" i="10" s="1"/>
  <c r="E622" i="10"/>
  <c r="F622" i="10" s="1"/>
  <c r="B722" i="10"/>
  <c r="B317" i="10"/>
  <c r="E323" i="10"/>
  <c r="F323" i="10" s="1"/>
  <c r="E620" i="10"/>
  <c r="F620" i="10" s="1"/>
  <c r="E229" i="10"/>
  <c r="F229" i="10" s="1"/>
  <c r="B653" i="10"/>
  <c r="E494" i="10"/>
  <c r="F494" i="10" s="1"/>
  <c r="B649" i="10"/>
  <c r="E381" i="10"/>
  <c r="F381" i="10" s="1"/>
  <c r="E500" i="10"/>
  <c r="F500" i="10" s="1"/>
  <c r="B301" i="10"/>
  <c r="B659" i="10"/>
  <c r="B446" i="10"/>
  <c r="B451" i="10"/>
  <c r="B380" i="10"/>
  <c r="E566" i="10"/>
  <c r="F566" i="10" s="1"/>
  <c r="E285" i="10"/>
  <c r="F285" i="10" s="1"/>
  <c r="E350" i="10"/>
  <c r="F350" i="10" s="1"/>
  <c r="B583" i="10"/>
  <c r="E540" i="10"/>
  <c r="F540" i="10" s="1"/>
  <c r="E470" i="10"/>
  <c r="F470" i="10" s="1"/>
  <c r="E420" i="10"/>
  <c r="F420" i="10" s="1"/>
  <c r="E536" i="10"/>
  <c r="F536" i="10" s="1"/>
  <c r="E522" i="10"/>
  <c r="F522" i="10" s="1"/>
  <c r="B198" i="10"/>
  <c r="B159" i="10"/>
  <c r="E141" i="10"/>
  <c r="F141" i="10" s="1"/>
  <c r="B121" i="10"/>
  <c r="B309" i="10"/>
  <c r="E163" i="10"/>
  <c r="F163" i="10" s="1"/>
  <c r="B597" i="10"/>
  <c r="E227" i="10"/>
  <c r="F227" i="10" s="1"/>
  <c r="E93" i="10"/>
  <c r="F93" i="10" s="1"/>
  <c r="E261" i="10"/>
  <c r="F261" i="10" s="1"/>
  <c r="B188" i="10"/>
  <c r="E127" i="10"/>
  <c r="F127" i="10" s="1"/>
  <c r="E86" i="10"/>
  <c r="F86" i="10" s="1"/>
  <c r="B21" i="10"/>
  <c r="E30" i="10"/>
  <c r="F30" i="10" s="1"/>
  <c r="B40" i="10"/>
  <c r="E626" i="10"/>
  <c r="F626" i="10" s="1"/>
  <c r="B181" i="10"/>
  <c r="B473" i="10"/>
  <c r="E708" i="10"/>
  <c r="F708" i="10" s="1"/>
  <c r="E268" i="10"/>
  <c r="F268" i="10" s="1"/>
  <c r="B707" i="10"/>
  <c r="B41" i="10"/>
  <c r="E444" i="10"/>
  <c r="F444" i="10" s="1"/>
  <c r="E641" i="10"/>
  <c r="F641" i="10" s="1"/>
  <c r="E414" i="10"/>
  <c r="F414" i="10" s="1"/>
  <c r="B572" i="10"/>
  <c r="B558" i="10"/>
  <c r="B411" i="10"/>
  <c r="B325" i="10"/>
  <c r="B561" i="10"/>
  <c r="E564" i="10"/>
  <c r="F564" i="10" s="1"/>
  <c r="E531" i="10"/>
  <c r="F531" i="10" s="1"/>
  <c r="E230" i="10"/>
  <c r="F230" i="10" s="1"/>
  <c r="B519" i="10"/>
  <c r="B422" i="10"/>
  <c r="B592" i="10"/>
  <c r="B404" i="10"/>
  <c r="B346" i="10"/>
  <c r="B527" i="10"/>
  <c r="B486" i="10"/>
  <c r="E220" i="10"/>
  <c r="F220" i="10" s="1"/>
  <c r="E22" i="10"/>
  <c r="F22" i="10" s="1"/>
  <c r="E140" i="10"/>
  <c r="F140" i="10" s="1"/>
  <c r="B354" i="10"/>
  <c r="B398" i="10"/>
  <c r="B97" i="10"/>
  <c r="B248" i="10"/>
  <c r="E6" i="10"/>
  <c r="F6" i="10" s="1"/>
  <c r="B11" i="10"/>
  <c r="E398" i="10"/>
  <c r="F398" i="10" s="1"/>
  <c r="E215" i="10"/>
  <c r="F215" i="10" s="1"/>
  <c r="E84" i="10"/>
  <c r="F84" i="10" s="1"/>
  <c r="E231" i="10"/>
  <c r="F231" i="10" s="1"/>
  <c r="E207" i="10"/>
  <c r="F207" i="10" s="1"/>
  <c r="E36" i="10"/>
  <c r="F36" i="10" s="1"/>
  <c r="E146" i="10"/>
  <c r="F146" i="10" s="1"/>
  <c r="B8" i="10"/>
  <c r="B34" i="10"/>
  <c r="E74" i="10"/>
  <c r="F74" i="10" s="1"/>
  <c r="B38" i="10"/>
  <c r="E719" i="10"/>
  <c r="F719" i="10" s="1"/>
  <c r="B675" i="10"/>
  <c r="E668" i="10"/>
  <c r="F668" i="10" s="1"/>
  <c r="E225" i="10"/>
  <c r="F225" i="10" s="1"/>
  <c r="B711" i="10"/>
  <c r="E674" i="10"/>
  <c r="F674" i="10" s="1"/>
  <c r="E692" i="10"/>
  <c r="F692" i="10" s="1"/>
  <c r="E372" i="10"/>
  <c r="F372" i="10" s="1"/>
  <c r="B234" i="10"/>
  <c r="B664" i="10"/>
  <c r="E360" i="10"/>
  <c r="F360" i="10" s="1"/>
  <c r="E646" i="10"/>
  <c r="F646" i="10" s="1"/>
  <c r="E300" i="10"/>
  <c r="F300" i="10" s="1"/>
  <c r="E236" i="10"/>
  <c r="F236" i="10" s="1"/>
  <c r="E252" i="10"/>
  <c r="F252" i="10" s="1"/>
  <c r="B236" i="10"/>
  <c r="E393" i="10"/>
  <c r="F393" i="10" s="1"/>
  <c r="E523" i="10"/>
  <c r="F523" i="10" s="1"/>
  <c r="E572" i="10"/>
  <c r="F572" i="10" s="1"/>
  <c r="B289" i="10"/>
  <c r="B278" i="10"/>
  <c r="E180" i="10"/>
  <c r="F180" i="10" s="1"/>
  <c r="E486" i="10"/>
  <c r="F486" i="10" s="1"/>
  <c r="E541" i="10"/>
  <c r="F541" i="10" s="1"/>
  <c r="B179" i="10"/>
  <c r="B76" i="10"/>
  <c r="B144" i="10"/>
  <c r="B48" i="10"/>
  <c r="B93" i="10"/>
  <c r="E389" i="10"/>
  <c r="F389" i="10" s="1"/>
  <c r="B288" i="10"/>
  <c r="B264" i="10"/>
  <c r="B383" i="10"/>
  <c r="E3" i="10"/>
  <c r="F3" i="10" s="1"/>
  <c r="B153" i="10"/>
  <c r="E13" i="10"/>
  <c r="F13" i="10" s="1"/>
  <c r="E707" i="10"/>
  <c r="F707" i="10" s="1"/>
  <c r="E695" i="10"/>
  <c r="F695" i="10" s="1"/>
  <c r="B673" i="10"/>
  <c r="E619" i="10"/>
  <c r="F619" i="10" s="1"/>
  <c r="E715" i="10"/>
  <c r="F715" i="10" s="1"/>
  <c r="E698" i="10"/>
  <c r="F698" i="10" s="1"/>
  <c r="B717" i="10"/>
  <c r="B684" i="10"/>
  <c r="E652" i="10"/>
  <c r="F652" i="10" s="1"/>
  <c r="E447" i="10"/>
  <c r="F447" i="10" s="1"/>
  <c r="E506" i="10"/>
  <c r="F506" i="10" s="1"/>
  <c r="E490" i="10"/>
  <c r="F490" i="10" s="1"/>
  <c r="B350" i="10"/>
  <c r="E496" i="10"/>
  <c r="F496" i="10" s="1"/>
  <c r="E404" i="10"/>
  <c r="F404" i="10" s="1"/>
  <c r="B429" i="10"/>
  <c r="B584" i="10"/>
  <c r="E565" i="10"/>
  <c r="F565" i="10" s="1"/>
  <c r="B424" i="10"/>
  <c r="B60" i="10"/>
  <c r="E380" i="10"/>
  <c r="F380" i="10" s="1"/>
  <c r="B602" i="10"/>
  <c r="B578" i="10"/>
  <c r="E297" i="10"/>
  <c r="F297" i="10" s="1"/>
  <c r="B567" i="10"/>
  <c r="E559" i="10"/>
  <c r="F559" i="10" s="1"/>
  <c r="B431" i="10"/>
  <c r="B430" i="10"/>
  <c r="E482" i="10"/>
  <c r="F482" i="10" s="1"/>
  <c r="B541" i="10"/>
  <c r="E184" i="10"/>
  <c r="F184" i="10" s="1"/>
  <c r="E309" i="10"/>
  <c r="F309" i="10" s="1"/>
  <c r="B482" i="10"/>
  <c r="E539" i="10"/>
  <c r="F539" i="10" s="1"/>
  <c r="B409" i="10"/>
  <c r="E388" i="10"/>
  <c r="F388" i="10" s="1"/>
  <c r="E382" i="10"/>
  <c r="F382" i="10" s="1"/>
  <c r="E27" i="10"/>
  <c r="F27" i="10" s="1"/>
  <c r="E293" i="10"/>
  <c r="F293" i="10" s="1"/>
  <c r="B117" i="10"/>
  <c r="E44" i="10"/>
  <c r="F44" i="10" s="1"/>
  <c r="E113" i="10"/>
  <c r="F113" i="10" s="1"/>
  <c r="B406" i="10"/>
  <c r="B47" i="10"/>
  <c r="E122" i="10"/>
  <c r="F122" i="10" s="1"/>
  <c r="E139" i="10"/>
  <c r="F139" i="10" s="1"/>
  <c r="E524" i="10"/>
  <c r="F524" i="10" s="1"/>
  <c r="E718" i="10"/>
  <c r="F718" i="10" s="1"/>
  <c r="B671" i="10"/>
  <c r="B705" i="10"/>
  <c r="E685" i="10"/>
  <c r="F685" i="10" s="1"/>
  <c r="B700" i="10"/>
  <c r="B137" i="10"/>
  <c r="E446" i="10"/>
  <c r="F446" i="10" s="1"/>
  <c r="B638" i="10"/>
  <c r="E275" i="10"/>
  <c r="F275" i="10" s="1"/>
  <c r="E655" i="10"/>
  <c r="F655" i="10" s="1"/>
  <c r="E332" i="10"/>
  <c r="F332" i="10" s="1"/>
  <c r="E498" i="10"/>
  <c r="F498" i="10" s="1"/>
  <c r="E579" i="10"/>
  <c r="F579" i="10" s="1"/>
  <c r="B423" i="10"/>
  <c r="E427" i="10"/>
  <c r="F427" i="10" s="1"/>
  <c r="E530" i="10"/>
  <c r="F530" i="10" s="1"/>
  <c r="B557" i="10"/>
  <c r="B425" i="10"/>
  <c r="B593" i="10"/>
  <c r="E387" i="10"/>
  <c r="F387" i="10" s="1"/>
  <c r="E197" i="10"/>
  <c r="F197" i="10" s="1"/>
  <c r="E430" i="10"/>
  <c r="F430" i="10" s="1"/>
  <c r="E124" i="10"/>
  <c r="F124" i="10" s="1"/>
  <c r="B215" i="10"/>
  <c r="B590" i="10"/>
  <c r="E216" i="10"/>
  <c r="F216" i="10" s="1"/>
  <c r="E282" i="10"/>
  <c r="F282" i="10" s="1"/>
  <c r="E257" i="10"/>
  <c r="F257" i="10" s="1"/>
  <c r="E259" i="10"/>
  <c r="F259" i="10" s="1"/>
  <c r="E15" i="10"/>
  <c r="F15" i="10" s="1"/>
  <c r="E304" i="10"/>
  <c r="F304" i="10" s="1"/>
  <c r="E233" i="10"/>
  <c r="F233" i="10" s="1"/>
  <c r="E21" i="10"/>
  <c r="F21" i="10" s="1"/>
  <c r="B246" i="10"/>
  <c r="B197" i="10"/>
  <c r="E188" i="10"/>
  <c r="F188" i="10" s="1"/>
  <c r="E62" i="10"/>
  <c r="F62" i="10" s="1"/>
  <c r="E98" i="10"/>
  <c r="F98" i="10" s="1"/>
  <c r="E23" i="10"/>
  <c r="F23" i="10" s="1"/>
  <c r="B50" i="10"/>
  <c r="E480" i="10"/>
  <c r="F480" i="10" s="1"/>
  <c r="B709" i="10"/>
  <c r="B681" i="10"/>
  <c r="E704" i="10"/>
  <c r="F704" i="10" s="1"/>
  <c r="B690" i="10"/>
  <c r="E608" i="10"/>
  <c r="F608" i="10" s="1"/>
  <c r="E638" i="10"/>
  <c r="F638" i="10" s="1"/>
  <c r="B360" i="10"/>
  <c r="E298" i="10"/>
  <c r="F298" i="10" s="1"/>
  <c r="B202" i="10"/>
  <c r="B644" i="10"/>
  <c r="B369" i="10"/>
  <c r="B640" i="10"/>
  <c r="B466" i="10"/>
  <c r="E551" i="10"/>
  <c r="F551" i="10" s="1"/>
  <c r="E504" i="10"/>
  <c r="F504" i="10" s="1"/>
  <c r="B449" i="10"/>
  <c r="E583" i="10"/>
  <c r="F583" i="10" s="1"/>
  <c r="B540" i="10"/>
  <c r="E245" i="10"/>
  <c r="F245" i="10" s="1"/>
  <c r="B591" i="10"/>
  <c r="B305" i="10"/>
  <c r="B517" i="10"/>
  <c r="E466" i="10"/>
  <c r="F466" i="10" s="1"/>
  <c r="E576" i="10"/>
  <c r="F576" i="10" s="1"/>
  <c r="E291" i="10"/>
  <c r="F291" i="10" s="1"/>
  <c r="B124" i="10"/>
  <c r="B408" i="10"/>
  <c r="E402" i="10"/>
  <c r="F402" i="10" s="1"/>
  <c r="B233" i="10"/>
  <c r="E170" i="10"/>
  <c r="F170" i="10" s="1"/>
  <c r="B25" i="10"/>
  <c r="E34" i="10"/>
  <c r="F34" i="10" s="1"/>
  <c r="B281" i="10"/>
  <c r="E153" i="10"/>
  <c r="F153" i="10" s="1"/>
  <c r="E96" i="10"/>
  <c r="F96" i="10" s="1"/>
  <c r="E296" i="10"/>
  <c r="F296" i="10" s="1"/>
  <c r="B80" i="10"/>
  <c r="E629" i="10"/>
  <c r="F629" i="10" s="1"/>
  <c r="E479" i="10"/>
  <c r="F479" i="10" s="1"/>
  <c r="B229" i="10"/>
  <c r="B688" i="10"/>
  <c r="E185" i="10"/>
  <c r="F185" i="10" s="1"/>
  <c r="E709" i="10"/>
  <c r="F709" i="10" s="1"/>
  <c r="E671" i="10"/>
  <c r="F671" i="10" s="1"/>
  <c r="B712" i="10"/>
  <c r="B694" i="10"/>
  <c r="E613" i="10"/>
  <c r="F613" i="10" s="1"/>
  <c r="E661" i="10"/>
  <c r="F661" i="10" s="1"/>
  <c r="E445" i="10"/>
  <c r="F445" i="10" s="1"/>
  <c r="B444" i="10"/>
  <c r="E669" i="10"/>
  <c r="F669" i="10" s="1"/>
  <c r="E497" i="10"/>
  <c r="F497" i="10" s="1"/>
  <c r="E561" i="10"/>
  <c r="F561" i="10" s="1"/>
  <c r="E423" i="10"/>
  <c r="F423" i="10" s="1"/>
  <c r="E556" i="10"/>
  <c r="F556" i="10" s="1"/>
  <c r="B427" i="10"/>
  <c r="E475" i="10"/>
  <c r="F475" i="10" s="1"/>
  <c r="E577" i="10"/>
  <c r="F577" i="10" s="1"/>
  <c r="B334" i="10"/>
  <c r="B454" i="10"/>
  <c r="B433" i="10"/>
  <c r="B605" i="10"/>
  <c r="B227" i="10"/>
  <c r="B12" i="10"/>
  <c r="E401" i="10"/>
  <c r="F401" i="10" s="1"/>
  <c r="B533" i="10"/>
  <c r="E589" i="10"/>
  <c r="F589" i="10" s="1"/>
  <c r="E126" i="10"/>
  <c r="F126" i="10" s="1"/>
  <c r="B397" i="10"/>
  <c r="E121" i="10"/>
  <c r="F121" i="10" s="1"/>
  <c r="B109" i="10"/>
  <c r="B364" i="10"/>
  <c r="B150" i="10"/>
  <c r="E26" i="10"/>
  <c r="F26" i="10" s="1"/>
  <c r="E632" i="10"/>
  <c r="F632" i="10" s="1"/>
  <c r="E284" i="10"/>
  <c r="F284" i="10" s="1"/>
  <c r="B166" i="10"/>
  <c r="E232" i="10"/>
  <c r="F232" i="10" s="1"/>
  <c r="B99" i="10"/>
  <c r="E199" i="10"/>
  <c r="F199" i="10" s="1"/>
  <c r="E119" i="10"/>
  <c r="F119" i="10" s="1"/>
  <c r="B668" i="10"/>
  <c r="E336" i="10"/>
  <c r="F336" i="10" s="1"/>
  <c r="E618" i="10"/>
  <c r="F618" i="10" s="1"/>
  <c r="B682" i="10"/>
  <c r="E675" i="10"/>
  <c r="F675" i="10" s="1"/>
  <c r="E385" i="10"/>
  <c r="F385" i="10" s="1"/>
  <c r="E716" i="10"/>
  <c r="F716" i="10" s="1"/>
  <c r="E680" i="10"/>
  <c r="F680" i="10" s="1"/>
  <c r="B112" i="10"/>
  <c r="B58" i="10"/>
  <c r="E341" i="10"/>
  <c r="F341" i="10" s="1"/>
  <c r="B332" i="10"/>
  <c r="B651" i="10"/>
  <c r="B456" i="10"/>
  <c r="E307" i="10"/>
  <c r="F307" i="10" s="1"/>
  <c r="E573" i="10"/>
  <c r="F573" i="10" s="1"/>
  <c r="E448" i="10"/>
  <c r="F448" i="10" s="1"/>
  <c r="E289" i="10"/>
  <c r="F289" i="10" s="1"/>
  <c r="B598" i="10"/>
  <c r="E346" i="10"/>
  <c r="F346" i="10" s="1"/>
  <c r="B420" i="10"/>
  <c r="E508" i="10"/>
  <c r="F508" i="10" s="1"/>
  <c r="B520" i="10"/>
  <c r="E361" i="10"/>
  <c r="F361" i="10" s="1"/>
  <c r="E468" i="10"/>
  <c r="F468" i="10" s="1"/>
  <c r="E408" i="10"/>
  <c r="F408" i="10" s="1"/>
  <c r="B216" i="10"/>
  <c r="E200" i="10"/>
  <c r="F200" i="10" s="1"/>
  <c r="B214" i="10"/>
  <c r="E433" i="10"/>
  <c r="F433" i="10" s="1"/>
  <c r="E357" i="10"/>
  <c r="F357" i="10" s="1"/>
  <c r="E288" i="10"/>
  <c r="F288" i="10" s="1"/>
  <c r="B399" i="10"/>
  <c r="B145" i="10"/>
  <c r="B217" i="10"/>
  <c r="E120" i="10"/>
  <c r="F120" i="10" s="1"/>
  <c r="E144" i="10"/>
  <c r="F144" i="10" s="1"/>
  <c r="B293" i="10"/>
  <c r="E198" i="10"/>
  <c r="F198" i="10" s="1"/>
  <c r="E597" i="10"/>
  <c r="F597" i="10" s="1"/>
  <c r="B160" i="10"/>
  <c r="E403" i="10"/>
  <c r="F403" i="10" s="1"/>
  <c r="B251" i="10"/>
  <c r="B149" i="10"/>
  <c r="E438" i="10"/>
  <c r="F438" i="10" s="1"/>
  <c r="B485" i="10"/>
  <c r="B604" i="10"/>
  <c r="E702" i="10"/>
  <c r="F702" i="10" s="1"/>
  <c r="E295" i="10"/>
  <c r="F295" i="10" s="1"/>
  <c r="B689" i="10"/>
  <c r="B719" i="10"/>
  <c r="B701" i="10"/>
  <c r="B182" i="10"/>
  <c r="B381" i="10"/>
  <c r="E301" i="10"/>
  <c r="F301" i="10" s="1"/>
  <c r="E640" i="10"/>
  <c r="F640" i="10" s="1"/>
  <c r="B663" i="10"/>
  <c r="E240" i="10"/>
  <c r="F240" i="10" s="1"/>
  <c r="B549" i="10"/>
  <c r="B300" i="10"/>
  <c r="B465" i="10"/>
  <c r="B387" i="10"/>
  <c r="E187" i="10"/>
  <c r="F187" i="10" s="1"/>
  <c r="B536" i="10"/>
  <c r="E574" i="10"/>
  <c r="F574" i="10" s="1"/>
  <c r="B437" i="10"/>
  <c r="B457" i="10"/>
  <c r="B365" i="10"/>
  <c r="B357" i="10"/>
  <c r="E590" i="10"/>
  <c r="F590" i="10" s="1"/>
  <c r="B382" i="10"/>
  <c r="E183" i="10"/>
  <c r="F183" i="10" s="1"/>
  <c r="B17" i="10"/>
  <c r="B526" i="10"/>
  <c r="E455" i="10"/>
  <c r="F455" i="10" s="1"/>
  <c r="E29" i="10"/>
  <c r="F29" i="10" s="1"/>
  <c r="E217" i="10"/>
  <c r="F217" i="10" s="1"/>
  <c r="B257" i="10"/>
  <c r="E92" i="10"/>
  <c r="F92" i="10" s="1"/>
  <c r="E161" i="10"/>
  <c r="F161" i="10" s="1"/>
  <c r="E277" i="10"/>
  <c r="F277" i="10" s="1"/>
  <c r="E33" i="10"/>
  <c r="F33" i="10" s="1"/>
  <c r="E196" i="10"/>
  <c r="F196" i="10" s="1"/>
  <c r="E159" i="10"/>
  <c r="F159" i="10" s="1"/>
  <c r="E418" i="10"/>
  <c r="F418" i="10" s="1"/>
  <c r="E255" i="10"/>
  <c r="F255" i="10" s="1"/>
  <c r="E290" i="10"/>
  <c r="F290" i="10" s="1"/>
  <c r="B723" i="10"/>
  <c r="E686" i="10"/>
  <c r="F686" i="10" s="1"/>
  <c r="E625" i="10"/>
  <c r="F625" i="10" s="1"/>
  <c r="B661" i="10"/>
  <c r="B657" i="10"/>
  <c r="E642" i="10"/>
  <c r="F642" i="10" s="1"/>
  <c r="B666" i="10"/>
  <c r="E375" i="10"/>
  <c r="F375" i="10" s="1"/>
  <c r="B551" i="10"/>
  <c r="E425" i="10"/>
  <c r="F425" i="10" s="1"/>
  <c r="B560" i="10"/>
  <c r="E567" i="10"/>
  <c r="F567" i="10" s="1"/>
  <c r="E527" i="10"/>
  <c r="F527" i="10" s="1"/>
  <c r="E483" i="10"/>
  <c r="F483" i="10" s="1"/>
  <c r="E202" i="10"/>
  <c r="F202" i="10" s="1"/>
  <c r="B599" i="10"/>
  <c r="B393" i="10"/>
  <c r="B401" i="10"/>
  <c r="E191" i="10"/>
  <c r="F191" i="10" s="1"/>
  <c r="E133" i="10"/>
  <c r="F133" i="10" s="1"/>
  <c r="E64" i="10"/>
  <c r="F64" i="10" s="1"/>
  <c r="E48" i="10"/>
  <c r="F48" i="10" s="1"/>
  <c r="E51" i="10"/>
  <c r="F51" i="10" s="1"/>
  <c r="E279" i="10"/>
  <c r="F279" i="10" s="1"/>
  <c r="E82" i="10"/>
  <c r="F82" i="10" s="1"/>
  <c r="E65" i="10"/>
  <c r="F65" i="10" s="1"/>
  <c r="E690" i="10"/>
  <c r="F690" i="10" s="1"/>
  <c r="E684" i="10"/>
  <c r="F684" i="10" s="1"/>
  <c r="E714" i="10"/>
  <c r="F714" i="10" s="1"/>
  <c r="E316" i="10"/>
  <c r="F316" i="10" s="1"/>
  <c r="E691" i="10"/>
  <c r="F691" i="10" s="1"/>
  <c r="B713" i="10"/>
  <c r="B677" i="10"/>
  <c r="E491" i="10"/>
  <c r="F491" i="10" s="1"/>
  <c r="E651" i="10"/>
  <c r="F651" i="10" s="1"/>
  <c r="E562" i="10"/>
  <c r="F562" i="10" s="1"/>
  <c r="B483" i="10"/>
  <c r="E369" i="10"/>
  <c r="F369" i="10" s="1"/>
  <c r="B475" i="10"/>
  <c r="B576" i="10"/>
  <c r="B448" i="10"/>
  <c r="B566" i="10"/>
  <c r="B530" i="10"/>
  <c r="E519" i="10"/>
  <c r="F519" i="10" s="1"/>
  <c r="B187" i="10"/>
  <c r="B285" i="10"/>
  <c r="E507" i="10"/>
  <c r="F507" i="10" s="1"/>
  <c r="B428" i="10"/>
  <c r="E235" i="10"/>
  <c r="F235" i="10" s="1"/>
  <c r="E116" i="10"/>
  <c r="F116" i="10" s="1"/>
  <c r="E145" i="10"/>
  <c r="F145" i="10" s="1"/>
  <c r="B96" i="10"/>
  <c r="E532" i="10"/>
  <c r="F532" i="10" s="1"/>
  <c r="E109" i="10"/>
  <c r="F109" i="10" s="1"/>
  <c r="B220" i="10"/>
  <c r="B222" i="10"/>
  <c r="E247" i="10"/>
  <c r="F247" i="10" s="1"/>
  <c r="B64" i="10"/>
  <c r="E328" i="10"/>
  <c r="F328" i="10" s="1"/>
  <c r="E148" i="10"/>
  <c r="F148" i="10" s="1"/>
  <c r="E25" i="10"/>
  <c r="F25" i="10" s="1"/>
  <c r="E10" i="10"/>
  <c r="F10" i="10" s="1"/>
  <c r="E178" i="10"/>
  <c r="F178" i="10" s="1"/>
  <c r="E59" i="10"/>
  <c r="F59" i="10" s="1"/>
  <c r="E586" i="10"/>
  <c r="F586" i="10" s="1"/>
  <c r="B77" i="10"/>
  <c r="B724" i="10"/>
  <c r="B336" i="10"/>
  <c r="B362" i="10"/>
  <c r="E699" i="10"/>
  <c r="F699" i="10" s="1"/>
  <c r="B375" i="10"/>
  <c r="E647" i="10"/>
  <c r="F647" i="10" s="1"/>
  <c r="E325" i="10"/>
  <c r="F325" i="10" s="1"/>
  <c r="B458" i="10"/>
  <c r="B562" i="10"/>
  <c r="E517" i="10"/>
  <c r="F517" i="10" s="1"/>
  <c r="E278" i="10"/>
  <c r="F278" i="10" s="1"/>
  <c r="E431" i="10"/>
  <c r="F431" i="10" s="1"/>
  <c r="E270" i="10"/>
  <c r="F270" i="10" s="1"/>
  <c r="E355" i="10"/>
  <c r="F355" i="10" s="1"/>
  <c r="E364" i="10"/>
  <c r="F364" i="10" s="1"/>
  <c r="E409" i="10"/>
  <c r="F409" i="10" s="1"/>
  <c r="E226" i="10"/>
  <c r="F226" i="10" s="1"/>
  <c r="E248" i="10"/>
  <c r="F248" i="10" s="1"/>
  <c r="E37" i="10"/>
  <c r="F37" i="10" s="1"/>
  <c r="E628" i="10"/>
  <c r="F628" i="10" s="1"/>
  <c r="E131" i="10"/>
  <c r="F131" i="10" s="1"/>
  <c r="E52" i="10"/>
  <c r="F52" i="10" s="1"/>
  <c r="E89" i="10"/>
  <c r="F89" i="10" s="1"/>
  <c r="E262" i="10"/>
  <c r="F262" i="10" s="1"/>
  <c r="E631" i="10"/>
  <c r="F631" i="10" s="1"/>
  <c r="B715" i="10"/>
  <c r="E721" i="10"/>
  <c r="F721" i="10" s="1"/>
  <c r="E696" i="10"/>
  <c r="F696" i="10" s="1"/>
  <c r="B356" i="10"/>
  <c r="B683" i="10"/>
  <c r="B720" i="10"/>
  <c r="E722" i="10"/>
  <c r="F722" i="10" s="1"/>
  <c r="B81" i="10"/>
  <c r="B339" i="10"/>
  <c r="E660" i="10"/>
  <c r="F660" i="10" s="1"/>
  <c r="E637" i="10"/>
  <c r="F637" i="10" s="1"/>
  <c r="B639" i="10"/>
  <c r="E451" i="10"/>
  <c r="F451" i="10" s="1"/>
  <c r="E331" i="10"/>
  <c r="F331" i="10" s="1"/>
  <c r="B574" i="10"/>
  <c r="E520" i="10"/>
  <c r="F520" i="10" s="1"/>
  <c r="B468" i="10"/>
  <c r="E454" i="10"/>
  <c r="F454" i="10" s="1"/>
  <c r="B291" i="10"/>
  <c r="B573" i="10"/>
  <c r="E449" i="10"/>
  <c r="F449" i="10" s="1"/>
  <c r="B435" i="10"/>
  <c r="B523" i="10"/>
  <c r="E422" i="10"/>
  <c r="F422" i="10" s="1"/>
  <c r="E464" i="10"/>
  <c r="F464" i="10" s="1"/>
  <c r="E337" i="10"/>
  <c r="F337" i="10" s="1"/>
  <c r="E526" i="10"/>
  <c r="F526" i="10" s="1"/>
  <c r="E192" i="10"/>
  <c r="F192" i="10" s="1"/>
  <c r="B464" i="10"/>
  <c r="B376" i="10"/>
  <c r="B340" i="10"/>
  <c r="E478" i="10"/>
  <c r="F478" i="10" s="1"/>
  <c r="E435" i="10"/>
  <c r="F435" i="10" s="1"/>
  <c r="E7" i="10"/>
  <c r="F7" i="10" s="1"/>
  <c r="E251" i="10"/>
  <c r="F251" i="10" s="1"/>
  <c r="E250" i="10"/>
  <c r="F250" i="10" s="1"/>
  <c r="E4" i="10"/>
  <c r="F4" i="10" s="1"/>
  <c r="E265" i="10"/>
  <c r="F265" i="10" s="1"/>
  <c r="E186" i="10"/>
  <c r="F186" i="10" s="1"/>
  <c r="E87" i="10"/>
  <c r="F87" i="10" s="1"/>
  <c r="E123" i="10"/>
  <c r="F123" i="10" s="1"/>
  <c r="B224" i="10"/>
  <c r="B704" i="10"/>
  <c r="B658" i="10"/>
  <c r="E703" i="10"/>
  <c r="F703" i="10" s="1"/>
  <c r="B706" i="10"/>
  <c r="E657" i="10"/>
  <c r="F657" i="10" s="1"/>
  <c r="E102" i="10"/>
  <c r="F102" i="10" s="1"/>
  <c r="E653" i="10"/>
  <c r="F653" i="10" s="1"/>
  <c r="E662" i="10"/>
  <c r="F662" i="10" s="1"/>
  <c r="B552" i="10"/>
  <c r="E458" i="10"/>
  <c r="F458" i="10" s="1"/>
  <c r="B544" i="10"/>
  <c r="E509" i="10"/>
  <c r="F509" i="10" s="1"/>
  <c r="B245" i="10"/>
  <c r="E591" i="10"/>
  <c r="F591" i="10" s="1"/>
  <c r="E533" i="10"/>
  <c r="F533" i="10" s="1"/>
  <c r="B270" i="10"/>
  <c r="B247" i="10"/>
  <c r="B434" i="10"/>
  <c r="E314" i="10"/>
  <c r="F314" i="10" s="1"/>
  <c r="B231" i="10"/>
  <c r="E383" i="10"/>
  <c r="F383" i="10" s="1"/>
  <c r="B89" i="10"/>
  <c r="E73" i="10"/>
  <c r="F73" i="10" s="1"/>
  <c r="B95" i="10"/>
  <c r="B351" i="10"/>
  <c r="B284" i="10"/>
  <c r="B263" i="10"/>
  <c r="E214" i="10"/>
  <c r="F214" i="10" s="1"/>
  <c r="B349" i="10"/>
  <c r="E58" i="10"/>
  <c r="F58" i="10" s="1"/>
  <c r="B33" i="10"/>
  <c r="E55" i="10"/>
  <c r="F55" i="10" s="1"/>
  <c r="B199" i="10"/>
  <c r="E110" i="10"/>
  <c r="F110" i="10" s="1"/>
  <c r="B72" i="10"/>
  <c r="E20" i="10"/>
  <c r="F20" i="10" s="1"/>
  <c r="E302" i="10"/>
  <c r="F302" i="10" s="1"/>
  <c r="B461" i="10"/>
  <c r="E459" i="10"/>
  <c r="F459" i="10" s="1"/>
  <c r="B698" i="10"/>
  <c r="E697" i="10"/>
  <c r="F697" i="10" s="1"/>
  <c r="E710" i="10"/>
  <c r="F710" i="10" s="1"/>
  <c r="B695" i="10"/>
  <c r="E676" i="10"/>
  <c r="F676" i="10" s="1"/>
  <c r="B70" i="10"/>
  <c r="E557" i="10"/>
  <c r="F557" i="10" s="1"/>
  <c r="E592" i="10"/>
  <c r="F592" i="10" s="1"/>
  <c r="B372" i="10"/>
  <c r="B645" i="10"/>
  <c r="E239" i="10"/>
  <c r="F239" i="10" s="1"/>
  <c r="E599" i="10"/>
  <c r="F599" i="10" s="1"/>
  <c r="E457" i="10"/>
  <c r="F457" i="10" s="1"/>
  <c r="B531" i="10"/>
  <c r="E465" i="10"/>
  <c r="F465" i="10" s="1"/>
  <c r="B565" i="10"/>
  <c r="E424" i="10"/>
  <c r="F424" i="10" s="1"/>
  <c r="E450" i="10"/>
  <c r="F450" i="10" s="1"/>
  <c r="E512" i="10"/>
  <c r="F512" i="10" s="1"/>
  <c r="E305" i="10"/>
  <c r="F305" i="10" s="1"/>
  <c r="E101" i="10"/>
  <c r="F101" i="10" s="1"/>
  <c r="E340" i="10"/>
  <c r="F340" i="10" s="1"/>
  <c r="E529" i="10"/>
  <c r="F529" i="10" s="1"/>
  <c r="B101" i="10"/>
  <c r="E347" i="10"/>
  <c r="F347" i="10" s="1"/>
  <c r="E212" i="10"/>
  <c r="F212" i="10" s="1"/>
  <c r="B522" i="10"/>
  <c r="E571" i="10"/>
  <c r="F571" i="10" s="1"/>
  <c r="E149" i="10"/>
  <c r="F149" i="10" s="1"/>
  <c r="B207" i="10"/>
  <c r="B86" i="10"/>
  <c r="B328" i="10"/>
  <c r="E348" i="10"/>
  <c r="F348" i="10" s="1"/>
  <c r="B163" i="10"/>
  <c r="E376" i="10"/>
  <c r="F376" i="10" s="1"/>
  <c r="E151" i="10"/>
  <c r="F151" i="10" s="1"/>
  <c r="E166" i="10"/>
  <c r="F166" i="10" s="1"/>
  <c r="E351" i="10"/>
  <c r="F351" i="10" s="1"/>
  <c r="E35" i="10"/>
  <c r="F35" i="10" s="1"/>
  <c r="E399" i="10"/>
  <c r="F399" i="10" s="1"/>
  <c r="E349" i="10"/>
  <c r="F349" i="10" s="1"/>
  <c r="E165" i="10"/>
  <c r="F165" i="10" s="1"/>
  <c r="E97" i="10"/>
  <c r="F97" i="10" s="1"/>
  <c r="E344" i="10"/>
  <c r="F344" i="10" s="1"/>
  <c r="E158" i="10"/>
  <c r="F158" i="10" s="1"/>
  <c r="R30" i="10"/>
  <c r="U30" i="10" s="1"/>
  <c r="M30" i="10"/>
  <c r="P30" i="10" s="1"/>
  <c r="H30" i="10"/>
  <c r="K30" i="10" s="1"/>
  <c r="M438" i="10"/>
  <c r="P438" i="10" s="1"/>
  <c r="R438" i="10"/>
  <c r="U438" i="10" s="1"/>
  <c r="H438" i="10"/>
  <c r="K438" i="10" s="1"/>
  <c r="H766" i="10"/>
  <c r="K766" i="10" s="1"/>
  <c r="M766" i="10"/>
  <c r="P766" i="10" s="1"/>
  <c r="R766" i="10"/>
  <c r="U766" i="10" s="1"/>
  <c r="M534" i="10"/>
  <c r="P534" i="10" s="1"/>
  <c r="R534" i="10"/>
  <c r="U534" i="10" s="1"/>
  <c r="H534" i="10"/>
  <c r="K534" i="10" s="1"/>
  <c r="R521" i="10"/>
  <c r="U521" i="10" s="1"/>
  <c r="H521" i="10"/>
  <c r="K521" i="10" s="1"/>
  <c r="M521" i="10"/>
  <c r="P521" i="10" s="1"/>
  <c r="M524" i="10"/>
  <c r="P524" i="10" s="1"/>
  <c r="H524" i="10"/>
  <c r="K524" i="10" s="1"/>
  <c r="R524" i="10"/>
  <c r="U524" i="10" s="1"/>
  <c r="H726" i="10"/>
  <c r="K726" i="10" s="1"/>
  <c r="R726" i="10"/>
  <c r="U726" i="10" s="1"/>
  <c r="M726" i="10"/>
  <c r="P726" i="10" s="1"/>
  <c r="M748" i="10"/>
  <c r="P748" i="10" s="1"/>
  <c r="H748" i="10"/>
  <c r="K748" i="10" s="1"/>
  <c r="R748" i="10"/>
  <c r="U748" i="10" s="1"/>
  <c r="R687" i="10"/>
  <c r="U687" i="10" s="1"/>
  <c r="M687" i="10"/>
  <c r="P687" i="10" s="1"/>
  <c r="H687" i="10"/>
  <c r="K687" i="10" s="1"/>
  <c r="M721" i="10"/>
  <c r="P721" i="10" s="1"/>
  <c r="R721" i="10"/>
  <c r="U721" i="10" s="1"/>
  <c r="H721" i="10"/>
  <c r="K721" i="10" s="1"/>
  <c r="H283" i="10"/>
  <c r="K283" i="10" s="1"/>
  <c r="M283" i="10"/>
  <c r="P283" i="10" s="1"/>
  <c r="R283" i="10"/>
  <c r="U283" i="10" s="1"/>
  <c r="H679" i="10"/>
  <c r="K679" i="10" s="1"/>
  <c r="R679" i="10"/>
  <c r="U679" i="10" s="1"/>
  <c r="M679" i="10"/>
  <c r="P679" i="10" s="1"/>
  <c r="H316" i="10"/>
  <c r="K316" i="10" s="1"/>
  <c r="R316" i="10"/>
  <c r="U316" i="10" s="1"/>
  <c r="M316" i="10"/>
  <c r="P316" i="10" s="1"/>
  <c r="M699" i="10"/>
  <c r="P699" i="10" s="1"/>
  <c r="R699" i="10"/>
  <c r="U699" i="10" s="1"/>
  <c r="H699" i="10"/>
  <c r="K699" i="10" s="1"/>
  <c r="R740" i="10"/>
  <c r="U740" i="10" s="1"/>
  <c r="M740" i="10"/>
  <c r="P740" i="10" s="1"/>
  <c r="H740" i="10"/>
  <c r="K740" i="10" s="1"/>
  <c r="M322" i="10"/>
  <c r="P322" i="10" s="1"/>
  <c r="H322" i="10"/>
  <c r="K322" i="10" s="1"/>
  <c r="R322" i="10"/>
  <c r="U322" i="10" s="1"/>
  <c r="H693" i="10"/>
  <c r="K693" i="10" s="1"/>
  <c r="M693" i="10"/>
  <c r="P693" i="10" s="1"/>
  <c r="R693" i="10"/>
  <c r="U693" i="10" s="1"/>
  <c r="H655" i="10"/>
  <c r="K655" i="10" s="1"/>
  <c r="R655" i="10"/>
  <c r="U655" i="10" s="1"/>
  <c r="M655" i="10"/>
  <c r="P655" i="10" s="1"/>
  <c r="M88" i="10"/>
  <c r="P88" i="10" s="1"/>
  <c r="R88" i="10"/>
  <c r="U88" i="10" s="1"/>
  <c r="H88" i="10"/>
  <c r="K88" i="10" s="1"/>
  <c r="R563" i="10"/>
  <c r="U563" i="10" s="1"/>
  <c r="M563" i="10"/>
  <c r="P563" i="10" s="1"/>
  <c r="H563" i="10"/>
  <c r="K563" i="10" s="1"/>
  <c r="R656" i="10"/>
  <c r="U656" i="10" s="1"/>
  <c r="M656" i="10"/>
  <c r="P656" i="10" s="1"/>
  <c r="H656" i="10"/>
  <c r="K656" i="10" s="1"/>
  <c r="H256" i="10"/>
  <c r="K256" i="10" s="1"/>
  <c r="R256" i="10"/>
  <c r="U256" i="10" s="1"/>
  <c r="M256" i="10"/>
  <c r="P256" i="10" s="1"/>
  <c r="R327" i="10"/>
  <c r="U327" i="10" s="1"/>
  <c r="H327" i="10"/>
  <c r="K327" i="10" s="1"/>
  <c r="M327" i="10"/>
  <c r="P327" i="10" s="1"/>
  <c r="H377" i="10"/>
  <c r="K377" i="10" s="1"/>
  <c r="M377" i="10"/>
  <c r="P377" i="10" s="1"/>
  <c r="R377" i="10"/>
  <c r="U377" i="10" s="1"/>
  <c r="M603" i="10"/>
  <c r="P603" i="10" s="1"/>
  <c r="R603" i="10"/>
  <c r="U603" i="10" s="1"/>
  <c r="H603" i="10"/>
  <c r="K603" i="10" s="1"/>
  <c r="H311" i="10"/>
  <c r="K311" i="10" s="1"/>
  <c r="M311" i="10"/>
  <c r="P311" i="10" s="1"/>
  <c r="R311" i="10"/>
  <c r="U311" i="10" s="1"/>
  <c r="R579" i="10"/>
  <c r="U579" i="10" s="1"/>
  <c r="H579" i="10"/>
  <c r="K579" i="10" s="1"/>
  <c r="M579" i="10"/>
  <c r="P579" i="10" s="1"/>
  <c r="M111" i="10"/>
  <c r="P111" i="10" s="1"/>
  <c r="H111" i="10"/>
  <c r="K111" i="10" s="1"/>
  <c r="R111" i="10"/>
  <c r="U111" i="10" s="1"/>
  <c r="R416" i="10"/>
  <c r="U416" i="10" s="1"/>
  <c r="M416" i="10"/>
  <c r="P416" i="10" s="1"/>
  <c r="H416" i="10"/>
  <c r="K416" i="10" s="1"/>
  <c r="M539" i="10"/>
  <c r="P539" i="10" s="1"/>
  <c r="R539" i="10"/>
  <c r="U539" i="10" s="1"/>
  <c r="H539" i="10"/>
  <c r="K539" i="10" s="1"/>
  <c r="H154" i="10"/>
  <c r="K154" i="10" s="1"/>
  <c r="R154" i="10"/>
  <c r="U154" i="10" s="1"/>
  <c r="M154" i="10"/>
  <c r="P154" i="10" s="1"/>
  <c r="M94" i="10"/>
  <c r="P94" i="10" s="1"/>
  <c r="R94" i="10"/>
  <c r="U94" i="10" s="1"/>
  <c r="H94" i="10"/>
  <c r="K94" i="10" s="1"/>
  <c r="R571" i="10"/>
  <c r="U571" i="10" s="1"/>
  <c r="H571" i="10"/>
  <c r="K571" i="10" s="1"/>
  <c r="M571" i="10"/>
  <c r="P571" i="10" s="1"/>
  <c r="H478" i="10"/>
  <c r="K478" i="10" s="1"/>
  <c r="R478" i="10"/>
  <c r="U478" i="10" s="1"/>
  <c r="M478" i="10"/>
  <c r="P478" i="10" s="1"/>
  <c r="R106" i="10"/>
  <c r="U106" i="10" s="1"/>
  <c r="H106" i="10"/>
  <c r="K106" i="10" s="1"/>
  <c r="M106" i="10"/>
  <c r="P106" i="10" s="1"/>
  <c r="M314" i="10"/>
  <c r="P314" i="10" s="1"/>
  <c r="R314" i="10"/>
  <c r="U314" i="10" s="1"/>
  <c r="H314" i="10"/>
  <c r="K314" i="10" s="1"/>
  <c r="R161" i="10"/>
  <c r="U161" i="10" s="1"/>
  <c r="M161" i="10"/>
  <c r="P161" i="10" s="1"/>
  <c r="H161" i="10"/>
  <c r="K161" i="10" s="1"/>
  <c r="M308" i="10"/>
  <c r="P308" i="10" s="1"/>
  <c r="R308" i="10"/>
  <c r="U308" i="10" s="1"/>
  <c r="H308" i="10"/>
  <c r="K308" i="10" s="1"/>
  <c r="R184" i="10"/>
  <c r="U184" i="10" s="1"/>
  <c r="H184" i="10"/>
  <c r="K184" i="10" s="1"/>
  <c r="M184" i="10"/>
  <c r="P184" i="10" s="1"/>
  <c r="H133" i="10"/>
  <c r="K133" i="10" s="1"/>
  <c r="R133" i="10"/>
  <c r="U133" i="10" s="1"/>
  <c r="M133" i="10"/>
  <c r="P133" i="10" s="1"/>
  <c r="M537" i="10"/>
  <c r="P537" i="10" s="1"/>
  <c r="R537" i="10"/>
  <c r="U537" i="10" s="1"/>
  <c r="H537" i="10"/>
  <c r="K537" i="10" s="1"/>
  <c r="H226" i="10"/>
  <c r="K226" i="10" s="1"/>
  <c r="R226" i="10"/>
  <c r="U226" i="10" s="1"/>
  <c r="M226" i="10"/>
  <c r="P226" i="10" s="1"/>
  <c r="H122" i="10"/>
  <c r="K122" i="10" s="1"/>
  <c r="R122" i="10"/>
  <c r="U122" i="10" s="1"/>
  <c r="M122" i="10"/>
  <c r="P122" i="10" s="1"/>
  <c r="M20" i="10"/>
  <c r="P20" i="10" s="1"/>
  <c r="R20" i="10"/>
  <c r="U20" i="10" s="1"/>
  <c r="H20" i="10"/>
  <c r="K20" i="10" s="1"/>
  <c r="M113" i="10"/>
  <c r="P113" i="10" s="1"/>
  <c r="R113" i="10"/>
  <c r="U113" i="10" s="1"/>
  <c r="H113" i="10"/>
  <c r="K113" i="10" s="1"/>
  <c r="R29" i="10"/>
  <c r="U29" i="10" s="1"/>
  <c r="H29" i="10"/>
  <c r="K29" i="10" s="1"/>
  <c r="M29" i="10"/>
  <c r="P29" i="10" s="1"/>
  <c r="H23" i="10"/>
  <c r="K23" i="10" s="1"/>
  <c r="M23" i="10"/>
  <c r="P23" i="10" s="1"/>
  <c r="R23" i="10"/>
  <c r="U23" i="10" s="1"/>
  <c r="R6" i="10"/>
  <c r="U6" i="10" s="1"/>
  <c r="H6" i="10"/>
  <c r="K6" i="10" s="1"/>
  <c r="M6" i="10"/>
  <c r="P6" i="10" s="1"/>
  <c r="R116" i="10"/>
  <c r="U116" i="10" s="1"/>
  <c r="H116" i="10"/>
  <c r="K116" i="10" s="1"/>
  <c r="M116" i="10"/>
  <c r="P116" i="10" s="1"/>
  <c r="M213" i="10"/>
  <c r="P213" i="10" s="1"/>
  <c r="H213" i="10"/>
  <c r="K213" i="10" s="1"/>
  <c r="R213" i="10"/>
  <c r="U213" i="10" s="1"/>
  <c r="H165" i="10"/>
  <c r="K165" i="10" s="1"/>
  <c r="R165" i="10"/>
  <c r="U165" i="10" s="1"/>
  <c r="M165" i="10"/>
  <c r="P165" i="10" s="1"/>
  <c r="H119" i="10"/>
  <c r="K119" i="10" s="1"/>
  <c r="M119" i="10"/>
  <c r="P119" i="10" s="1"/>
  <c r="R119" i="10"/>
  <c r="U119" i="10" s="1"/>
  <c r="R65" i="10"/>
  <c r="U65" i="10" s="1"/>
  <c r="H65" i="10"/>
  <c r="K65" i="10" s="1"/>
  <c r="M65" i="10"/>
  <c r="P65" i="10" s="1"/>
  <c r="H261" i="10"/>
  <c r="K261" i="10" s="1"/>
  <c r="R261" i="10"/>
  <c r="U261" i="10" s="1"/>
  <c r="M261" i="10"/>
  <c r="P261" i="10" s="1"/>
  <c r="R696" i="10"/>
  <c r="U696" i="10" s="1"/>
  <c r="H696" i="10"/>
  <c r="K696" i="10" s="1"/>
  <c r="M696" i="10"/>
  <c r="P696" i="10" s="1"/>
  <c r="M518" i="10"/>
  <c r="P518" i="10" s="1"/>
  <c r="R518" i="10"/>
  <c r="U518" i="10" s="1"/>
  <c r="H518" i="10"/>
  <c r="K518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206" i="10"/>
  <c r="K206" i="10" s="1"/>
  <c r="M206" i="10"/>
  <c r="P206" i="10" s="1"/>
  <c r="R206" i="10"/>
  <c r="U206" i="10" s="1"/>
  <c r="M781" i="10"/>
  <c r="P781" i="10" s="1"/>
  <c r="H781" i="10"/>
  <c r="K781" i="10" s="1"/>
  <c r="R781" i="10"/>
  <c r="U781" i="10" s="1"/>
  <c r="M237" i="10"/>
  <c r="P237" i="10" s="1"/>
  <c r="H237" i="10"/>
  <c r="K237" i="10" s="1"/>
  <c r="R237" i="10"/>
  <c r="U237" i="10" s="1"/>
  <c r="R722" i="10"/>
  <c r="U722" i="10" s="1"/>
  <c r="H722" i="10"/>
  <c r="K722" i="10" s="1"/>
  <c r="M722" i="10"/>
  <c r="P722" i="10" s="1"/>
  <c r="H317" i="10"/>
  <c r="K317" i="10" s="1"/>
  <c r="R317" i="10"/>
  <c r="U317" i="10" s="1"/>
  <c r="M317" i="10"/>
  <c r="P317" i="10" s="1"/>
  <c r="R272" i="10"/>
  <c r="U272" i="10" s="1"/>
  <c r="H272" i="10"/>
  <c r="K272" i="10" s="1"/>
  <c r="M272" i="10"/>
  <c r="P272" i="10" s="1"/>
  <c r="M725" i="10"/>
  <c r="P725" i="10" s="1"/>
  <c r="H725" i="10"/>
  <c r="K725" i="10" s="1"/>
  <c r="R725" i="10"/>
  <c r="U725" i="10" s="1"/>
  <c r="M637" i="10"/>
  <c r="P637" i="10" s="1"/>
  <c r="R637" i="10"/>
  <c r="U637" i="10" s="1"/>
  <c r="H637" i="10"/>
  <c r="K637" i="10" s="1"/>
  <c r="R653" i="10"/>
  <c r="U653" i="10" s="1"/>
  <c r="M653" i="10"/>
  <c r="P653" i="10" s="1"/>
  <c r="H653" i="10"/>
  <c r="K653" i="10" s="1"/>
  <c r="M440" i="10"/>
  <c r="P440" i="10" s="1"/>
  <c r="R440" i="10"/>
  <c r="U440" i="10" s="1"/>
  <c r="H440" i="10"/>
  <c r="K440" i="10" s="1"/>
  <c r="M649" i="10"/>
  <c r="P649" i="10" s="1"/>
  <c r="H649" i="10"/>
  <c r="K649" i="10" s="1"/>
  <c r="R649" i="10"/>
  <c r="U649" i="10" s="1"/>
  <c r="M554" i="10"/>
  <c r="P554" i="10" s="1"/>
  <c r="H554" i="10"/>
  <c r="K554" i="10" s="1"/>
  <c r="R554" i="10"/>
  <c r="U554" i="10" s="1"/>
  <c r="R301" i="10"/>
  <c r="U301" i="10" s="1"/>
  <c r="M301" i="10"/>
  <c r="P301" i="10" s="1"/>
  <c r="H301" i="10"/>
  <c r="K301" i="10" s="1"/>
  <c r="R659" i="10"/>
  <c r="U659" i="10" s="1"/>
  <c r="H659" i="10"/>
  <c r="K659" i="10" s="1"/>
  <c r="M659" i="10"/>
  <c r="P659" i="10" s="1"/>
  <c r="H446" i="10"/>
  <c r="K446" i="10" s="1"/>
  <c r="R446" i="10"/>
  <c r="U446" i="10" s="1"/>
  <c r="M446" i="10"/>
  <c r="P446" i="10" s="1"/>
  <c r="R451" i="10"/>
  <c r="U451" i="10" s="1"/>
  <c r="H451" i="10"/>
  <c r="K451" i="10" s="1"/>
  <c r="M451" i="10"/>
  <c r="P451" i="10" s="1"/>
  <c r="H380" i="10"/>
  <c r="K380" i="10" s="1"/>
  <c r="R380" i="10"/>
  <c r="U380" i="10" s="1"/>
  <c r="M380" i="10"/>
  <c r="P380" i="10" s="1"/>
  <c r="R543" i="10"/>
  <c r="U543" i="10" s="1"/>
  <c r="M543" i="10"/>
  <c r="P543" i="10" s="1"/>
  <c r="H543" i="10"/>
  <c r="K543" i="10" s="1"/>
  <c r="H583" i="10"/>
  <c r="K583" i="10" s="1"/>
  <c r="M583" i="10"/>
  <c r="P583" i="10" s="1"/>
  <c r="R583" i="10"/>
  <c r="U583" i="10" s="1"/>
  <c r="M198" i="10"/>
  <c r="P198" i="10" s="1"/>
  <c r="R198" i="10"/>
  <c r="U198" i="10" s="1"/>
  <c r="H198" i="10"/>
  <c r="K198" i="10" s="1"/>
  <c r="M83" i="10"/>
  <c r="P83" i="10" s="1"/>
  <c r="R83" i="10"/>
  <c r="U83" i="10" s="1"/>
  <c r="H83" i="10"/>
  <c r="K83" i="10" s="1"/>
  <c r="M159" i="10"/>
  <c r="P159" i="10" s="1"/>
  <c r="H159" i="10"/>
  <c r="K159" i="10" s="1"/>
  <c r="R159" i="10"/>
  <c r="U159" i="10" s="1"/>
  <c r="H79" i="10"/>
  <c r="K79" i="10" s="1"/>
  <c r="M79" i="10"/>
  <c r="P79" i="10" s="1"/>
  <c r="R79" i="10"/>
  <c r="U79" i="10" s="1"/>
  <c r="M121" i="10"/>
  <c r="P121" i="10" s="1"/>
  <c r="R121" i="10"/>
  <c r="U121" i="10" s="1"/>
  <c r="H121" i="10"/>
  <c r="K121" i="10" s="1"/>
  <c r="M309" i="10"/>
  <c r="P309" i="10" s="1"/>
  <c r="H309" i="10"/>
  <c r="K309" i="10" s="1"/>
  <c r="R309" i="10"/>
  <c r="U309" i="10" s="1"/>
  <c r="H138" i="10"/>
  <c r="K138" i="10" s="1"/>
  <c r="R138" i="10"/>
  <c r="U138" i="10" s="1"/>
  <c r="M138" i="10"/>
  <c r="P138" i="10" s="1"/>
  <c r="M597" i="10"/>
  <c r="P597" i="10" s="1"/>
  <c r="H597" i="10"/>
  <c r="K597" i="10" s="1"/>
  <c r="R597" i="10"/>
  <c r="U597" i="10" s="1"/>
  <c r="R131" i="10"/>
  <c r="U131" i="10" s="1"/>
  <c r="H131" i="10"/>
  <c r="K131" i="10" s="1"/>
  <c r="M131" i="10"/>
  <c r="P131" i="10" s="1"/>
  <c r="M107" i="10"/>
  <c r="P107" i="10" s="1"/>
  <c r="R107" i="10"/>
  <c r="U107" i="10" s="1"/>
  <c r="H107" i="10"/>
  <c r="K107" i="10" s="1"/>
  <c r="M188" i="10"/>
  <c r="P188" i="10" s="1"/>
  <c r="H188" i="10"/>
  <c r="K188" i="10" s="1"/>
  <c r="R188" i="10"/>
  <c r="U188" i="10" s="1"/>
  <c r="R21" i="10"/>
  <c r="U21" i="10" s="1"/>
  <c r="M21" i="10"/>
  <c r="P21" i="10" s="1"/>
  <c r="H21" i="10"/>
  <c r="K21" i="10" s="1"/>
  <c r="R40" i="10"/>
  <c r="U40" i="10" s="1"/>
  <c r="H40" i="10"/>
  <c r="K40" i="10" s="1"/>
  <c r="M40" i="10"/>
  <c r="P40" i="10" s="1"/>
  <c r="H146" i="10"/>
  <c r="K146" i="10" s="1"/>
  <c r="M146" i="10"/>
  <c r="P146" i="10" s="1"/>
  <c r="R146" i="10"/>
  <c r="U146" i="10" s="1"/>
  <c r="R277" i="10"/>
  <c r="U277" i="10" s="1"/>
  <c r="M277" i="10"/>
  <c r="P277" i="10" s="1"/>
  <c r="H277" i="10"/>
  <c r="K277" i="10" s="1"/>
  <c r="H403" i="10"/>
  <c r="K403" i="10" s="1"/>
  <c r="R403" i="10"/>
  <c r="U403" i="10" s="1"/>
  <c r="M403" i="10"/>
  <c r="P403" i="10" s="1"/>
  <c r="H487" i="10"/>
  <c r="K487" i="10" s="1"/>
  <c r="R487" i="10"/>
  <c r="U487" i="10" s="1"/>
  <c r="M487" i="10"/>
  <c r="P487" i="10" s="1"/>
  <c r="R588" i="10"/>
  <c r="U588" i="10" s="1"/>
  <c r="M588" i="10"/>
  <c r="P588" i="10" s="1"/>
  <c r="H588" i="10"/>
  <c r="K588" i="10" s="1"/>
  <c r="R181" i="10"/>
  <c r="U181" i="10" s="1"/>
  <c r="M181" i="10"/>
  <c r="P181" i="10" s="1"/>
  <c r="H181" i="10"/>
  <c r="K181" i="10" s="1"/>
  <c r="H473" i="10"/>
  <c r="K473" i="10" s="1"/>
  <c r="M473" i="10"/>
  <c r="P473" i="10" s="1"/>
  <c r="R473" i="10"/>
  <c r="U473" i="10" s="1"/>
  <c r="R716" i="10"/>
  <c r="U716" i="10" s="1"/>
  <c r="M716" i="10"/>
  <c r="P716" i="10" s="1"/>
  <c r="H716" i="10"/>
  <c r="K716" i="10" s="1"/>
  <c r="M762" i="10"/>
  <c r="P762" i="10" s="1"/>
  <c r="H762" i="10"/>
  <c r="K762" i="10" s="1"/>
  <c r="R762" i="10"/>
  <c r="U762" i="10" s="1"/>
  <c r="H596" i="10"/>
  <c r="K596" i="10" s="1"/>
  <c r="M596" i="10"/>
  <c r="P596" i="10" s="1"/>
  <c r="R596" i="10"/>
  <c r="U596" i="10" s="1"/>
  <c r="H732" i="10"/>
  <c r="K732" i="10" s="1"/>
  <c r="R732" i="10"/>
  <c r="U732" i="10" s="1"/>
  <c r="M732" i="10"/>
  <c r="P732" i="10" s="1"/>
  <c r="H672" i="10"/>
  <c r="K672" i="10" s="1"/>
  <c r="R672" i="10"/>
  <c r="U672" i="10" s="1"/>
  <c r="M672" i="10"/>
  <c r="P672" i="10" s="1"/>
  <c r="R371" i="10"/>
  <c r="U371" i="10" s="1"/>
  <c r="H371" i="10"/>
  <c r="K371" i="10" s="1"/>
  <c r="M371" i="10"/>
  <c r="P371" i="10" s="1"/>
  <c r="M707" i="10"/>
  <c r="P707" i="10" s="1"/>
  <c r="R707" i="10"/>
  <c r="U707" i="10" s="1"/>
  <c r="H707" i="10"/>
  <c r="K707" i="10" s="1"/>
  <c r="R396" i="10"/>
  <c r="U396" i="10" s="1"/>
  <c r="H396" i="10"/>
  <c r="K396" i="10" s="1"/>
  <c r="M396" i="10"/>
  <c r="P396" i="10" s="1"/>
  <c r="R41" i="10"/>
  <c r="U41" i="10" s="1"/>
  <c r="H41" i="10"/>
  <c r="K41" i="10" s="1"/>
  <c r="M41" i="10"/>
  <c r="P41" i="10" s="1"/>
  <c r="R439" i="10"/>
  <c r="U439" i="10" s="1"/>
  <c r="M439" i="10"/>
  <c r="P439" i="10" s="1"/>
  <c r="H439" i="10"/>
  <c r="K439" i="10" s="1"/>
  <c r="H642" i="10"/>
  <c r="K642" i="10" s="1"/>
  <c r="M642" i="10"/>
  <c r="P642" i="10" s="1"/>
  <c r="R642" i="10"/>
  <c r="U642" i="10" s="1"/>
  <c r="M572" i="10"/>
  <c r="P572" i="10" s="1"/>
  <c r="R572" i="10"/>
  <c r="U572" i="10" s="1"/>
  <c r="H572" i="10"/>
  <c r="K572" i="10" s="1"/>
  <c r="H553" i="10"/>
  <c r="K553" i="10" s="1"/>
  <c r="M553" i="10"/>
  <c r="P553" i="10" s="1"/>
  <c r="R553" i="10"/>
  <c r="U553" i="10" s="1"/>
  <c r="M558" i="10"/>
  <c r="P558" i="10" s="1"/>
  <c r="R558" i="10"/>
  <c r="U558" i="10" s="1"/>
  <c r="H558" i="10"/>
  <c r="K558" i="10" s="1"/>
  <c r="H411" i="10"/>
  <c r="K411" i="10" s="1"/>
  <c r="M411" i="10"/>
  <c r="P411" i="10" s="1"/>
  <c r="R411" i="10"/>
  <c r="U411" i="10" s="1"/>
  <c r="R325" i="10"/>
  <c r="U325" i="10" s="1"/>
  <c r="H325" i="10"/>
  <c r="K325" i="10" s="1"/>
  <c r="M325" i="10"/>
  <c r="P325" i="10" s="1"/>
  <c r="H561" i="10"/>
  <c r="K561" i="10" s="1"/>
  <c r="M561" i="10"/>
  <c r="P561" i="10" s="1"/>
  <c r="R561" i="10"/>
  <c r="U561" i="10" s="1"/>
  <c r="R519" i="10"/>
  <c r="U519" i="10" s="1"/>
  <c r="M519" i="10"/>
  <c r="P519" i="10" s="1"/>
  <c r="H519" i="10"/>
  <c r="K519" i="10" s="1"/>
  <c r="H422" i="10"/>
  <c r="K422" i="10" s="1"/>
  <c r="M422" i="10"/>
  <c r="P422" i="10" s="1"/>
  <c r="R422" i="10"/>
  <c r="U422" i="10" s="1"/>
  <c r="R592" i="10"/>
  <c r="U592" i="10" s="1"/>
  <c r="M592" i="10"/>
  <c r="P592" i="10" s="1"/>
  <c r="H592" i="10"/>
  <c r="K592" i="10" s="1"/>
  <c r="R32" i="10"/>
  <c r="U32" i="10" s="1"/>
  <c r="M32" i="10"/>
  <c r="P32" i="10" s="1"/>
  <c r="H32" i="10"/>
  <c r="K32" i="10" s="1"/>
  <c r="M404" i="10"/>
  <c r="P404" i="10" s="1"/>
  <c r="H404" i="10"/>
  <c r="K404" i="10" s="1"/>
  <c r="R404" i="10"/>
  <c r="U404" i="10" s="1"/>
  <c r="R346" i="10"/>
  <c r="U346" i="10" s="1"/>
  <c r="H346" i="10"/>
  <c r="K346" i="10" s="1"/>
  <c r="M346" i="10"/>
  <c r="P346" i="10" s="1"/>
  <c r="M527" i="10"/>
  <c r="P527" i="10" s="1"/>
  <c r="R527" i="10"/>
  <c r="U527" i="10" s="1"/>
  <c r="H527" i="10"/>
  <c r="K527" i="10" s="1"/>
  <c r="R486" i="10"/>
  <c r="U486" i="10" s="1"/>
  <c r="H486" i="10"/>
  <c r="K486" i="10" s="1"/>
  <c r="M486" i="10"/>
  <c r="P486" i="10" s="1"/>
  <c r="H354" i="10"/>
  <c r="K354" i="10" s="1"/>
  <c r="M354" i="10"/>
  <c r="P354" i="10" s="1"/>
  <c r="R354" i="10"/>
  <c r="U354" i="10" s="1"/>
  <c r="R244" i="10"/>
  <c r="U244" i="10" s="1"/>
  <c r="M244" i="10"/>
  <c r="P244" i="10" s="1"/>
  <c r="H244" i="10"/>
  <c r="K244" i="10" s="1"/>
  <c r="R398" i="10"/>
  <c r="U398" i="10" s="1"/>
  <c r="H398" i="10"/>
  <c r="K398" i="10" s="1"/>
  <c r="M398" i="10"/>
  <c r="P398" i="10" s="1"/>
  <c r="M105" i="10"/>
  <c r="P105" i="10" s="1"/>
  <c r="H105" i="10"/>
  <c r="K105" i="10" s="1"/>
  <c r="R105" i="10"/>
  <c r="U105" i="10" s="1"/>
  <c r="M97" i="10"/>
  <c r="P97" i="10" s="1"/>
  <c r="R97" i="10"/>
  <c r="U97" i="10" s="1"/>
  <c r="H97" i="10"/>
  <c r="K97" i="10" s="1"/>
  <c r="H248" i="10"/>
  <c r="K248" i="10" s="1"/>
  <c r="R248" i="10"/>
  <c r="U248" i="10" s="1"/>
  <c r="M248" i="10"/>
  <c r="P248" i="10" s="1"/>
  <c r="M11" i="10"/>
  <c r="P11" i="10" s="1"/>
  <c r="R11" i="10"/>
  <c r="U11" i="10" s="1"/>
  <c r="H11" i="10"/>
  <c r="K11" i="10" s="1"/>
  <c r="M8" i="10"/>
  <c r="P8" i="10" s="1"/>
  <c r="H8" i="10"/>
  <c r="K8" i="10" s="1"/>
  <c r="R8" i="10"/>
  <c r="U8" i="10" s="1"/>
  <c r="H34" i="10"/>
  <c r="K34" i="10" s="1"/>
  <c r="M34" i="10"/>
  <c r="P34" i="10" s="1"/>
  <c r="R34" i="10"/>
  <c r="U34" i="10" s="1"/>
  <c r="H38" i="10"/>
  <c r="K38" i="10" s="1"/>
  <c r="M38" i="10"/>
  <c r="P38" i="10" s="1"/>
  <c r="R38" i="10"/>
  <c r="U38" i="10" s="1"/>
  <c r="H344" i="10"/>
  <c r="K344" i="10" s="1"/>
  <c r="R344" i="10"/>
  <c r="U344" i="10" s="1"/>
  <c r="M344" i="10"/>
  <c r="P344" i="10" s="1"/>
  <c r="R51" i="10"/>
  <c r="U51" i="10" s="1"/>
  <c r="M51" i="10"/>
  <c r="P51" i="10" s="1"/>
  <c r="H51" i="10"/>
  <c r="K51" i="10" s="1"/>
  <c r="R513" i="10"/>
  <c r="U513" i="10" s="1"/>
  <c r="H513" i="10"/>
  <c r="K513" i="10" s="1"/>
  <c r="M513" i="10"/>
  <c r="P513" i="10" s="1"/>
  <c r="H697" i="10"/>
  <c r="K697" i="10" s="1"/>
  <c r="M697" i="10"/>
  <c r="P697" i="10" s="1"/>
  <c r="R697" i="10"/>
  <c r="U697" i="10" s="1"/>
  <c r="R469" i="10"/>
  <c r="U469" i="10" s="1"/>
  <c r="H469" i="10"/>
  <c r="K469" i="10" s="1"/>
  <c r="M469" i="10"/>
  <c r="P469" i="10" s="1"/>
  <c r="H568" i="10"/>
  <c r="K568" i="10" s="1"/>
  <c r="M568" i="10"/>
  <c r="P568" i="10" s="1"/>
  <c r="R568" i="10"/>
  <c r="U568" i="10" s="1"/>
  <c r="R731" i="10"/>
  <c r="U731" i="10" s="1"/>
  <c r="M731" i="10"/>
  <c r="P731" i="10" s="1"/>
  <c r="H731" i="10"/>
  <c r="K731" i="10" s="1"/>
  <c r="R587" i="10"/>
  <c r="U587" i="10" s="1"/>
  <c r="M587" i="10"/>
  <c r="P587" i="10" s="1"/>
  <c r="H587" i="10"/>
  <c r="K587" i="10" s="1"/>
  <c r="R675" i="10"/>
  <c r="U675" i="10" s="1"/>
  <c r="M675" i="10"/>
  <c r="P675" i="10" s="1"/>
  <c r="H675" i="10"/>
  <c r="K675" i="10" s="1"/>
  <c r="R729" i="10"/>
  <c r="U729" i="10" s="1"/>
  <c r="M729" i="10"/>
  <c r="P729" i="10" s="1"/>
  <c r="H729" i="10"/>
  <c r="K729" i="10" s="1"/>
  <c r="H711" i="10"/>
  <c r="K711" i="10" s="1"/>
  <c r="R711" i="10"/>
  <c r="U711" i="10" s="1"/>
  <c r="M711" i="10"/>
  <c r="P711" i="10" s="1"/>
  <c r="M253" i="10"/>
  <c r="P253" i="10" s="1"/>
  <c r="R253" i="10"/>
  <c r="U253" i="10" s="1"/>
  <c r="H253" i="10"/>
  <c r="K253" i="10" s="1"/>
  <c r="M667" i="10"/>
  <c r="P667" i="10" s="1"/>
  <c r="H667" i="10"/>
  <c r="K667" i="10" s="1"/>
  <c r="R667" i="10"/>
  <c r="U667" i="10" s="1"/>
  <c r="R234" i="10"/>
  <c r="U234" i="10" s="1"/>
  <c r="H234" i="10"/>
  <c r="K234" i="10" s="1"/>
  <c r="M234" i="10"/>
  <c r="P234" i="10" s="1"/>
  <c r="R167" i="10"/>
  <c r="U167" i="10" s="1"/>
  <c r="H167" i="10"/>
  <c r="K167" i="10" s="1"/>
  <c r="M167" i="10"/>
  <c r="P167" i="10" s="1"/>
  <c r="H664" i="10"/>
  <c r="K664" i="10" s="1"/>
  <c r="R664" i="10"/>
  <c r="U664" i="10" s="1"/>
  <c r="M664" i="10"/>
  <c r="P664" i="10" s="1"/>
  <c r="H333" i="10"/>
  <c r="K333" i="10" s="1"/>
  <c r="R333" i="10"/>
  <c r="U333" i="10" s="1"/>
  <c r="M333" i="10"/>
  <c r="P333" i="10" s="1"/>
  <c r="R236" i="10"/>
  <c r="U236" i="10" s="1"/>
  <c r="M236" i="10"/>
  <c r="P236" i="10" s="1"/>
  <c r="H236" i="10"/>
  <c r="K236" i="10" s="1"/>
  <c r="R289" i="10"/>
  <c r="U289" i="10" s="1"/>
  <c r="M289" i="10"/>
  <c r="P289" i="10" s="1"/>
  <c r="H289" i="10"/>
  <c r="K289" i="10" s="1"/>
  <c r="M278" i="10"/>
  <c r="P278" i="10" s="1"/>
  <c r="R278" i="10"/>
  <c r="U278" i="10" s="1"/>
  <c r="H278" i="10"/>
  <c r="K278" i="10" s="1"/>
  <c r="M42" i="10"/>
  <c r="P42" i="10" s="1"/>
  <c r="R42" i="10"/>
  <c r="U42" i="10" s="1"/>
  <c r="H42" i="10"/>
  <c r="K42" i="10" s="1"/>
  <c r="R179" i="10"/>
  <c r="U179" i="10" s="1"/>
  <c r="H179" i="10"/>
  <c r="K179" i="10" s="1"/>
  <c r="M179" i="10"/>
  <c r="P179" i="10" s="1"/>
  <c r="H76" i="10"/>
  <c r="K76" i="10" s="1"/>
  <c r="R76" i="10"/>
  <c r="U76" i="10" s="1"/>
  <c r="M76" i="10"/>
  <c r="P76" i="10" s="1"/>
  <c r="H74" i="10"/>
  <c r="K74" i="10" s="1"/>
  <c r="M74" i="10"/>
  <c r="P74" i="10" s="1"/>
  <c r="R74" i="10"/>
  <c r="U74" i="10" s="1"/>
  <c r="M48" i="10"/>
  <c r="P48" i="10" s="1"/>
  <c r="R48" i="10"/>
  <c r="U48" i="10" s="1"/>
  <c r="H48" i="10"/>
  <c r="K48" i="10" s="1"/>
  <c r="R93" i="10"/>
  <c r="U93" i="10" s="1"/>
  <c r="M93" i="10"/>
  <c r="P93" i="10" s="1"/>
  <c r="H93" i="10"/>
  <c r="K93" i="10" s="1"/>
  <c r="H155" i="10"/>
  <c r="K155" i="10" s="1"/>
  <c r="R155" i="10"/>
  <c r="U155" i="10" s="1"/>
  <c r="M155" i="10"/>
  <c r="P155" i="10" s="1"/>
  <c r="M118" i="10"/>
  <c r="P118" i="10" s="1"/>
  <c r="R118" i="10"/>
  <c r="U118" i="10" s="1"/>
  <c r="H118" i="10"/>
  <c r="K118" i="10" s="1"/>
  <c r="R288" i="10"/>
  <c r="U288" i="10" s="1"/>
  <c r="M288" i="10"/>
  <c r="P288" i="10" s="1"/>
  <c r="H288" i="10"/>
  <c r="K288" i="10" s="1"/>
  <c r="R264" i="10"/>
  <c r="U264" i="10" s="1"/>
  <c r="H264" i="10"/>
  <c r="K264" i="10" s="1"/>
  <c r="M264" i="10"/>
  <c r="P264" i="10" s="1"/>
  <c r="R383" i="10"/>
  <c r="U383" i="10" s="1"/>
  <c r="M383" i="10"/>
  <c r="P383" i="10" s="1"/>
  <c r="H383" i="10"/>
  <c r="K383" i="10" s="1"/>
  <c r="R153" i="10"/>
  <c r="U153" i="10" s="1"/>
  <c r="M153" i="10"/>
  <c r="P153" i="10" s="1"/>
  <c r="H153" i="10"/>
  <c r="K153" i="10" s="1"/>
  <c r="M127" i="10"/>
  <c r="P127" i="10" s="1"/>
  <c r="R127" i="10"/>
  <c r="U127" i="10" s="1"/>
  <c r="H127" i="10"/>
  <c r="K127" i="10" s="1"/>
  <c r="R108" i="10"/>
  <c r="U108" i="10" s="1"/>
  <c r="H108" i="10"/>
  <c r="K108" i="10" s="1"/>
  <c r="M108" i="10"/>
  <c r="P108" i="10" s="1"/>
  <c r="M388" i="10"/>
  <c r="P388" i="10" s="1"/>
  <c r="H388" i="10"/>
  <c r="K388" i="10" s="1"/>
  <c r="R388" i="10"/>
  <c r="U388" i="10" s="1"/>
  <c r="R455" i="10"/>
  <c r="U455" i="10" s="1"/>
  <c r="H455" i="10"/>
  <c r="K455" i="10" s="1"/>
  <c r="M455" i="10"/>
  <c r="P455" i="10" s="1"/>
  <c r="M586" i="10"/>
  <c r="P586" i="10" s="1"/>
  <c r="R586" i="10"/>
  <c r="U586" i="10" s="1"/>
  <c r="H586" i="10"/>
  <c r="K586" i="10" s="1"/>
  <c r="H575" i="10"/>
  <c r="K575" i="10" s="1"/>
  <c r="M575" i="10"/>
  <c r="P575" i="10" s="1"/>
  <c r="R575" i="10"/>
  <c r="U575" i="10" s="1"/>
  <c r="M516" i="10"/>
  <c r="P516" i="10" s="1"/>
  <c r="H516" i="10"/>
  <c r="K516" i="10" s="1"/>
  <c r="R516" i="10"/>
  <c r="U516" i="10" s="1"/>
  <c r="H685" i="10"/>
  <c r="K685" i="10" s="1"/>
  <c r="R685" i="10"/>
  <c r="U685" i="10" s="1"/>
  <c r="M685" i="10"/>
  <c r="P685" i="10" s="1"/>
  <c r="M535" i="10"/>
  <c r="P535" i="10" s="1"/>
  <c r="R535" i="10"/>
  <c r="U535" i="10" s="1"/>
  <c r="H535" i="10"/>
  <c r="K535" i="10" s="1"/>
  <c r="H548" i="10"/>
  <c r="K548" i="10" s="1"/>
  <c r="R548" i="10"/>
  <c r="U548" i="10" s="1"/>
  <c r="M548" i="10"/>
  <c r="P548" i="10" s="1"/>
  <c r="H702" i="10"/>
  <c r="K702" i="10" s="1"/>
  <c r="R702" i="10"/>
  <c r="U702" i="10" s="1"/>
  <c r="M702" i="10"/>
  <c r="P702" i="10" s="1"/>
  <c r="R585" i="10"/>
  <c r="U585" i="10" s="1"/>
  <c r="M585" i="10"/>
  <c r="P585" i="10" s="1"/>
  <c r="H585" i="10"/>
  <c r="K585" i="10" s="1"/>
  <c r="M665" i="10"/>
  <c r="P665" i="10" s="1"/>
  <c r="H665" i="10"/>
  <c r="K665" i="10" s="1"/>
  <c r="R665" i="10"/>
  <c r="U665" i="10" s="1"/>
  <c r="H474" i="10"/>
  <c r="K474" i="10" s="1"/>
  <c r="R474" i="10"/>
  <c r="U474" i="10" s="1"/>
  <c r="M474" i="10"/>
  <c r="P474" i="10" s="1"/>
  <c r="M323" i="10"/>
  <c r="P323" i="10" s="1"/>
  <c r="R323" i="10"/>
  <c r="U323" i="10" s="1"/>
  <c r="H323" i="10"/>
  <c r="K323" i="10" s="1"/>
  <c r="H768" i="10"/>
  <c r="K768" i="10" s="1"/>
  <c r="M768" i="10"/>
  <c r="P768" i="10" s="1"/>
  <c r="R768" i="10"/>
  <c r="U768" i="10" s="1"/>
  <c r="R342" i="10"/>
  <c r="U342" i="10" s="1"/>
  <c r="H342" i="10"/>
  <c r="K342" i="10" s="1"/>
  <c r="M342" i="10"/>
  <c r="P342" i="10" s="1"/>
  <c r="H203" i="10"/>
  <c r="K203" i="10" s="1"/>
  <c r="M203" i="10"/>
  <c r="P203" i="10" s="1"/>
  <c r="R203" i="10"/>
  <c r="U203" i="10" s="1"/>
  <c r="H673" i="10"/>
  <c r="K673" i="10" s="1"/>
  <c r="R673" i="10"/>
  <c r="U673" i="10" s="1"/>
  <c r="M673" i="10"/>
  <c r="P673" i="10" s="1"/>
  <c r="R652" i="10"/>
  <c r="U652" i="10" s="1"/>
  <c r="M652" i="10"/>
  <c r="P652" i="10" s="1"/>
  <c r="H652" i="10"/>
  <c r="K652" i="10" s="1"/>
  <c r="R514" i="10"/>
  <c r="U514" i="10" s="1"/>
  <c r="M514" i="10"/>
  <c r="P514" i="10" s="1"/>
  <c r="H514" i="10"/>
  <c r="K514" i="10" s="1"/>
  <c r="M169" i="10"/>
  <c r="P169" i="10" s="1"/>
  <c r="H169" i="10"/>
  <c r="K169" i="10" s="1"/>
  <c r="R169" i="10"/>
  <c r="U169" i="10" s="1"/>
  <c r="H208" i="10"/>
  <c r="K208" i="10" s="1"/>
  <c r="R208" i="10"/>
  <c r="U208" i="10" s="1"/>
  <c r="M208" i="10"/>
  <c r="P208" i="10" s="1"/>
  <c r="M717" i="10"/>
  <c r="P717" i="10" s="1"/>
  <c r="R717" i="10"/>
  <c r="U717" i="10" s="1"/>
  <c r="H717" i="10"/>
  <c r="K717" i="10" s="1"/>
  <c r="H739" i="10"/>
  <c r="K739" i="10" s="1"/>
  <c r="M739" i="10"/>
  <c r="P739" i="10" s="1"/>
  <c r="R739" i="10"/>
  <c r="U739" i="10" s="1"/>
  <c r="M684" i="10"/>
  <c r="P684" i="10" s="1"/>
  <c r="H684" i="10"/>
  <c r="K684" i="10" s="1"/>
  <c r="R684" i="10"/>
  <c r="U684" i="10" s="1"/>
  <c r="M324" i="10"/>
  <c r="P324" i="10" s="1"/>
  <c r="R324" i="10"/>
  <c r="U324" i="10" s="1"/>
  <c r="H324" i="10"/>
  <c r="K324" i="10" s="1"/>
  <c r="R654" i="10"/>
  <c r="U654" i="10" s="1"/>
  <c r="M654" i="10"/>
  <c r="P654" i="10" s="1"/>
  <c r="H654" i="10"/>
  <c r="K654" i="10" s="1"/>
  <c r="H556" i="10"/>
  <c r="K556" i="10" s="1"/>
  <c r="R556" i="10"/>
  <c r="U556" i="10" s="1"/>
  <c r="M556" i="10"/>
  <c r="P556" i="10" s="1"/>
  <c r="R350" i="10"/>
  <c r="U350" i="10" s="1"/>
  <c r="M350" i="10"/>
  <c r="P350" i="10" s="1"/>
  <c r="H350" i="10"/>
  <c r="K350" i="10" s="1"/>
  <c r="R429" i="10"/>
  <c r="U429" i="10" s="1"/>
  <c r="M429" i="10"/>
  <c r="P429" i="10" s="1"/>
  <c r="H429" i="10"/>
  <c r="K429" i="10" s="1"/>
  <c r="R584" i="10"/>
  <c r="U584" i="10" s="1"/>
  <c r="H584" i="10"/>
  <c r="K584" i="10" s="1"/>
  <c r="M584" i="10"/>
  <c r="P584" i="10" s="1"/>
  <c r="M424" i="10"/>
  <c r="P424" i="10" s="1"/>
  <c r="H424" i="10"/>
  <c r="K424" i="10" s="1"/>
  <c r="R424" i="10"/>
  <c r="U424" i="10" s="1"/>
  <c r="M421" i="10"/>
  <c r="P421" i="10" s="1"/>
  <c r="H421" i="10"/>
  <c r="K421" i="10" s="1"/>
  <c r="R421" i="10"/>
  <c r="U421" i="10" s="1"/>
  <c r="R512" i="10"/>
  <c r="U512" i="10" s="1"/>
  <c r="M512" i="10"/>
  <c r="P512" i="10" s="1"/>
  <c r="H512" i="10"/>
  <c r="K512" i="10" s="1"/>
  <c r="M60" i="10"/>
  <c r="P60" i="10" s="1"/>
  <c r="H60" i="10"/>
  <c r="K60" i="10" s="1"/>
  <c r="R60" i="10"/>
  <c r="U60" i="10" s="1"/>
  <c r="M602" i="10"/>
  <c r="P602" i="10" s="1"/>
  <c r="R602" i="10"/>
  <c r="U602" i="10" s="1"/>
  <c r="H602" i="10"/>
  <c r="K602" i="10" s="1"/>
  <c r="R14" i="10"/>
  <c r="U14" i="10" s="1"/>
  <c r="H14" i="10"/>
  <c r="K14" i="10" s="1"/>
  <c r="M14" i="10"/>
  <c r="P14" i="10" s="1"/>
  <c r="H578" i="10"/>
  <c r="K578" i="10" s="1"/>
  <c r="M578" i="10"/>
  <c r="P578" i="10" s="1"/>
  <c r="R578" i="10"/>
  <c r="U578" i="10" s="1"/>
  <c r="R567" i="10"/>
  <c r="U567" i="10" s="1"/>
  <c r="M567" i="10"/>
  <c r="P567" i="10" s="1"/>
  <c r="H567" i="10"/>
  <c r="K567" i="10" s="1"/>
  <c r="H431" i="10"/>
  <c r="K431" i="10" s="1"/>
  <c r="M431" i="10"/>
  <c r="P431" i="10" s="1"/>
  <c r="R431" i="10"/>
  <c r="U431" i="10" s="1"/>
  <c r="H430" i="10"/>
  <c r="K430" i="10" s="1"/>
  <c r="M430" i="10"/>
  <c r="P430" i="10" s="1"/>
  <c r="R430" i="10"/>
  <c r="U430" i="10" s="1"/>
  <c r="M541" i="10"/>
  <c r="P541" i="10" s="1"/>
  <c r="H541" i="10"/>
  <c r="K541" i="10" s="1"/>
  <c r="R541" i="10"/>
  <c r="U541" i="10" s="1"/>
  <c r="H386" i="10"/>
  <c r="K386" i="10" s="1"/>
  <c r="R386" i="10"/>
  <c r="U386" i="10" s="1"/>
  <c r="M386" i="10"/>
  <c r="P386" i="10" s="1"/>
  <c r="M482" i="10"/>
  <c r="P482" i="10" s="1"/>
  <c r="H482" i="10"/>
  <c r="K482" i="10" s="1"/>
  <c r="R482" i="10"/>
  <c r="U482" i="10" s="1"/>
  <c r="H57" i="10"/>
  <c r="K57" i="10" s="1"/>
  <c r="M57" i="10"/>
  <c r="P57" i="10" s="1"/>
  <c r="R57" i="10"/>
  <c r="U57" i="10" s="1"/>
  <c r="M147" i="10"/>
  <c r="P147" i="10" s="1"/>
  <c r="H147" i="10"/>
  <c r="K147" i="10" s="1"/>
  <c r="R147" i="10"/>
  <c r="U147" i="10" s="1"/>
  <c r="M409" i="10"/>
  <c r="P409" i="10" s="1"/>
  <c r="R409" i="10"/>
  <c r="U409" i="10" s="1"/>
  <c r="H409" i="10"/>
  <c r="K409" i="10" s="1"/>
  <c r="R151" i="10"/>
  <c r="U151" i="10" s="1"/>
  <c r="M151" i="10"/>
  <c r="P151" i="10" s="1"/>
  <c r="H151" i="10"/>
  <c r="K151" i="10" s="1"/>
  <c r="M117" i="10"/>
  <c r="P117" i="10" s="1"/>
  <c r="R117" i="10"/>
  <c r="U117" i="10" s="1"/>
  <c r="H117" i="10"/>
  <c r="K117" i="10" s="1"/>
  <c r="H44" i="10"/>
  <c r="K44" i="10" s="1"/>
  <c r="R44" i="10"/>
  <c r="U44" i="10" s="1"/>
  <c r="M44" i="10"/>
  <c r="P44" i="10" s="1"/>
  <c r="R406" i="10"/>
  <c r="U406" i="10" s="1"/>
  <c r="M406" i="10"/>
  <c r="P406" i="10" s="1"/>
  <c r="H406" i="10"/>
  <c r="K406" i="10" s="1"/>
  <c r="M47" i="10"/>
  <c r="P47" i="10" s="1"/>
  <c r="H47" i="10"/>
  <c r="K47" i="10" s="1"/>
  <c r="R47" i="10"/>
  <c r="U47" i="10" s="1"/>
  <c r="H480" i="10"/>
  <c r="K480" i="10" s="1"/>
  <c r="R480" i="10"/>
  <c r="U480" i="10" s="1"/>
  <c r="M480" i="10"/>
  <c r="P480" i="10" s="1"/>
  <c r="R39" i="10"/>
  <c r="U39" i="10" s="1"/>
  <c r="M39" i="10"/>
  <c r="P39" i="10" s="1"/>
  <c r="H39" i="10"/>
  <c r="K39" i="10" s="1"/>
  <c r="M186" i="10"/>
  <c r="P186" i="10" s="1"/>
  <c r="R186" i="10"/>
  <c r="U186" i="10" s="1"/>
  <c r="H186" i="10"/>
  <c r="K186" i="10" s="1"/>
  <c r="H235" i="10"/>
  <c r="K235" i="10" s="1"/>
  <c r="M235" i="10"/>
  <c r="P235" i="10" s="1"/>
  <c r="R235" i="10"/>
  <c r="U235" i="10" s="1"/>
  <c r="R35" i="10"/>
  <c r="U35" i="10" s="1"/>
  <c r="H35" i="10"/>
  <c r="K35" i="10" s="1"/>
  <c r="M35" i="10"/>
  <c r="P35" i="10" s="1"/>
  <c r="M162" i="10"/>
  <c r="P162" i="10" s="1"/>
  <c r="R162" i="10"/>
  <c r="U162" i="10" s="1"/>
  <c r="H162" i="10"/>
  <c r="K162" i="10" s="1"/>
  <c r="M481" i="10"/>
  <c r="P481" i="10" s="1"/>
  <c r="H481" i="10"/>
  <c r="K481" i="10" s="1"/>
  <c r="R481" i="10"/>
  <c r="U481" i="10" s="1"/>
  <c r="H329" i="10"/>
  <c r="K329" i="10" s="1"/>
  <c r="M329" i="10"/>
  <c r="P329" i="10" s="1"/>
  <c r="R329" i="10"/>
  <c r="U329" i="10" s="1"/>
  <c r="H751" i="10"/>
  <c r="K751" i="10" s="1"/>
  <c r="M751" i="10"/>
  <c r="P751" i="10" s="1"/>
  <c r="R751" i="10"/>
  <c r="U751" i="10" s="1"/>
  <c r="H225" i="10"/>
  <c r="K225" i="10" s="1"/>
  <c r="R225" i="10"/>
  <c r="U225" i="10" s="1"/>
  <c r="M225" i="10"/>
  <c r="P225" i="10" s="1"/>
  <c r="H752" i="10"/>
  <c r="K752" i="10" s="1"/>
  <c r="M752" i="10"/>
  <c r="P752" i="10" s="1"/>
  <c r="R752" i="10"/>
  <c r="U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H671" i="10"/>
  <c r="K671" i="10" s="1"/>
  <c r="R671" i="10"/>
  <c r="U671" i="10" s="1"/>
  <c r="M671" i="10"/>
  <c r="P671" i="10" s="1"/>
  <c r="R686" i="10"/>
  <c r="U686" i="10" s="1"/>
  <c r="H686" i="10"/>
  <c r="K686" i="10" s="1"/>
  <c r="M686" i="10"/>
  <c r="P686" i="10" s="1"/>
  <c r="M676" i="10"/>
  <c r="P676" i="10" s="1"/>
  <c r="R676" i="10"/>
  <c r="U676" i="10" s="1"/>
  <c r="H676" i="10"/>
  <c r="K676" i="10" s="1"/>
  <c r="R705" i="10"/>
  <c r="U705" i="10" s="1"/>
  <c r="H705" i="10"/>
  <c r="K705" i="10" s="1"/>
  <c r="M705" i="10"/>
  <c r="P705" i="10" s="1"/>
  <c r="R315" i="10"/>
  <c r="U315" i="10" s="1"/>
  <c r="H315" i="10"/>
  <c r="K315" i="10" s="1"/>
  <c r="M315" i="10"/>
  <c r="P315" i="10" s="1"/>
  <c r="R718" i="10"/>
  <c r="U718" i="10" s="1"/>
  <c r="H718" i="10"/>
  <c r="K718" i="10" s="1"/>
  <c r="M718" i="10"/>
  <c r="P718" i="10" s="1"/>
  <c r="M730" i="10"/>
  <c r="P730" i="10" s="1"/>
  <c r="H730" i="10"/>
  <c r="K730" i="10" s="1"/>
  <c r="R730" i="10"/>
  <c r="U730" i="10" s="1"/>
  <c r="H700" i="10"/>
  <c r="K700" i="10" s="1"/>
  <c r="M700" i="10"/>
  <c r="P700" i="10" s="1"/>
  <c r="R700" i="10"/>
  <c r="U700" i="10" s="1"/>
  <c r="M641" i="10"/>
  <c r="P641" i="10" s="1"/>
  <c r="R641" i="10"/>
  <c r="U641" i="10" s="1"/>
  <c r="H641" i="10"/>
  <c r="K641" i="10" s="1"/>
  <c r="R443" i="10"/>
  <c r="U443" i="10" s="1"/>
  <c r="H443" i="10"/>
  <c r="K443" i="10" s="1"/>
  <c r="M443" i="10"/>
  <c r="P443" i="10" s="1"/>
  <c r="R137" i="10"/>
  <c r="U137" i="10" s="1"/>
  <c r="M137" i="10"/>
  <c r="P137" i="10" s="1"/>
  <c r="H137" i="10"/>
  <c r="K137" i="10" s="1"/>
  <c r="R638" i="10"/>
  <c r="U638" i="10" s="1"/>
  <c r="H638" i="10"/>
  <c r="K638" i="10" s="1"/>
  <c r="M638" i="10"/>
  <c r="P638" i="10" s="1"/>
  <c r="R580" i="10"/>
  <c r="U580" i="10" s="1"/>
  <c r="H580" i="10"/>
  <c r="K580" i="10" s="1"/>
  <c r="M580" i="10"/>
  <c r="P580" i="10" s="1"/>
  <c r="H423" i="10"/>
  <c r="K423" i="10" s="1"/>
  <c r="M423" i="10"/>
  <c r="P423" i="10" s="1"/>
  <c r="R423" i="10"/>
  <c r="U423" i="10" s="1"/>
  <c r="R557" i="10"/>
  <c r="U557" i="10" s="1"/>
  <c r="H557" i="10"/>
  <c r="K557" i="10" s="1"/>
  <c r="M557" i="10"/>
  <c r="P557" i="10" s="1"/>
  <c r="H425" i="10"/>
  <c r="K425" i="10" s="1"/>
  <c r="R425" i="10"/>
  <c r="U425" i="10" s="1"/>
  <c r="M425" i="10"/>
  <c r="P425" i="10" s="1"/>
  <c r="H335" i="10"/>
  <c r="K335" i="10" s="1"/>
  <c r="R335" i="10"/>
  <c r="U335" i="10" s="1"/>
  <c r="M335" i="10"/>
  <c r="P335" i="10" s="1"/>
  <c r="M593" i="10"/>
  <c r="P593" i="10" s="1"/>
  <c r="R593" i="10"/>
  <c r="U593" i="10" s="1"/>
  <c r="H593" i="10"/>
  <c r="K593" i="10" s="1"/>
  <c r="H266" i="10"/>
  <c r="K266" i="10" s="1"/>
  <c r="R266" i="10"/>
  <c r="U266" i="10" s="1"/>
  <c r="M266" i="10"/>
  <c r="P266" i="10" s="1"/>
  <c r="M209" i="10"/>
  <c r="P209" i="10" s="1"/>
  <c r="H209" i="10"/>
  <c r="K209" i="10" s="1"/>
  <c r="R209" i="10"/>
  <c r="U209" i="10" s="1"/>
  <c r="R218" i="10"/>
  <c r="U218" i="10" s="1"/>
  <c r="H218" i="10"/>
  <c r="K218" i="10" s="1"/>
  <c r="M218" i="10"/>
  <c r="P218" i="10" s="1"/>
  <c r="R215" i="10"/>
  <c r="U215" i="10" s="1"/>
  <c r="M215" i="10"/>
  <c r="P215" i="10" s="1"/>
  <c r="H215" i="10"/>
  <c r="K215" i="10" s="1"/>
  <c r="R590" i="10"/>
  <c r="U590" i="10" s="1"/>
  <c r="M590" i="10"/>
  <c r="P590" i="10" s="1"/>
  <c r="H590" i="10"/>
  <c r="K590" i="10" s="1"/>
  <c r="R413" i="10"/>
  <c r="U413" i="10" s="1"/>
  <c r="H413" i="10"/>
  <c r="K413" i="10" s="1"/>
  <c r="M413" i="10"/>
  <c r="P413" i="10" s="1"/>
  <c r="M246" i="10"/>
  <c r="P246" i="10" s="1"/>
  <c r="H246" i="10"/>
  <c r="K246" i="10" s="1"/>
  <c r="R246" i="10"/>
  <c r="U246" i="10" s="1"/>
  <c r="R197" i="10"/>
  <c r="U197" i="10" s="1"/>
  <c r="M197" i="10"/>
  <c r="P197" i="10" s="1"/>
  <c r="H197" i="10"/>
  <c r="K197" i="10" s="1"/>
  <c r="R50" i="10"/>
  <c r="U50" i="10" s="1"/>
  <c r="H50" i="10"/>
  <c r="K50" i="10" s="1"/>
  <c r="M50" i="10"/>
  <c r="P50" i="10" s="1"/>
  <c r="M467" i="10"/>
  <c r="P467" i="10" s="1"/>
  <c r="H467" i="10"/>
  <c r="K467" i="10" s="1"/>
  <c r="R467" i="10"/>
  <c r="U467" i="10" s="1"/>
  <c r="M452" i="10"/>
  <c r="P452" i="10" s="1"/>
  <c r="R452" i="10"/>
  <c r="U452" i="10" s="1"/>
  <c r="H452" i="10"/>
  <c r="K452" i="10" s="1"/>
  <c r="M515" i="10"/>
  <c r="P515" i="10" s="1"/>
  <c r="H515" i="10"/>
  <c r="K515" i="10" s="1"/>
  <c r="R515" i="10"/>
  <c r="U515" i="10" s="1"/>
  <c r="R412" i="10"/>
  <c r="U412" i="10" s="1"/>
  <c r="M412" i="10"/>
  <c r="P412" i="10" s="1"/>
  <c r="H412" i="10"/>
  <c r="K412" i="10" s="1"/>
  <c r="H594" i="10"/>
  <c r="K594" i="10" s="1"/>
  <c r="R594" i="10"/>
  <c r="U594" i="10" s="1"/>
  <c r="M594" i="10"/>
  <c r="P594" i="10" s="1"/>
  <c r="M710" i="10"/>
  <c r="P710" i="10" s="1"/>
  <c r="R710" i="10"/>
  <c r="U710" i="10" s="1"/>
  <c r="H710" i="10"/>
  <c r="K710" i="10" s="1"/>
  <c r="M744" i="10"/>
  <c r="P744" i="10" s="1"/>
  <c r="R744" i="10"/>
  <c r="U744" i="10" s="1"/>
  <c r="H744" i="10"/>
  <c r="K744" i="10" s="1"/>
  <c r="R757" i="10"/>
  <c r="U757" i="10" s="1"/>
  <c r="M757" i="10"/>
  <c r="P757" i="10" s="1"/>
  <c r="H757" i="10"/>
  <c r="K757" i="10" s="1"/>
  <c r="M709" i="10"/>
  <c r="P709" i="10" s="1"/>
  <c r="H709" i="10"/>
  <c r="K709" i="10" s="1"/>
  <c r="R709" i="10"/>
  <c r="U709" i="10" s="1"/>
  <c r="M691" i="10"/>
  <c r="P691" i="10" s="1"/>
  <c r="R691" i="10"/>
  <c r="U691" i="10" s="1"/>
  <c r="H691" i="10"/>
  <c r="K691" i="10" s="1"/>
  <c r="R395" i="10"/>
  <c r="U395" i="10" s="1"/>
  <c r="M395" i="10"/>
  <c r="P395" i="10" s="1"/>
  <c r="H395" i="10"/>
  <c r="K395" i="10" s="1"/>
  <c r="H681" i="10"/>
  <c r="K681" i="10" s="1"/>
  <c r="R681" i="10"/>
  <c r="U681" i="10" s="1"/>
  <c r="M681" i="10"/>
  <c r="P681" i="10" s="1"/>
  <c r="H292" i="10"/>
  <c r="K292" i="10" s="1"/>
  <c r="R292" i="10"/>
  <c r="U292" i="10" s="1"/>
  <c r="M292" i="10"/>
  <c r="P292" i="10" s="1"/>
  <c r="M242" i="10"/>
  <c r="P242" i="10" s="1"/>
  <c r="R242" i="10"/>
  <c r="U242" i="10" s="1"/>
  <c r="H242" i="10"/>
  <c r="K242" i="10" s="1"/>
  <c r="M690" i="10"/>
  <c r="P690" i="10" s="1"/>
  <c r="R690" i="10"/>
  <c r="U690" i="10" s="1"/>
  <c r="H690" i="10"/>
  <c r="K690" i="10" s="1"/>
  <c r="R360" i="10"/>
  <c r="U360" i="10" s="1"/>
  <c r="H360" i="10"/>
  <c r="K360" i="10" s="1"/>
  <c r="M360" i="10"/>
  <c r="P360" i="10" s="1"/>
  <c r="H450" i="10"/>
  <c r="K450" i="10" s="1"/>
  <c r="M450" i="10"/>
  <c r="P450" i="10" s="1"/>
  <c r="R450" i="10"/>
  <c r="U450" i="10" s="1"/>
  <c r="H202" i="10"/>
  <c r="K202" i="10" s="1"/>
  <c r="M202" i="10"/>
  <c r="P202" i="10" s="1"/>
  <c r="R202" i="10"/>
  <c r="U202" i="10" s="1"/>
  <c r="M644" i="10"/>
  <c r="P644" i="10" s="1"/>
  <c r="H644" i="10"/>
  <c r="K644" i="10" s="1"/>
  <c r="R644" i="10"/>
  <c r="U644" i="10" s="1"/>
  <c r="H369" i="10"/>
  <c r="K369" i="10" s="1"/>
  <c r="M369" i="10"/>
  <c r="P369" i="10" s="1"/>
  <c r="R369" i="10"/>
  <c r="U369" i="10" s="1"/>
  <c r="H640" i="10"/>
  <c r="K640" i="10" s="1"/>
  <c r="M640" i="10"/>
  <c r="P640" i="10" s="1"/>
  <c r="R640" i="10"/>
  <c r="U640" i="10" s="1"/>
  <c r="M472" i="10"/>
  <c r="P472" i="10" s="1"/>
  <c r="H472" i="10"/>
  <c r="K472" i="10" s="1"/>
  <c r="R472" i="10"/>
  <c r="U472" i="10" s="1"/>
  <c r="R466" i="10"/>
  <c r="U466" i="10" s="1"/>
  <c r="H466" i="10"/>
  <c r="K466" i="10" s="1"/>
  <c r="M466" i="10"/>
  <c r="P466" i="10" s="1"/>
  <c r="H219" i="10"/>
  <c r="K219" i="10" s="1"/>
  <c r="R219" i="10"/>
  <c r="U219" i="10" s="1"/>
  <c r="M219" i="10"/>
  <c r="P219" i="10" s="1"/>
  <c r="M449" i="10"/>
  <c r="P449" i="10" s="1"/>
  <c r="R449" i="10"/>
  <c r="U449" i="10" s="1"/>
  <c r="H449" i="10"/>
  <c r="K449" i="10" s="1"/>
  <c r="R540" i="10"/>
  <c r="U540" i="10" s="1"/>
  <c r="M540" i="10"/>
  <c r="P540" i="10" s="1"/>
  <c r="H540" i="10"/>
  <c r="K540" i="10" s="1"/>
  <c r="M363" i="10"/>
  <c r="P363" i="10" s="1"/>
  <c r="H363" i="10"/>
  <c r="K363" i="10" s="1"/>
  <c r="R363" i="10"/>
  <c r="U363" i="10" s="1"/>
  <c r="H591" i="10"/>
  <c r="K591" i="10" s="1"/>
  <c r="R591" i="10"/>
  <c r="U591" i="10" s="1"/>
  <c r="M591" i="10"/>
  <c r="P591" i="10" s="1"/>
  <c r="R470" i="10"/>
  <c r="U470" i="10" s="1"/>
  <c r="M470" i="10"/>
  <c r="P470" i="10" s="1"/>
  <c r="H470" i="10"/>
  <c r="K470" i="10" s="1"/>
  <c r="H305" i="10"/>
  <c r="K305" i="10" s="1"/>
  <c r="M305" i="10"/>
  <c r="P305" i="10" s="1"/>
  <c r="R305" i="10"/>
  <c r="U305" i="10" s="1"/>
  <c r="M606" i="10"/>
  <c r="P606" i="10" s="1"/>
  <c r="R606" i="10"/>
  <c r="U606" i="10" s="1"/>
  <c r="H606" i="10"/>
  <c r="K606" i="10" s="1"/>
  <c r="M517" i="10"/>
  <c r="P517" i="10" s="1"/>
  <c r="R517" i="10"/>
  <c r="U517" i="10" s="1"/>
  <c r="H517" i="10"/>
  <c r="K517" i="10" s="1"/>
  <c r="M124" i="10"/>
  <c r="P124" i="10" s="1"/>
  <c r="R124" i="10"/>
  <c r="U124" i="10" s="1"/>
  <c r="H124" i="10"/>
  <c r="K124" i="10" s="1"/>
  <c r="H296" i="10"/>
  <c r="K296" i="10" s="1"/>
  <c r="M296" i="10"/>
  <c r="P296" i="10" s="1"/>
  <c r="R296" i="10"/>
  <c r="U296" i="10" s="1"/>
  <c r="R408" i="10"/>
  <c r="U408" i="10" s="1"/>
  <c r="H408" i="10"/>
  <c r="K408" i="10" s="1"/>
  <c r="M408" i="10"/>
  <c r="P408" i="10" s="1"/>
  <c r="H56" i="10"/>
  <c r="K56" i="10" s="1"/>
  <c r="M56" i="10"/>
  <c r="P56" i="10" s="1"/>
  <c r="R56" i="10"/>
  <c r="U56" i="10" s="1"/>
  <c r="M233" i="10"/>
  <c r="P233" i="10" s="1"/>
  <c r="H233" i="10"/>
  <c r="K233" i="10" s="1"/>
  <c r="R233" i="10"/>
  <c r="U233" i="10" s="1"/>
  <c r="R25" i="10"/>
  <c r="U25" i="10" s="1"/>
  <c r="M25" i="10"/>
  <c r="P25" i="10" s="1"/>
  <c r="H25" i="10"/>
  <c r="K25" i="10" s="1"/>
  <c r="H19" i="10"/>
  <c r="K19" i="10" s="1"/>
  <c r="R19" i="10"/>
  <c r="U19" i="10" s="1"/>
  <c r="M19" i="10"/>
  <c r="P19" i="10" s="1"/>
  <c r="H281" i="10"/>
  <c r="K281" i="10" s="1"/>
  <c r="R281" i="10"/>
  <c r="U281" i="10" s="1"/>
  <c r="M281" i="10"/>
  <c r="P281" i="10" s="1"/>
  <c r="M143" i="10"/>
  <c r="P143" i="10" s="1"/>
  <c r="R143" i="10"/>
  <c r="U143" i="10" s="1"/>
  <c r="H143" i="10"/>
  <c r="K143" i="10" s="1"/>
  <c r="R80" i="10"/>
  <c r="U80" i="10" s="1"/>
  <c r="M80" i="10"/>
  <c r="P80" i="10" s="1"/>
  <c r="H80" i="10"/>
  <c r="K80" i="10" s="1"/>
  <c r="H348" i="10"/>
  <c r="K348" i="10" s="1"/>
  <c r="R348" i="10"/>
  <c r="U348" i="10" s="1"/>
  <c r="M348" i="10"/>
  <c r="P348" i="10" s="1"/>
  <c r="M601" i="10"/>
  <c r="P601" i="10" s="1"/>
  <c r="H601" i="10"/>
  <c r="K601" i="10" s="1"/>
  <c r="R601" i="10"/>
  <c r="U601" i="10" s="1"/>
  <c r="M100" i="10"/>
  <c r="P100" i="10" s="1"/>
  <c r="R100" i="10"/>
  <c r="U100" i="10" s="1"/>
  <c r="H100" i="10"/>
  <c r="K100" i="10" s="1"/>
  <c r="R262" i="10"/>
  <c r="U262" i="10" s="1"/>
  <c r="H262" i="10"/>
  <c r="K262" i="10" s="1"/>
  <c r="M262" i="10"/>
  <c r="P262" i="10" s="1"/>
  <c r="H418" i="10"/>
  <c r="K418" i="10" s="1"/>
  <c r="R418" i="10"/>
  <c r="U418" i="10" s="1"/>
  <c r="M418" i="10"/>
  <c r="P418" i="10" s="1"/>
  <c r="H595" i="10"/>
  <c r="K595" i="10" s="1"/>
  <c r="M595" i="10"/>
  <c r="P595" i="10" s="1"/>
  <c r="R595" i="10"/>
  <c r="U595" i="10" s="1"/>
  <c r="H708" i="10"/>
  <c r="K708" i="10" s="1"/>
  <c r="R708" i="10"/>
  <c r="U708" i="10" s="1"/>
  <c r="M708" i="10"/>
  <c r="P708" i="10" s="1"/>
  <c r="R345" i="10"/>
  <c r="U345" i="10" s="1"/>
  <c r="H345" i="10"/>
  <c r="K345" i="10" s="1"/>
  <c r="M345" i="10"/>
  <c r="P345" i="10" s="1"/>
  <c r="M650" i="10"/>
  <c r="P650" i="10" s="1"/>
  <c r="H650" i="10"/>
  <c r="K650" i="10" s="1"/>
  <c r="R650" i="10"/>
  <c r="U650" i="10" s="1"/>
  <c r="R692" i="10"/>
  <c r="U692" i="10" s="1"/>
  <c r="H692" i="10"/>
  <c r="K692" i="10" s="1"/>
  <c r="M692" i="10"/>
  <c r="P692" i="10" s="1"/>
  <c r="H229" i="10"/>
  <c r="K229" i="10" s="1"/>
  <c r="R229" i="10"/>
  <c r="U229" i="10" s="1"/>
  <c r="M229" i="10"/>
  <c r="P229" i="10" s="1"/>
  <c r="M390" i="10"/>
  <c r="P390" i="10" s="1"/>
  <c r="R390" i="10"/>
  <c r="U390" i="10" s="1"/>
  <c r="H390" i="10"/>
  <c r="K390" i="10" s="1"/>
  <c r="R688" i="10"/>
  <c r="U688" i="10" s="1"/>
  <c r="H688" i="10"/>
  <c r="K688" i="10" s="1"/>
  <c r="M688" i="10"/>
  <c r="P688" i="10" s="1"/>
  <c r="H738" i="10"/>
  <c r="K738" i="10" s="1"/>
  <c r="R738" i="10"/>
  <c r="U738" i="10" s="1"/>
  <c r="M738" i="10"/>
  <c r="P738" i="10" s="1"/>
  <c r="R712" i="10"/>
  <c r="U712" i="10" s="1"/>
  <c r="M712" i="10"/>
  <c r="P712" i="10" s="1"/>
  <c r="H712" i="10"/>
  <c r="K712" i="10" s="1"/>
  <c r="R694" i="10"/>
  <c r="U694" i="10" s="1"/>
  <c r="H694" i="10"/>
  <c r="K694" i="10" s="1"/>
  <c r="M694" i="10"/>
  <c r="P694" i="10" s="1"/>
  <c r="R426" i="10"/>
  <c r="U426" i="10" s="1"/>
  <c r="H426" i="10"/>
  <c r="K426" i="10" s="1"/>
  <c r="M426" i="10"/>
  <c r="P426" i="10" s="1"/>
  <c r="M648" i="10"/>
  <c r="P648" i="10" s="1"/>
  <c r="H648" i="10"/>
  <c r="K648" i="10" s="1"/>
  <c r="R648" i="10"/>
  <c r="U648" i="10" s="1"/>
  <c r="R444" i="10"/>
  <c r="U444" i="10" s="1"/>
  <c r="H444" i="10"/>
  <c r="K444" i="10" s="1"/>
  <c r="M444" i="10"/>
  <c r="P444" i="10" s="1"/>
  <c r="R427" i="10"/>
  <c r="U427" i="10" s="1"/>
  <c r="M427" i="10"/>
  <c r="P427" i="10" s="1"/>
  <c r="H427" i="10"/>
  <c r="K427" i="10" s="1"/>
  <c r="M334" i="10"/>
  <c r="P334" i="10" s="1"/>
  <c r="H334" i="10"/>
  <c r="K334" i="10" s="1"/>
  <c r="R334" i="10"/>
  <c r="U334" i="10" s="1"/>
  <c r="R454" i="10"/>
  <c r="U454" i="10" s="1"/>
  <c r="H454" i="10"/>
  <c r="K454" i="10" s="1"/>
  <c r="M454" i="10"/>
  <c r="P454" i="10" s="1"/>
  <c r="R433" i="10"/>
  <c r="U433" i="10" s="1"/>
  <c r="M433" i="10"/>
  <c r="P433" i="10" s="1"/>
  <c r="H433" i="10"/>
  <c r="K433" i="10" s="1"/>
  <c r="M605" i="10"/>
  <c r="P605" i="10" s="1"/>
  <c r="R605" i="10"/>
  <c r="U605" i="10" s="1"/>
  <c r="H605" i="10"/>
  <c r="K605" i="10" s="1"/>
  <c r="M282" i="10"/>
  <c r="P282" i="10" s="1"/>
  <c r="R282" i="10"/>
  <c r="U282" i="10" s="1"/>
  <c r="H282" i="10"/>
  <c r="K282" i="10" s="1"/>
  <c r="H227" i="10"/>
  <c r="K227" i="10" s="1"/>
  <c r="R227" i="10"/>
  <c r="U227" i="10" s="1"/>
  <c r="M227" i="10"/>
  <c r="P227" i="10" s="1"/>
  <c r="H12" i="10"/>
  <c r="K12" i="10" s="1"/>
  <c r="M12" i="10"/>
  <c r="P12" i="10" s="1"/>
  <c r="R12" i="10"/>
  <c r="U12" i="10" s="1"/>
  <c r="R533" i="10"/>
  <c r="U533" i="10" s="1"/>
  <c r="H533" i="10"/>
  <c r="K533" i="10" s="1"/>
  <c r="M533" i="10"/>
  <c r="P533" i="10" s="1"/>
  <c r="H397" i="10"/>
  <c r="K397" i="10" s="1"/>
  <c r="M397" i="10"/>
  <c r="P397" i="10" s="1"/>
  <c r="R397" i="10"/>
  <c r="U397" i="10" s="1"/>
  <c r="H109" i="10"/>
  <c r="K109" i="10" s="1"/>
  <c r="R109" i="10"/>
  <c r="U109" i="10" s="1"/>
  <c r="M109" i="10"/>
  <c r="P109" i="10" s="1"/>
  <c r="H364" i="10"/>
  <c r="K364" i="10" s="1"/>
  <c r="M364" i="10"/>
  <c r="P364" i="10" s="1"/>
  <c r="R364" i="10"/>
  <c r="U364" i="10" s="1"/>
  <c r="M150" i="10"/>
  <c r="P150" i="10" s="1"/>
  <c r="H150" i="10"/>
  <c r="K150" i="10" s="1"/>
  <c r="R150" i="10"/>
  <c r="U150" i="10" s="1"/>
  <c r="H166" i="10"/>
  <c r="K166" i="10" s="1"/>
  <c r="M166" i="10"/>
  <c r="P166" i="10" s="1"/>
  <c r="R166" i="10"/>
  <c r="U166" i="10" s="1"/>
  <c r="M99" i="10"/>
  <c r="P99" i="10" s="1"/>
  <c r="H99" i="10"/>
  <c r="K99" i="10" s="1"/>
  <c r="R99" i="10"/>
  <c r="U99" i="10" s="1"/>
  <c r="H286" i="10"/>
  <c r="K286" i="10" s="1"/>
  <c r="R286" i="10"/>
  <c r="U286" i="10" s="1"/>
  <c r="M286" i="10"/>
  <c r="P286" i="10" s="1"/>
  <c r="H13" i="10"/>
  <c r="K13" i="10" s="1"/>
  <c r="R13" i="10"/>
  <c r="U13" i="10" s="1"/>
  <c r="M13" i="10"/>
  <c r="P13" i="10" s="1"/>
  <c r="H589" i="10"/>
  <c r="K589" i="10" s="1"/>
  <c r="M589" i="10"/>
  <c r="P589" i="10" s="1"/>
  <c r="R589" i="10"/>
  <c r="U589" i="10" s="1"/>
  <c r="R459" i="10"/>
  <c r="U459" i="10" s="1"/>
  <c r="M459" i="10"/>
  <c r="P459" i="10" s="1"/>
  <c r="H459" i="10"/>
  <c r="K459" i="10" s="1"/>
  <c r="R419" i="10"/>
  <c r="U419" i="10" s="1"/>
  <c r="M419" i="10"/>
  <c r="P419" i="10" s="1"/>
  <c r="H419" i="10"/>
  <c r="K419" i="10" s="1"/>
  <c r="H582" i="10"/>
  <c r="K582" i="10" s="1"/>
  <c r="M582" i="10"/>
  <c r="P582" i="10" s="1"/>
  <c r="R582" i="10"/>
  <c r="U582" i="10" s="1"/>
  <c r="M747" i="10"/>
  <c r="P747" i="10" s="1"/>
  <c r="R747" i="10"/>
  <c r="U747" i="10" s="1"/>
  <c r="H747" i="10"/>
  <c r="K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R547" i="10"/>
  <c r="U547" i="10" s="1"/>
  <c r="H547" i="10"/>
  <c r="K547" i="10" s="1"/>
  <c r="M547" i="10"/>
  <c r="P547" i="10" s="1"/>
  <c r="M668" i="10"/>
  <c r="P668" i="10" s="1"/>
  <c r="H668" i="10"/>
  <c r="K668" i="10" s="1"/>
  <c r="R668" i="10"/>
  <c r="U668" i="10" s="1"/>
  <c r="R763" i="10"/>
  <c r="U763" i="10" s="1"/>
  <c r="H763" i="10"/>
  <c r="K763" i="10" s="1"/>
  <c r="M763" i="10"/>
  <c r="P763" i="10" s="1"/>
  <c r="H772" i="10"/>
  <c r="K772" i="10" s="1"/>
  <c r="M772" i="10"/>
  <c r="P772" i="10" s="1"/>
  <c r="R772" i="10"/>
  <c r="U772" i="10" s="1"/>
  <c r="H773" i="10"/>
  <c r="K773" i="10" s="1"/>
  <c r="M773" i="10"/>
  <c r="P773" i="10" s="1"/>
  <c r="R773" i="10"/>
  <c r="U773" i="10" s="1"/>
  <c r="H714" i="10"/>
  <c r="K714" i="10" s="1"/>
  <c r="M714" i="10"/>
  <c r="P714" i="10" s="1"/>
  <c r="R714" i="10"/>
  <c r="U714" i="10" s="1"/>
  <c r="R634" i="10"/>
  <c r="U634" i="10" s="1"/>
  <c r="H634" i="10"/>
  <c r="K634" i="10" s="1"/>
  <c r="M634" i="10"/>
  <c r="P634" i="10" s="1"/>
  <c r="H682" i="10"/>
  <c r="K682" i="10" s="1"/>
  <c r="R682" i="10"/>
  <c r="U682" i="10" s="1"/>
  <c r="M682" i="10"/>
  <c r="P682" i="10" s="1"/>
  <c r="H660" i="10"/>
  <c r="K660" i="10" s="1"/>
  <c r="R660" i="10"/>
  <c r="U660" i="10" s="1"/>
  <c r="M660" i="10"/>
  <c r="P660" i="10" s="1"/>
  <c r="H112" i="10"/>
  <c r="K112" i="10" s="1"/>
  <c r="M112" i="10"/>
  <c r="P112" i="10" s="1"/>
  <c r="R112" i="10"/>
  <c r="U112" i="10" s="1"/>
  <c r="H172" i="10"/>
  <c r="K172" i="10" s="1"/>
  <c r="M172" i="10"/>
  <c r="P172" i="10" s="1"/>
  <c r="R172" i="10"/>
  <c r="U172" i="10" s="1"/>
  <c r="R332" i="10"/>
  <c r="U332" i="10" s="1"/>
  <c r="H332" i="10"/>
  <c r="K332" i="10" s="1"/>
  <c r="M332" i="10"/>
  <c r="P332" i="10" s="1"/>
  <c r="M370" i="10"/>
  <c r="P370" i="10" s="1"/>
  <c r="R370" i="10"/>
  <c r="U370" i="10" s="1"/>
  <c r="H370" i="10"/>
  <c r="K370" i="10" s="1"/>
  <c r="R353" i="10"/>
  <c r="U353" i="10" s="1"/>
  <c r="M353" i="10"/>
  <c r="P353" i="10" s="1"/>
  <c r="H353" i="10"/>
  <c r="K353" i="10" s="1"/>
  <c r="M651" i="10"/>
  <c r="P651" i="10" s="1"/>
  <c r="R651" i="10"/>
  <c r="U651" i="10" s="1"/>
  <c r="H651" i="10"/>
  <c r="K651" i="10" s="1"/>
  <c r="H471" i="10"/>
  <c r="K471" i="10" s="1"/>
  <c r="R471" i="10"/>
  <c r="U471" i="10" s="1"/>
  <c r="M471" i="10"/>
  <c r="P471" i="10" s="1"/>
  <c r="H456" i="10"/>
  <c r="K456" i="10" s="1"/>
  <c r="M456" i="10"/>
  <c r="P456" i="10" s="1"/>
  <c r="R456" i="10"/>
  <c r="U456" i="10" s="1"/>
  <c r="H174" i="10"/>
  <c r="K174" i="10" s="1"/>
  <c r="R174" i="10"/>
  <c r="U174" i="10" s="1"/>
  <c r="M174" i="10"/>
  <c r="P174" i="10" s="1"/>
  <c r="M598" i="10"/>
  <c r="P598" i="10" s="1"/>
  <c r="H598" i="10"/>
  <c r="K598" i="10" s="1"/>
  <c r="R598" i="10"/>
  <c r="U598" i="10" s="1"/>
  <c r="M420" i="10"/>
  <c r="P420" i="10" s="1"/>
  <c r="R420" i="10"/>
  <c r="U420" i="10" s="1"/>
  <c r="H420" i="10"/>
  <c r="K420" i="10" s="1"/>
  <c r="R520" i="10"/>
  <c r="U520" i="10" s="1"/>
  <c r="H520" i="10"/>
  <c r="K520" i="10" s="1"/>
  <c r="M520" i="10"/>
  <c r="P520" i="10" s="1"/>
  <c r="H216" i="10"/>
  <c r="K216" i="10" s="1"/>
  <c r="M216" i="10"/>
  <c r="P216" i="10" s="1"/>
  <c r="R216" i="10"/>
  <c r="U216" i="10" s="1"/>
  <c r="H214" i="10"/>
  <c r="K214" i="10" s="1"/>
  <c r="R214" i="10"/>
  <c r="U214" i="10" s="1"/>
  <c r="M214" i="10"/>
  <c r="P214" i="10" s="1"/>
  <c r="M28" i="10"/>
  <c r="P28" i="10" s="1"/>
  <c r="R28" i="10"/>
  <c r="U28" i="10" s="1"/>
  <c r="H28" i="10"/>
  <c r="K28" i="10" s="1"/>
  <c r="H130" i="10"/>
  <c r="K130" i="10" s="1"/>
  <c r="R130" i="10"/>
  <c r="U130" i="10" s="1"/>
  <c r="M130" i="10"/>
  <c r="P130" i="10" s="1"/>
  <c r="R399" i="10"/>
  <c r="U399" i="10" s="1"/>
  <c r="M399" i="10"/>
  <c r="P399" i="10" s="1"/>
  <c r="H399" i="10"/>
  <c r="K399" i="10" s="1"/>
  <c r="M145" i="10"/>
  <c r="P145" i="10" s="1"/>
  <c r="R145" i="10"/>
  <c r="U145" i="10" s="1"/>
  <c r="H145" i="10"/>
  <c r="K145" i="10" s="1"/>
  <c r="M217" i="10"/>
  <c r="P217" i="10" s="1"/>
  <c r="R217" i="10"/>
  <c r="U217" i="10" s="1"/>
  <c r="H217" i="10"/>
  <c r="K217" i="10" s="1"/>
  <c r="R293" i="10"/>
  <c r="U293" i="10" s="1"/>
  <c r="H293" i="10"/>
  <c r="K293" i="10" s="1"/>
  <c r="M293" i="10"/>
  <c r="P293" i="10" s="1"/>
  <c r="H160" i="10"/>
  <c r="K160" i="10" s="1"/>
  <c r="M160" i="10"/>
  <c r="P160" i="10" s="1"/>
  <c r="R160" i="10"/>
  <c r="U160" i="10" s="1"/>
  <c r="H190" i="10"/>
  <c r="K190" i="10" s="1"/>
  <c r="R190" i="10"/>
  <c r="U190" i="10" s="1"/>
  <c r="M190" i="10"/>
  <c r="P190" i="10" s="1"/>
  <c r="R251" i="10"/>
  <c r="U251" i="10" s="1"/>
  <c r="H251" i="10"/>
  <c r="K251" i="10" s="1"/>
  <c r="M251" i="10"/>
  <c r="P251" i="10" s="1"/>
  <c r="H149" i="10"/>
  <c r="K149" i="10" s="1"/>
  <c r="R149" i="10"/>
  <c r="U149" i="10" s="1"/>
  <c r="M149" i="10"/>
  <c r="P149" i="10" s="1"/>
  <c r="M78" i="10"/>
  <c r="P78" i="10" s="1"/>
  <c r="R78" i="10"/>
  <c r="U78" i="10" s="1"/>
  <c r="H78" i="10"/>
  <c r="K78" i="10" s="1"/>
  <c r="M529" i="10"/>
  <c r="P529" i="10" s="1"/>
  <c r="R529" i="10"/>
  <c r="U529" i="10" s="1"/>
  <c r="H529" i="10"/>
  <c r="K529" i="10" s="1"/>
  <c r="H479" i="10"/>
  <c r="K479" i="10" s="1"/>
  <c r="R479" i="10"/>
  <c r="U479" i="10" s="1"/>
  <c r="M479" i="10"/>
  <c r="P479" i="10" s="1"/>
  <c r="M570" i="10"/>
  <c r="P570" i="10" s="1"/>
  <c r="R570" i="10"/>
  <c r="U570" i="10" s="1"/>
  <c r="H570" i="10"/>
  <c r="K570" i="10" s="1"/>
  <c r="H485" i="10"/>
  <c r="K485" i="10" s="1"/>
  <c r="M485" i="10"/>
  <c r="P485" i="10" s="1"/>
  <c r="R485" i="10"/>
  <c r="U485" i="10" s="1"/>
  <c r="R604" i="10"/>
  <c r="U604" i="10" s="1"/>
  <c r="H604" i="10"/>
  <c r="K604" i="10" s="1"/>
  <c r="M604" i="10"/>
  <c r="P604" i="10" s="1"/>
  <c r="R727" i="10"/>
  <c r="U727" i="10" s="1"/>
  <c r="H727" i="10"/>
  <c r="K727" i="10" s="1"/>
  <c r="M727" i="10"/>
  <c r="P727" i="10" s="1"/>
  <c r="H689" i="10"/>
  <c r="K689" i="10" s="1"/>
  <c r="M689" i="10"/>
  <c r="P689" i="10" s="1"/>
  <c r="R689" i="10"/>
  <c r="U689" i="10" s="1"/>
  <c r="H719" i="10"/>
  <c r="K719" i="10" s="1"/>
  <c r="R719" i="10"/>
  <c r="U719" i="10" s="1"/>
  <c r="M719" i="10"/>
  <c r="P719" i="10" s="1"/>
  <c r="M701" i="10"/>
  <c r="P701" i="10" s="1"/>
  <c r="H701" i="10"/>
  <c r="K701" i="10" s="1"/>
  <c r="R701" i="10"/>
  <c r="U701" i="10" s="1"/>
  <c r="R182" i="10"/>
  <c r="U182" i="10" s="1"/>
  <c r="M182" i="10"/>
  <c r="P182" i="10" s="1"/>
  <c r="H182" i="10"/>
  <c r="K182" i="10" s="1"/>
  <c r="H381" i="10"/>
  <c r="K381" i="10" s="1"/>
  <c r="M381" i="10"/>
  <c r="P381" i="10" s="1"/>
  <c r="R381" i="10"/>
  <c r="U381" i="10" s="1"/>
  <c r="M663" i="10"/>
  <c r="P663" i="10" s="1"/>
  <c r="R663" i="10"/>
  <c r="U663" i="10" s="1"/>
  <c r="H663" i="10"/>
  <c r="K663" i="10" s="1"/>
  <c r="M633" i="10"/>
  <c r="P633" i="10" s="1"/>
  <c r="R633" i="10"/>
  <c r="U633" i="10" s="1"/>
  <c r="H633" i="10"/>
  <c r="K633" i="10" s="1"/>
  <c r="R549" i="10"/>
  <c r="U549" i="10" s="1"/>
  <c r="M549" i="10"/>
  <c r="P549" i="10" s="1"/>
  <c r="H549" i="10"/>
  <c r="K549" i="10" s="1"/>
  <c r="M300" i="10"/>
  <c r="P300" i="10" s="1"/>
  <c r="R300" i="10"/>
  <c r="U300" i="10" s="1"/>
  <c r="H300" i="10"/>
  <c r="K300" i="10" s="1"/>
  <c r="M550" i="10"/>
  <c r="P550" i="10" s="1"/>
  <c r="H550" i="10"/>
  <c r="K550" i="10" s="1"/>
  <c r="R550" i="10"/>
  <c r="U550" i="10" s="1"/>
  <c r="H465" i="10"/>
  <c r="K465" i="10" s="1"/>
  <c r="R465" i="10"/>
  <c r="U465" i="10" s="1"/>
  <c r="M465" i="10"/>
  <c r="P465" i="10" s="1"/>
  <c r="M387" i="10"/>
  <c r="P387" i="10" s="1"/>
  <c r="H387" i="10"/>
  <c r="K387" i="10" s="1"/>
  <c r="R387" i="10"/>
  <c r="U387" i="10" s="1"/>
  <c r="H436" i="10"/>
  <c r="K436" i="10" s="1"/>
  <c r="R436" i="10"/>
  <c r="U436" i="10" s="1"/>
  <c r="M436" i="10"/>
  <c r="P436" i="10" s="1"/>
  <c r="R536" i="10"/>
  <c r="U536" i="10" s="1"/>
  <c r="M536" i="10"/>
  <c r="P536" i="10" s="1"/>
  <c r="H536" i="10"/>
  <c r="K536" i="10" s="1"/>
  <c r="R437" i="10"/>
  <c r="U437" i="10" s="1"/>
  <c r="H437" i="10"/>
  <c r="K437" i="10" s="1"/>
  <c r="M437" i="10"/>
  <c r="P437" i="10" s="1"/>
  <c r="M457" i="10"/>
  <c r="P457" i="10" s="1"/>
  <c r="R457" i="10"/>
  <c r="U457" i="10" s="1"/>
  <c r="H457" i="10"/>
  <c r="K457" i="10" s="1"/>
  <c r="R365" i="10"/>
  <c r="U365" i="10" s="1"/>
  <c r="H365" i="10"/>
  <c r="K365" i="10" s="1"/>
  <c r="M365" i="10"/>
  <c r="P365" i="10" s="1"/>
  <c r="M357" i="10"/>
  <c r="P357" i="10" s="1"/>
  <c r="H357" i="10"/>
  <c r="K357" i="10" s="1"/>
  <c r="R357" i="10"/>
  <c r="U357" i="10" s="1"/>
  <c r="M382" i="10"/>
  <c r="P382" i="10" s="1"/>
  <c r="R382" i="10"/>
  <c r="U382" i="10" s="1"/>
  <c r="H382" i="10"/>
  <c r="K382" i="10" s="1"/>
  <c r="R17" i="10"/>
  <c r="U17" i="10" s="1"/>
  <c r="M17" i="10"/>
  <c r="P17" i="10" s="1"/>
  <c r="H17" i="10"/>
  <c r="K17" i="10" s="1"/>
  <c r="H287" i="10"/>
  <c r="K287" i="10" s="1"/>
  <c r="R287" i="10"/>
  <c r="U287" i="10" s="1"/>
  <c r="M287" i="10"/>
  <c r="P287" i="10" s="1"/>
  <c r="H526" i="10"/>
  <c r="K526" i="10" s="1"/>
  <c r="M526" i="10"/>
  <c r="P526" i="10" s="1"/>
  <c r="R526" i="10"/>
  <c r="U526" i="10" s="1"/>
  <c r="M257" i="10"/>
  <c r="P257" i="10" s="1"/>
  <c r="H257" i="10"/>
  <c r="K257" i="10" s="1"/>
  <c r="R257" i="10"/>
  <c r="U257" i="10" s="1"/>
  <c r="R71" i="10"/>
  <c r="U71" i="10" s="1"/>
  <c r="M71" i="10"/>
  <c r="P71" i="10" s="1"/>
  <c r="H71" i="10"/>
  <c r="K71" i="10" s="1"/>
  <c r="H9" i="10"/>
  <c r="K9" i="10" s="1"/>
  <c r="R9" i="10"/>
  <c r="U9" i="10" s="1"/>
  <c r="M9" i="10"/>
  <c r="P9" i="10" s="1"/>
  <c r="R15" i="10"/>
  <c r="U15" i="10" s="1"/>
  <c r="H15" i="10"/>
  <c r="K15" i="10" s="1"/>
  <c r="M15" i="10"/>
  <c r="P15" i="10" s="1"/>
  <c r="R120" i="10"/>
  <c r="U120" i="10" s="1"/>
  <c r="M120" i="10"/>
  <c r="P120" i="10" s="1"/>
  <c r="H120" i="10"/>
  <c r="K120" i="10" s="1"/>
  <c r="H200" i="10"/>
  <c r="K200" i="10" s="1"/>
  <c r="M200" i="10"/>
  <c r="P200" i="10" s="1"/>
  <c r="R200" i="10"/>
  <c r="U200" i="10" s="1"/>
  <c r="M24" i="10"/>
  <c r="P24" i="10" s="1"/>
  <c r="H24" i="10"/>
  <c r="K24" i="10" s="1"/>
  <c r="R24" i="10"/>
  <c r="U24" i="10" s="1"/>
  <c r="R417" i="10"/>
  <c r="U417" i="10" s="1"/>
  <c r="M417" i="10"/>
  <c r="P417" i="10" s="1"/>
  <c r="H417" i="10"/>
  <c r="K417" i="10" s="1"/>
  <c r="H484" i="10"/>
  <c r="K484" i="10" s="1"/>
  <c r="M484" i="10"/>
  <c r="P484" i="10" s="1"/>
  <c r="R484" i="10"/>
  <c r="U484" i="10" s="1"/>
  <c r="M670" i="10"/>
  <c r="P670" i="10" s="1"/>
  <c r="R670" i="10"/>
  <c r="U670" i="10" s="1"/>
  <c r="H670" i="10"/>
  <c r="K670" i="10" s="1"/>
  <c r="R779" i="10"/>
  <c r="U779" i="10" s="1"/>
  <c r="H779" i="10"/>
  <c r="K779" i="10" s="1"/>
  <c r="M779" i="10"/>
  <c r="P779" i="10" s="1"/>
  <c r="H128" i="10"/>
  <c r="K128" i="10" s="1"/>
  <c r="M128" i="10"/>
  <c r="P128" i="10" s="1"/>
  <c r="R128" i="10"/>
  <c r="U128" i="10" s="1"/>
  <c r="R310" i="10"/>
  <c r="U310" i="10" s="1"/>
  <c r="H310" i="10"/>
  <c r="K310" i="10" s="1"/>
  <c r="M310" i="10"/>
  <c r="P310" i="10" s="1"/>
  <c r="M581" i="10"/>
  <c r="P581" i="10" s="1"/>
  <c r="H581" i="10"/>
  <c r="K581" i="10" s="1"/>
  <c r="R581" i="10"/>
  <c r="U581" i="10" s="1"/>
  <c r="R750" i="10"/>
  <c r="U750" i="10" s="1"/>
  <c r="H750" i="10"/>
  <c r="K750" i="10" s="1"/>
  <c r="M750" i="10"/>
  <c r="P750" i="10" s="1"/>
  <c r="M723" i="10"/>
  <c r="P723" i="10" s="1"/>
  <c r="H723" i="10"/>
  <c r="K723" i="10" s="1"/>
  <c r="R723" i="10"/>
  <c r="U723" i="10" s="1"/>
  <c r="R669" i="10"/>
  <c r="U669" i="10" s="1"/>
  <c r="M669" i="10"/>
  <c r="P669" i="10" s="1"/>
  <c r="H669" i="10"/>
  <c r="K669" i="10" s="1"/>
  <c r="H173" i="10"/>
  <c r="K173" i="10" s="1"/>
  <c r="R173" i="10"/>
  <c r="U173" i="10" s="1"/>
  <c r="M173" i="10"/>
  <c r="P173" i="10" s="1"/>
  <c r="H195" i="10"/>
  <c r="K195" i="10" s="1"/>
  <c r="M195" i="10"/>
  <c r="P195" i="10" s="1"/>
  <c r="R195" i="10"/>
  <c r="U195" i="10" s="1"/>
  <c r="H661" i="10"/>
  <c r="K661" i="10" s="1"/>
  <c r="M661" i="10"/>
  <c r="P661" i="10" s="1"/>
  <c r="R661" i="10"/>
  <c r="U661" i="10" s="1"/>
  <c r="H607" i="10"/>
  <c r="K607" i="10" s="1"/>
  <c r="M607" i="10"/>
  <c r="P607" i="10" s="1"/>
  <c r="R607" i="10"/>
  <c r="U607" i="10" s="1"/>
  <c r="M312" i="10"/>
  <c r="P312" i="10" s="1"/>
  <c r="H312" i="10"/>
  <c r="K312" i="10" s="1"/>
  <c r="R312" i="10"/>
  <c r="U312" i="10" s="1"/>
  <c r="H657" i="10"/>
  <c r="K657" i="10" s="1"/>
  <c r="R657" i="10"/>
  <c r="U657" i="10" s="1"/>
  <c r="M657" i="10"/>
  <c r="P657" i="10" s="1"/>
  <c r="M260" i="10"/>
  <c r="P260" i="10" s="1"/>
  <c r="R260" i="10"/>
  <c r="U260" i="10" s="1"/>
  <c r="H260" i="10"/>
  <c r="K260" i="10" s="1"/>
  <c r="M254" i="10"/>
  <c r="P254" i="10" s="1"/>
  <c r="R254" i="10"/>
  <c r="U254" i="10" s="1"/>
  <c r="H254" i="10"/>
  <c r="K254" i="10" s="1"/>
  <c r="R666" i="10"/>
  <c r="U666" i="10" s="1"/>
  <c r="H666" i="10"/>
  <c r="K666" i="10" s="1"/>
  <c r="M666" i="10"/>
  <c r="P666" i="10" s="1"/>
  <c r="M441" i="10"/>
  <c r="P441" i="10" s="1"/>
  <c r="R441" i="10"/>
  <c r="U441" i="10" s="1"/>
  <c r="H441" i="10"/>
  <c r="K441" i="10" s="1"/>
  <c r="H551" i="10"/>
  <c r="K551" i="10" s="1"/>
  <c r="R551" i="10"/>
  <c r="U551" i="10" s="1"/>
  <c r="M551" i="10"/>
  <c r="P551" i="10" s="1"/>
  <c r="H560" i="10"/>
  <c r="K560" i="10" s="1"/>
  <c r="R560" i="10"/>
  <c r="U560" i="10" s="1"/>
  <c r="M560" i="10"/>
  <c r="P560" i="10" s="1"/>
  <c r="H378" i="10"/>
  <c r="K378" i="10" s="1"/>
  <c r="R378" i="10"/>
  <c r="U378" i="10" s="1"/>
  <c r="M378" i="10"/>
  <c r="P378" i="10" s="1"/>
  <c r="R599" i="10"/>
  <c r="U599" i="10" s="1"/>
  <c r="M599" i="10"/>
  <c r="P599" i="10" s="1"/>
  <c r="H599" i="10"/>
  <c r="K599" i="10" s="1"/>
  <c r="H393" i="10"/>
  <c r="K393" i="10" s="1"/>
  <c r="M393" i="10"/>
  <c r="P393" i="10" s="1"/>
  <c r="R393" i="10"/>
  <c r="U393" i="10" s="1"/>
  <c r="R401" i="10"/>
  <c r="U401" i="10" s="1"/>
  <c r="M401" i="10"/>
  <c r="P401" i="10" s="1"/>
  <c r="H401" i="10"/>
  <c r="K401" i="10" s="1"/>
  <c r="R178" i="10"/>
  <c r="U178" i="10" s="1"/>
  <c r="M178" i="10"/>
  <c r="P178" i="10" s="1"/>
  <c r="H178" i="10"/>
  <c r="K178" i="10" s="1"/>
  <c r="H232" i="10"/>
  <c r="K232" i="10" s="1"/>
  <c r="M232" i="10"/>
  <c r="P232" i="10" s="1"/>
  <c r="R232" i="10"/>
  <c r="U232" i="10" s="1"/>
  <c r="M559" i="10"/>
  <c r="P559" i="10" s="1"/>
  <c r="H559" i="10"/>
  <c r="K559" i="10" s="1"/>
  <c r="R559" i="10"/>
  <c r="U559" i="10" s="1"/>
  <c r="R258" i="10"/>
  <c r="U258" i="10" s="1"/>
  <c r="H258" i="10"/>
  <c r="K258" i="10" s="1"/>
  <c r="M258" i="10"/>
  <c r="P258" i="10" s="1"/>
  <c r="H63" i="10"/>
  <c r="K63" i="10" s="1"/>
  <c r="M63" i="10"/>
  <c r="P63" i="10" s="1"/>
  <c r="R63" i="10"/>
  <c r="U63" i="10" s="1"/>
  <c r="H453" i="10"/>
  <c r="K453" i="10" s="1"/>
  <c r="R453" i="10"/>
  <c r="U453" i="10" s="1"/>
  <c r="M453" i="10"/>
  <c r="P453" i="10" s="1"/>
  <c r="H463" i="10"/>
  <c r="K463" i="10" s="1"/>
  <c r="M463" i="10"/>
  <c r="P463" i="10" s="1"/>
  <c r="R463" i="10"/>
  <c r="U463" i="10" s="1"/>
  <c r="H476" i="10"/>
  <c r="K476" i="10" s="1"/>
  <c r="M476" i="10"/>
  <c r="P476" i="10" s="1"/>
  <c r="R476" i="10"/>
  <c r="U476" i="10" s="1"/>
  <c r="M735" i="10"/>
  <c r="P735" i="10" s="1"/>
  <c r="H735" i="10"/>
  <c r="K735" i="10" s="1"/>
  <c r="R735" i="10"/>
  <c r="U735" i="10" s="1"/>
  <c r="H276" i="10"/>
  <c r="K276" i="10" s="1"/>
  <c r="M276" i="10"/>
  <c r="P276" i="10" s="1"/>
  <c r="R276" i="10"/>
  <c r="U276" i="10" s="1"/>
  <c r="M736" i="10"/>
  <c r="P736" i="10" s="1"/>
  <c r="H736" i="10"/>
  <c r="K736" i="10" s="1"/>
  <c r="R736" i="10"/>
  <c r="U736" i="10" s="1"/>
  <c r="H405" i="10"/>
  <c r="K405" i="10" s="1"/>
  <c r="R405" i="10"/>
  <c r="U405" i="10" s="1"/>
  <c r="M405" i="10"/>
  <c r="P405" i="10" s="1"/>
  <c r="R713" i="10"/>
  <c r="U713" i="10" s="1"/>
  <c r="H713" i="10"/>
  <c r="K713" i="10" s="1"/>
  <c r="M713" i="10"/>
  <c r="P713" i="10" s="1"/>
  <c r="R734" i="10"/>
  <c r="U734" i="10" s="1"/>
  <c r="H734" i="10"/>
  <c r="K734" i="10" s="1"/>
  <c r="M734" i="10"/>
  <c r="P734" i="10" s="1"/>
  <c r="R677" i="10"/>
  <c r="U677" i="10" s="1"/>
  <c r="H677" i="10"/>
  <c r="K677" i="10" s="1"/>
  <c r="M677" i="10"/>
  <c r="P677" i="10" s="1"/>
  <c r="M445" i="10"/>
  <c r="P445" i="10" s="1"/>
  <c r="H445" i="10"/>
  <c r="K445" i="10" s="1"/>
  <c r="R445" i="10"/>
  <c r="U445" i="10" s="1"/>
  <c r="R646" i="10"/>
  <c r="U646" i="10" s="1"/>
  <c r="M646" i="10"/>
  <c r="P646" i="10" s="1"/>
  <c r="H646" i="10"/>
  <c r="K646" i="10" s="1"/>
  <c r="R483" i="10"/>
  <c r="U483" i="10" s="1"/>
  <c r="M483" i="10"/>
  <c r="P483" i="10" s="1"/>
  <c r="H483" i="10"/>
  <c r="K483" i="10" s="1"/>
  <c r="R577" i="10"/>
  <c r="U577" i="10" s="1"/>
  <c r="M577" i="10"/>
  <c r="P577" i="10" s="1"/>
  <c r="H577" i="10"/>
  <c r="K577" i="10" s="1"/>
  <c r="H475" i="10"/>
  <c r="K475" i="10" s="1"/>
  <c r="R475" i="10"/>
  <c r="U475" i="10" s="1"/>
  <c r="M475" i="10"/>
  <c r="P475" i="10" s="1"/>
  <c r="H576" i="10"/>
  <c r="K576" i="10" s="1"/>
  <c r="R576" i="10"/>
  <c r="U576" i="10" s="1"/>
  <c r="M576" i="10"/>
  <c r="P576" i="10" s="1"/>
  <c r="H448" i="10"/>
  <c r="K448" i="10" s="1"/>
  <c r="R448" i="10"/>
  <c r="U448" i="10" s="1"/>
  <c r="M448" i="10"/>
  <c r="P448" i="10" s="1"/>
  <c r="M566" i="10"/>
  <c r="P566" i="10" s="1"/>
  <c r="R566" i="10"/>
  <c r="U566" i="10" s="1"/>
  <c r="H566" i="10"/>
  <c r="K566" i="10" s="1"/>
  <c r="H530" i="10"/>
  <c r="K530" i="10" s="1"/>
  <c r="M530" i="10"/>
  <c r="P530" i="10" s="1"/>
  <c r="R530" i="10"/>
  <c r="U530" i="10" s="1"/>
  <c r="H187" i="10"/>
  <c r="K187" i="10" s="1"/>
  <c r="M187" i="10"/>
  <c r="P187" i="10" s="1"/>
  <c r="R187" i="10"/>
  <c r="U187" i="10" s="1"/>
  <c r="R285" i="10"/>
  <c r="U285" i="10" s="1"/>
  <c r="H285" i="10"/>
  <c r="K285" i="10" s="1"/>
  <c r="M285" i="10"/>
  <c r="P285" i="10" s="1"/>
  <c r="R428" i="10"/>
  <c r="U428" i="10" s="1"/>
  <c r="H428" i="10"/>
  <c r="K428" i="10" s="1"/>
  <c r="M428" i="10"/>
  <c r="P428" i="10" s="1"/>
  <c r="M415" i="10"/>
  <c r="P415" i="10" s="1"/>
  <c r="H415" i="10"/>
  <c r="K415" i="10" s="1"/>
  <c r="R415" i="10"/>
  <c r="U415" i="10" s="1"/>
  <c r="R241" i="10"/>
  <c r="U241" i="10" s="1"/>
  <c r="M241" i="10"/>
  <c r="P241" i="10" s="1"/>
  <c r="H241" i="10"/>
  <c r="K241" i="10" s="1"/>
  <c r="R43" i="10"/>
  <c r="U43" i="10" s="1"/>
  <c r="M43" i="10"/>
  <c r="P43" i="10" s="1"/>
  <c r="H43" i="10"/>
  <c r="K43" i="10" s="1"/>
  <c r="R96" i="10"/>
  <c r="U96" i="10" s="1"/>
  <c r="H96" i="10"/>
  <c r="K96" i="10" s="1"/>
  <c r="M96" i="10"/>
  <c r="P96" i="10" s="1"/>
  <c r="M193" i="10"/>
  <c r="P193" i="10" s="1"/>
  <c r="H193" i="10"/>
  <c r="K193" i="10" s="1"/>
  <c r="R193" i="10"/>
  <c r="U193" i="10" s="1"/>
  <c r="H220" i="10"/>
  <c r="K220" i="10" s="1"/>
  <c r="R220" i="10"/>
  <c r="U220" i="10" s="1"/>
  <c r="M220" i="10"/>
  <c r="P220" i="10" s="1"/>
  <c r="R222" i="10"/>
  <c r="U222" i="10" s="1"/>
  <c r="H222" i="10"/>
  <c r="K222" i="10" s="1"/>
  <c r="M222" i="10"/>
  <c r="P222" i="10" s="1"/>
  <c r="H64" i="10"/>
  <c r="K64" i="10" s="1"/>
  <c r="M64" i="10"/>
  <c r="P64" i="10" s="1"/>
  <c r="R64" i="10"/>
  <c r="U64" i="10" s="1"/>
  <c r="M338" i="10"/>
  <c r="P338" i="10" s="1"/>
  <c r="H338" i="10"/>
  <c r="K338" i="10" s="1"/>
  <c r="R338" i="10"/>
  <c r="U338" i="10" s="1"/>
  <c r="H180" i="10"/>
  <c r="K180" i="10" s="1"/>
  <c r="R180" i="10"/>
  <c r="U180" i="10" s="1"/>
  <c r="M180" i="10"/>
  <c r="P180" i="10" s="1"/>
  <c r="R67" i="10"/>
  <c r="U67" i="10" s="1"/>
  <c r="H67" i="10"/>
  <c r="K67" i="10" s="1"/>
  <c r="M67" i="10"/>
  <c r="P67" i="10" s="1"/>
  <c r="H140" i="10"/>
  <c r="K140" i="10" s="1"/>
  <c r="M140" i="10"/>
  <c r="P140" i="10" s="1"/>
  <c r="R140" i="10"/>
  <c r="U140" i="10" s="1"/>
  <c r="M330" i="10"/>
  <c r="P330" i="10" s="1"/>
  <c r="H330" i="10"/>
  <c r="K330" i="10" s="1"/>
  <c r="R330" i="10"/>
  <c r="U330" i="10" s="1"/>
  <c r="R318" i="10"/>
  <c r="U318" i="10" s="1"/>
  <c r="M318" i="10"/>
  <c r="P318" i="10" s="1"/>
  <c r="H318" i="10"/>
  <c r="K318" i="10" s="1"/>
  <c r="H462" i="10"/>
  <c r="K462" i="10" s="1"/>
  <c r="R462" i="10"/>
  <c r="U462" i="10" s="1"/>
  <c r="M462" i="10"/>
  <c r="P462" i="10" s="1"/>
  <c r="H770" i="10"/>
  <c r="K770" i="10" s="1"/>
  <c r="M770" i="10"/>
  <c r="P770" i="10" s="1"/>
  <c r="R770" i="10"/>
  <c r="U770" i="10" s="1"/>
  <c r="R774" i="10"/>
  <c r="U774" i="10" s="1"/>
  <c r="H774" i="10"/>
  <c r="K774" i="10" s="1"/>
  <c r="M774" i="10"/>
  <c r="P774" i="10" s="1"/>
  <c r="R761" i="10"/>
  <c r="U761" i="10" s="1"/>
  <c r="M761" i="10"/>
  <c r="P761" i="10" s="1"/>
  <c r="H761" i="10"/>
  <c r="K761" i="10" s="1"/>
  <c r="M737" i="10"/>
  <c r="P737" i="10" s="1"/>
  <c r="H737" i="10"/>
  <c r="K737" i="10" s="1"/>
  <c r="R737" i="10"/>
  <c r="U737" i="10" s="1"/>
  <c r="H753" i="10"/>
  <c r="K753" i="10" s="1"/>
  <c r="M753" i="10"/>
  <c r="P753" i="10" s="1"/>
  <c r="R753" i="10"/>
  <c r="U753" i="10" s="1"/>
  <c r="H77" i="10"/>
  <c r="K77" i="10" s="1"/>
  <c r="M77" i="10"/>
  <c r="P77" i="10" s="1"/>
  <c r="R77" i="10"/>
  <c r="U77" i="10" s="1"/>
  <c r="R157" i="10"/>
  <c r="U157" i="10" s="1"/>
  <c r="H157" i="10"/>
  <c r="K157" i="10" s="1"/>
  <c r="M157" i="10"/>
  <c r="P157" i="10" s="1"/>
  <c r="H125" i="10"/>
  <c r="K125" i="10" s="1"/>
  <c r="M125" i="10"/>
  <c r="P125" i="10" s="1"/>
  <c r="R125" i="10"/>
  <c r="U125" i="10" s="1"/>
  <c r="H733" i="10"/>
  <c r="K733" i="10" s="1"/>
  <c r="R733" i="10"/>
  <c r="U733" i="10" s="1"/>
  <c r="M733" i="10"/>
  <c r="P733" i="10" s="1"/>
  <c r="M204" i="10"/>
  <c r="P204" i="10" s="1"/>
  <c r="R204" i="10"/>
  <c r="U204" i="10" s="1"/>
  <c r="H204" i="10"/>
  <c r="K204" i="10" s="1"/>
  <c r="H724" i="10"/>
  <c r="K724" i="10" s="1"/>
  <c r="M724" i="10"/>
  <c r="P724" i="10" s="1"/>
  <c r="R724" i="10"/>
  <c r="U724" i="10" s="1"/>
  <c r="H336" i="10"/>
  <c r="K336" i="10" s="1"/>
  <c r="M336" i="10"/>
  <c r="P336" i="10" s="1"/>
  <c r="R336" i="10"/>
  <c r="U336" i="10" s="1"/>
  <c r="H362" i="10"/>
  <c r="K362" i="10" s="1"/>
  <c r="M362" i="10"/>
  <c r="P362" i="10" s="1"/>
  <c r="R362" i="10"/>
  <c r="U362" i="10" s="1"/>
  <c r="M410" i="10"/>
  <c r="P410" i="10" s="1"/>
  <c r="R410" i="10"/>
  <c r="U410" i="10" s="1"/>
  <c r="H410" i="10"/>
  <c r="K410" i="10" s="1"/>
  <c r="R194" i="10"/>
  <c r="U194" i="10" s="1"/>
  <c r="H194" i="10"/>
  <c r="K194" i="10" s="1"/>
  <c r="M194" i="10"/>
  <c r="P194" i="10" s="1"/>
  <c r="H375" i="10"/>
  <c r="K375" i="10" s="1"/>
  <c r="R375" i="10"/>
  <c r="U375" i="10" s="1"/>
  <c r="M375" i="10"/>
  <c r="P375" i="10" s="1"/>
  <c r="H352" i="10"/>
  <c r="K352" i="10" s="1"/>
  <c r="R352" i="10"/>
  <c r="U352" i="10" s="1"/>
  <c r="M352" i="10"/>
  <c r="P352" i="10" s="1"/>
  <c r="H458" i="10"/>
  <c r="K458" i="10" s="1"/>
  <c r="R458" i="10"/>
  <c r="U458" i="10" s="1"/>
  <c r="M458" i="10"/>
  <c r="P458" i="10" s="1"/>
  <c r="M562" i="10"/>
  <c r="P562" i="10" s="1"/>
  <c r="R562" i="10"/>
  <c r="U562" i="10" s="1"/>
  <c r="H562" i="10"/>
  <c r="K562" i="10" s="1"/>
  <c r="H176" i="10"/>
  <c r="K176" i="10" s="1"/>
  <c r="M176" i="10"/>
  <c r="P176" i="10" s="1"/>
  <c r="R176" i="10"/>
  <c r="U176" i="10" s="1"/>
  <c r="M156" i="10"/>
  <c r="P156" i="10" s="1"/>
  <c r="R156" i="10"/>
  <c r="U156" i="10" s="1"/>
  <c r="H156" i="10"/>
  <c r="K156" i="10" s="1"/>
  <c r="R600" i="10"/>
  <c r="U600" i="10" s="1"/>
  <c r="M600" i="10"/>
  <c r="P600" i="10" s="1"/>
  <c r="H600" i="10"/>
  <c r="K600" i="10" s="1"/>
  <c r="M759" i="10"/>
  <c r="P759" i="10" s="1"/>
  <c r="R759" i="10"/>
  <c r="U759" i="10" s="1"/>
  <c r="H759" i="10"/>
  <c r="K759" i="10" s="1"/>
  <c r="R223" i="10"/>
  <c r="U223" i="10" s="1"/>
  <c r="H223" i="10"/>
  <c r="K223" i="10" s="1"/>
  <c r="M223" i="10"/>
  <c r="P223" i="10" s="1"/>
  <c r="R432" i="10"/>
  <c r="U432" i="10" s="1"/>
  <c r="M432" i="10"/>
  <c r="P432" i="10" s="1"/>
  <c r="H432" i="10"/>
  <c r="K432" i="10" s="1"/>
  <c r="H477" i="10"/>
  <c r="K477" i="10" s="1"/>
  <c r="R477" i="10"/>
  <c r="U477" i="10" s="1"/>
  <c r="M477" i="10"/>
  <c r="P477" i="10" s="1"/>
  <c r="H776" i="10"/>
  <c r="K776" i="10" s="1"/>
  <c r="R776" i="10"/>
  <c r="U776" i="10" s="1"/>
  <c r="M776" i="10"/>
  <c r="P776" i="10" s="1"/>
  <c r="H298" i="10"/>
  <c r="K298" i="10" s="1"/>
  <c r="M298" i="10"/>
  <c r="P298" i="10" s="1"/>
  <c r="R298" i="10"/>
  <c r="U298" i="10" s="1"/>
  <c r="M678" i="10"/>
  <c r="P678" i="10" s="1"/>
  <c r="R678" i="10"/>
  <c r="U678" i="10" s="1"/>
  <c r="H678" i="10"/>
  <c r="K678" i="10" s="1"/>
  <c r="R703" i="10"/>
  <c r="U703" i="10" s="1"/>
  <c r="H703" i="10"/>
  <c r="K703" i="10" s="1"/>
  <c r="M703" i="10"/>
  <c r="P703" i="10" s="1"/>
  <c r="R297" i="10"/>
  <c r="U297" i="10" s="1"/>
  <c r="H297" i="10"/>
  <c r="K297" i="10" s="1"/>
  <c r="M297" i="10"/>
  <c r="P297" i="10" s="1"/>
  <c r="R715" i="10"/>
  <c r="U715" i="10" s="1"/>
  <c r="M715" i="10"/>
  <c r="P715" i="10" s="1"/>
  <c r="H715" i="10"/>
  <c r="K715" i="10" s="1"/>
  <c r="M746" i="10"/>
  <c r="P746" i="10" s="1"/>
  <c r="R746" i="10"/>
  <c r="U746" i="10" s="1"/>
  <c r="H746" i="10"/>
  <c r="K746" i="10" s="1"/>
  <c r="R741" i="10"/>
  <c r="U741" i="10" s="1"/>
  <c r="M741" i="10"/>
  <c r="P741" i="10" s="1"/>
  <c r="H741" i="10"/>
  <c r="K741" i="10" s="1"/>
  <c r="R356" i="10"/>
  <c r="U356" i="10" s="1"/>
  <c r="M356" i="10"/>
  <c r="P356" i="10" s="1"/>
  <c r="H356" i="10"/>
  <c r="K356" i="10" s="1"/>
  <c r="R662" i="10"/>
  <c r="U662" i="10" s="1"/>
  <c r="H662" i="10"/>
  <c r="K662" i="10" s="1"/>
  <c r="M662" i="10"/>
  <c r="P662" i="10" s="1"/>
  <c r="H273" i="10"/>
  <c r="K273" i="10" s="1"/>
  <c r="M273" i="10"/>
  <c r="P273" i="10" s="1"/>
  <c r="R273" i="10"/>
  <c r="U273" i="10" s="1"/>
  <c r="M400" i="10"/>
  <c r="P400" i="10" s="1"/>
  <c r="R400" i="10"/>
  <c r="U400" i="10" s="1"/>
  <c r="H400" i="10"/>
  <c r="K400" i="10" s="1"/>
  <c r="M683" i="10"/>
  <c r="P683" i="10" s="1"/>
  <c r="H683" i="10"/>
  <c r="K683" i="10" s="1"/>
  <c r="R683" i="10"/>
  <c r="U683" i="10" s="1"/>
  <c r="H720" i="10"/>
  <c r="K720" i="10" s="1"/>
  <c r="R720" i="10"/>
  <c r="U720" i="10" s="1"/>
  <c r="M720" i="10"/>
  <c r="P720" i="10" s="1"/>
  <c r="H743" i="10"/>
  <c r="K743" i="10" s="1"/>
  <c r="M743" i="10"/>
  <c r="P743" i="10" s="1"/>
  <c r="R743" i="10"/>
  <c r="U743" i="10" s="1"/>
  <c r="H81" i="10"/>
  <c r="K81" i="10" s="1"/>
  <c r="M81" i="10"/>
  <c r="P81" i="10" s="1"/>
  <c r="R81" i="10"/>
  <c r="U81" i="10" s="1"/>
  <c r="M339" i="10"/>
  <c r="P339" i="10" s="1"/>
  <c r="R339" i="10"/>
  <c r="U339" i="10" s="1"/>
  <c r="H339" i="10"/>
  <c r="K339" i="10" s="1"/>
  <c r="R545" i="10"/>
  <c r="U545" i="10" s="1"/>
  <c r="M545" i="10"/>
  <c r="P545" i="10" s="1"/>
  <c r="H545" i="10"/>
  <c r="K545" i="10" s="1"/>
  <c r="H392" i="10"/>
  <c r="K392" i="10" s="1"/>
  <c r="M392" i="10"/>
  <c r="P392" i="10" s="1"/>
  <c r="R392" i="10"/>
  <c r="U392" i="10" s="1"/>
  <c r="R639" i="10"/>
  <c r="U639" i="10" s="1"/>
  <c r="H639" i="10"/>
  <c r="K639" i="10" s="1"/>
  <c r="M639" i="10"/>
  <c r="P639" i="10" s="1"/>
  <c r="M306" i="10"/>
  <c r="P306" i="10" s="1"/>
  <c r="H306" i="10"/>
  <c r="K306" i="10" s="1"/>
  <c r="R306" i="10"/>
  <c r="U306" i="10" s="1"/>
  <c r="R574" i="10"/>
  <c r="U574" i="10" s="1"/>
  <c r="H574" i="10"/>
  <c r="K574" i="10" s="1"/>
  <c r="M574" i="10"/>
  <c r="P574" i="10" s="1"/>
  <c r="M468" i="10"/>
  <c r="P468" i="10" s="1"/>
  <c r="R468" i="10"/>
  <c r="U468" i="10" s="1"/>
  <c r="H468" i="10"/>
  <c r="K468" i="10" s="1"/>
  <c r="M291" i="10"/>
  <c r="P291" i="10" s="1"/>
  <c r="H291" i="10"/>
  <c r="K291" i="10" s="1"/>
  <c r="R291" i="10"/>
  <c r="U291" i="10" s="1"/>
  <c r="H573" i="10"/>
  <c r="K573" i="10" s="1"/>
  <c r="R573" i="10"/>
  <c r="U573" i="10" s="1"/>
  <c r="M573" i="10"/>
  <c r="P573" i="10" s="1"/>
  <c r="R271" i="10"/>
  <c r="U271" i="10" s="1"/>
  <c r="H271" i="10"/>
  <c r="K271" i="10" s="1"/>
  <c r="M271" i="10"/>
  <c r="P271" i="10" s="1"/>
  <c r="H435" i="10"/>
  <c r="K435" i="10" s="1"/>
  <c r="M435" i="10"/>
  <c r="P435" i="10" s="1"/>
  <c r="R435" i="10"/>
  <c r="U435" i="10" s="1"/>
  <c r="H523" i="10"/>
  <c r="K523" i="10" s="1"/>
  <c r="M523" i="10"/>
  <c r="P523" i="10" s="1"/>
  <c r="R523" i="10"/>
  <c r="U523" i="10" s="1"/>
  <c r="M391" i="10"/>
  <c r="P391" i="10" s="1"/>
  <c r="R391" i="10"/>
  <c r="U391" i="10" s="1"/>
  <c r="H391" i="10"/>
  <c r="K391" i="10" s="1"/>
  <c r="M464" i="10"/>
  <c r="P464" i="10" s="1"/>
  <c r="R464" i="10"/>
  <c r="U464" i="10" s="1"/>
  <c r="H464" i="10"/>
  <c r="K464" i="10" s="1"/>
  <c r="H376" i="10"/>
  <c r="K376" i="10" s="1"/>
  <c r="M376" i="10"/>
  <c r="P376" i="10" s="1"/>
  <c r="R376" i="10"/>
  <c r="U376" i="10" s="1"/>
  <c r="H340" i="10"/>
  <c r="K340" i="10" s="1"/>
  <c r="R340" i="10"/>
  <c r="U340" i="10" s="1"/>
  <c r="M340" i="10"/>
  <c r="P340" i="10" s="1"/>
  <c r="H525" i="10"/>
  <c r="K525" i="10" s="1"/>
  <c r="M525" i="10"/>
  <c r="P525" i="10" s="1"/>
  <c r="R525" i="10"/>
  <c r="U525" i="10" s="1"/>
  <c r="H460" i="10"/>
  <c r="K460" i="10" s="1"/>
  <c r="R460" i="10"/>
  <c r="U460" i="10" s="1"/>
  <c r="M460" i="10"/>
  <c r="P460" i="10" s="1"/>
  <c r="R778" i="10"/>
  <c r="U778" i="10" s="1"/>
  <c r="M778" i="10"/>
  <c r="P778" i="10" s="1"/>
  <c r="H778" i="10"/>
  <c r="K778" i="10" s="1"/>
  <c r="H760" i="10"/>
  <c r="K760" i="10" s="1"/>
  <c r="R760" i="10"/>
  <c r="U760" i="10" s="1"/>
  <c r="M760" i="10"/>
  <c r="P760" i="10" s="1"/>
  <c r="M777" i="10"/>
  <c r="P777" i="10" s="1"/>
  <c r="H777" i="10"/>
  <c r="K777" i="10" s="1"/>
  <c r="R777" i="10"/>
  <c r="U777" i="10" s="1"/>
  <c r="R704" i="10"/>
  <c r="U704" i="10" s="1"/>
  <c r="H704" i="10"/>
  <c r="K704" i="10" s="1"/>
  <c r="M704" i="10"/>
  <c r="P704" i="10" s="1"/>
  <c r="M756" i="10"/>
  <c r="P756" i="10" s="1"/>
  <c r="H756" i="10"/>
  <c r="K756" i="10" s="1"/>
  <c r="R756" i="10"/>
  <c r="U756" i="10" s="1"/>
  <c r="R680" i="10"/>
  <c r="U680" i="10" s="1"/>
  <c r="M680" i="10"/>
  <c r="P680" i="10" s="1"/>
  <c r="H680" i="10"/>
  <c r="K680" i="10" s="1"/>
  <c r="R299" i="10"/>
  <c r="U299" i="10" s="1"/>
  <c r="M299" i="10"/>
  <c r="P299" i="10" s="1"/>
  <c r="H299" i="10"/>
  <c r="K299" i="10" s="1"/>
  <c r="M658" i="10"/>
  <c r="P658" i="10" s="1"/>
  <c r="H658" i="10"/>
  <c r="K658" i="10" s="1"/>
  <c r="R658" i="10"/>
  <c r="U658" i="10" s="1"/>
  <c r="H16" i="10"/>
  <c r="K16" i="10" s="1"/>
  <c r="R16" i="10"/>
  <c r="U16" i="10" s="1"/>
  <c r="M16" i="10"/>
  <c r="P16" i="10" s="1"/>
  <c r="M706" i="10"/>
  <c r="P706" i="10" s="1"/>
  <c r="H706" i="10"/>
  <c r="K706" i="10" s="1"/>
  <c r="R706" i="10"/>
  <c r="U706" i="10" s="1"/>
  <c r="M564" i="10"/>
  <c r="P564" i="10" s="1"/>
  <c r="R564" i="10"/>
  <c r="U564" i="10" s="1"/>
  <c r="H564" i="10"/>
  <c r="K564" i="10" s="1"/>
  <c r="H331" i="10"/>
  <c r="K331" i="10" s="1"/>
  <c r="M331" i="10"/>
  <c r="P331" i="10" s="1"/>
  <c r="R331" i="10"/>
  <c r="U331" i="10" s="1"/>
  <c r="H447" i="10"/>
  <c r="K447" i="10" s="1"/>
  <c r="M447" i="10"/>
  <c r="P447" i="10" s="1"/>
  <c r="R447" i="10"/>
  <c r="U447" i="10" s="1"/>
  <c r="R647" i="10"/>
  <c r="U647" i="10" s="1"/>
  <c r="H647" i="10"/>
  <c r="K647" i="10" s="1"/>
  <c r="M647" i="10"/>
  <c r="P647" i="10" s="1"/>
  <c r="M643" i="10"/>
  <c r="P643" i="10" s="1"/>
  <c r="R643" i="10"/>
  <c r="U643" i="10" s="1"/>
  <c r="H643" i="10"/>
  <c r="K643" i="10" s="1"/>
  <c r="R555" i="10"/>
  <c r="U555" i="10" s="1"/>
  <c r="M555" i="10"/>
  <c r="P555" i="10" s="1"/>
  <c r="H555" i="10"/>
  <c r="K555" i="10" s="1"/>
  <c r="H552" i="10"/>
  <c r="K552" i="10" s="1"/>
  <c r="R552" i="10"/>
  <c r="U552" i="10" s="1"/>
  <c r="M552" i="10"/>
  <c r="P552" i="10" s="1"/>
  <c r="H384" i="10"/>
  <c r="K384" i="10" s="1"/>
  <c r="R384" i="10"/>
  <c r="U384" i="10" s="1"/>
  <c r="M384" i="10"/>
  <c r="P384" i="10" s="1"/>
  <c r="H544" i="10"/>
  <c r="K544" i="10" s="1"/>
  <c r="M544" i="10"/>
  <c r="P544" i="10" s="1"/>
  <c r="R544" i="10"/>
  <c r="U544" i="10" s="1"/>
  <c r="H245" i="10"/>
  <c r="K245" i="10" s="1"/>
  <c r="M245" i="10"/>
  <c r="P245" i="10" s="1"/>
  <c r="R245" i="10"/>
  <c r="U245" i="10" s="1"/>
  <c r="M238" i="10"/>
  <c r="P238" i="10" s="1"/>
  <c r="H238" i="10"/>
  <c r="K238" i="10" s="1"/>
  <c r="R238" i="10"/>
  <c r="U238" i="10" s="1"/>
  <c r="R532" i="10"/>
  <c r="U532" i="10" s="1"/>
  <c r="H532" i="10"/>
  <c r="K532" i="10" s="1"/>
  <c r="M532" i="10"/>
  <c r="P532" i="10" s="1"/>
  <c r="H270" i="10"/>
  <c r="K270" i="10" s="1"/>
  <c r="R270" i="10"/>
  <c r="U270" i="10" s="1"/>
  <c r="M270" i="10"/>
  <c r="P270" i="10" s="1"/>
  <c r="R177" i="10"/>
  <c r="U177" i="10" s="1"/>
  <c r="M177" i="10"/>
  <c r="P177" i="10" s="1"/>
  <c r="H177" i="10"/>
  <c r="K177" i="10" s="1"/>
  <c r="H247" i="10"/>
  <c r="K247" i="10" s="1"/>
  <c r="M247" i="10"/>
  <c r="P247" i="10" s="1"/>
  <c r="R247" i="10"/>
  <c r="U247" i="10" s="1"/>
  <c r="R434" i="10"/>
  <c r="U434" i="10" s="1"/>
  <c r="M434" i="10"/>
  <c r="P434" i="10" s="1"/>
  <c r="H434" i="10"/>
  <c r="K434" i="10" s="1"/>
  <c r="M231" i="10"/>
  <c r="P231" i="10" s="1"/>
  <c r="R231" i="10"/>
  <c r="U231" i="10" s="1"/>
  <c r="H231" i="10"/>
  <c r="K231" i="10" s="1"/>
  <c r="M98" i="10"/>
  <c r="P98" i="10" s="1"/>
  <c r="H98" i="10"/>
  <c r="K98" i="10" s="1"/>
  <c r="R98" i="10"/>
  <c r="U98" i="10" s="1"/>
  <c r="R89" i="10"/>
  <c r="U89" i="10" s="1"/>
  <c r="M89" i="10"/>
  <c r="P89" i="10" s="1"/>
  <c r="H89" i="10"/>
  <c r="K89" i="10" s="1"/>
  <c r="M95" i="10"/>
  <c r="P95" i="10" s="1"/>
  <c r="R95" i="10"/>
  <c r="U95" i="10" s="1"/>
  <c r="H95" i="10"/>
  <c r="K95" i="10" s="1"/>
  <c r="M351" i="10"/>
  <c r="P351" i="10" s="1"/>
  <c r="R351" i="10"/>
  <c r="U351" i="10" s="1"/>
  <c r="H351" i="10"/>
  <c r="K351" i="10" s="1"/>
  <c r="R284" i="10"/>
  <c r="U284" i="10" s="1"/>
  <c r="M284" i="10"/>
  <c r="P284" i="10" s="1"/>
  <c r="H284" i="10"/>
  <c r="K284" i="10" s="1"/>
  <c r="M263" i="10"/>
  <c r="P263" i="10" s="1"/>
  <c r="H263" i="10"/>
  <c r="K263" i="10" s="1"/>
  <c r="R263" i="10"/>
  <c r="U263" i="10" s="1"/>
  <c r="R349" i="10"/>
  <c r="U349" i="10" s="1"/>
  <c r="M349" i="10"/>
  <c r="P349" i="10" s="1"/>
  <c r="H349" i="10"/>
  <c r="K349" i="10" s="1"/>
  <c r="R33" i="10"/>
  <c r="U33" i="10" s="1"/>
  <c r="M33" i="10"/>
  <c r="P33" i="10" s="1"/>
  <c r="H33" i="10"/>
  <c r="K33" i="10" s="1"/>
  <c r="H10" i="10"/>
  <c r="K10" i="10" s="1"/>
  <c r="R10" i="10"/>
  <c r="U10" i="10" s="1"/>
  <c r="M10" i="10"/>
  <c r="P10" i="10" s="1"/>
  <c r="M199" i="10"/>
  <c r="P199" i="10" s="1"/>
  <c r="H199" i="10"/>
  <c r="K199" i="10" s="1"/>
  <c r="R199" i="10"/>
  <c r="U199" i="10" s="1"/>
  <c r="H72" i="10"/>
  <c r="K72" i="10" s="1"/>
  <c r="M72" i="10"/>
  <c r="P72" i="10" s="1"/>
  <c r="R72" i="10"/>
  <c r="U72" i="10" s="1"/>
  <c r="M224" i="10"/>
  <c r="P224" i="10" s="1"/>
  <c r="R224" i="10"/>
  <c r="U224" i="10" s="1"/>
  <c r="H224" i="10"/>
  <c r="K224" i="10" s="1"/>
  <c r="H538" i="10"/>
  <c r="K538" i="10" s="1"/>
  <c r="M538" i="10"/>
  <c r="P538" i="10" s="1"/>
  <c r="R538" i="10"/>
  <c r="U538" i="10" s="1"/>
  <c r="H75" i="10"/>
  <c r="K75" i="10" s="1"/>
  <c r="R75" i="10"/>
  <c r="U75" i="10" s="1"/>
  <c r="M75" i="10"/>
  <c r="P75" i="10" s="1"/>
  <c r="R31" i="10"/>
  <c r="U31" i="10" s="1"/>
  <c r="M31" i="10"/>
  <c r="P31" i="10" s="1"/>
  <c r="H31" i="10"/>
  <c r="K31" i="10" s="1"/>
  <c r="R461" i="10"/>
  <c r="U461" i="10" s="1"/>
  <c r="H461" i="10"/>
  <c r="K461" i="10" s="1"/>
  <c r="M461" i="10"/>
  <c r="P461" i="10" s="1"/>
  <c r="H758" i="10"/>
  <c r="K758" i="10" s="1"/>
  <c r="R758" i="10"/>
  <c r="U758" i="10" s="1"/>
  <c r="M758" i="10"/>
  <c r="P758" i="10" s="1"/>
  <c r="R569" i="10"/>
  <c r="U569" i="10" s="1"/>
  <c r="H569" i="10"/>
  <c r="K569" i="10" s="1"/>
  <c r="M569" i="10"/>
  <c r="P569" i="10" s="1"/>
  <c r="M674" i="10"/>
  <c r="P674" i="10" s="1"/>
  <c r="H674" i="10"/>
  <c r="K674" i="10" s="1"/>
  <c r="R674" i="10"/>
  <c r="U674" i="10" s="1"/>
  <c r="M754" i="10"/>
  <c r="P754" i="10" s="1"/>
  <c r="R754" i="10"/>
  <c r="U754" i="10" s="1"/>
  <c r="H754" i="10"/>
  <c r="K754" i="10" s="1"/>
  <c r="H764" i="10"/>
  <c r="K764" i="10" s="1"/>
  <c r="M764" i="10"/>
  <c r="P764" i="10" s="1"/>
  <c r="R764" i="10"/>
  <c r="U764" i="10" s="1"/>
  <c r="H765" i="10"/>
  <c r="K765" i="10" s="1"/>
  <c r="R765" i="10"/>
  <c r="U765" i="10" s="1"/>
  <c r="M765" i="10"/>
  <c r="P765" i="10" s="1"/>
  <c r="H114" i="10"/>
  <c r="K114" i="10" s="1"/>
  <c r="R114" i="10"/>
  <c r="U114" i="10" s="1"/>
  <c r="M114" i="10"/>
  <c r="P114" i="10" s="1"/>
  <c r="R221" i="10"/>
  <c r="U221" i="10" s="1"/>
  <c r="M221" i="10"/>
  <c r="P221" i="10" s="1"/>
  <c r="H221" i="10"/>
  <c r="K221" i="10" s="1"/>
  <c r="H368" i="10"/>
  <c r="K368" i="10" s="1"/>
  <c r="R368" i="10"/>
  <c r="U368" i="10" s="1"/>
  <c r="M368" i="10"/>
  <c r="P368" i="10" s="1"/>
  <c r="R698" i="10"/>
  <c r="U698" i="10" s="1"/>
  <c r="H698" i="10"/>
  <c r="K698" i="10" s="1"/>
  <c r="M698" i="10"/>
  <c r="P698" i="10" s="1"/>
  <c r="R742" i="10"/>
  <c r="U742" i="10" s="1"/>
  <c r="H742" i="10"/>
  <c r="K742" i="10" s="1"/>
  <c r="M742" i="10"/>
  <c r="P742" i="10" s="1"/>
  <c r="H366" i="10"/>
  <c r="K366" i="10" s="1"/>
  <c r="R366" i="10"/>
  <c r="U366" i="10" s="1"/>
  <c r="M366" i="10"/>
  <c r="P366" i="10" s="1"/>
  <c r="R636" i="10"/>
  <c r="U636" i="10" s="1"/>
  <c r="H636" i="10"/>
  <c r="K636" i="10" s="1"/>
  <c r="M636" i="10"/>
  <c r="P636" i="10" s="1"/>
  <c r="M695" i="10"/>
  <c r="P695" i="10" s="1"/>
  <c r="H695" i="10"/>
  <c r="K695" i="10" s="1"/>
  <c r="R695" i="10"/>
  <c r="U695" i="10" s="1"/>
  <c r="H70" i="10"/>
  <c r="K70" i="10" s="1"/>
  <c r="M70" i="10"/>
  <c r="P70" i="10" s="1"/>
  <c r="R70" i="10"/>
  <c r="U70" i="10" s="1"/>
  <c r="M635" i="10"/>
  <c r="P635" i="10" s="1"/>
  <c r="H635" i="10"/>
  <c r="K635" i="10" s="1"/>
  <c r="R635" i="10"/>
  <c r="U635" i="10" s="1"/>
  <c r="M372" i="10"/>
  <c r="P372" i="10" s="1"/>
  <c r="H372" i="10"/>
  <c r="K372" i="10" s="1"/>
  <c r="R372" i="10"/>
  <c r="U372" i="10" s="1"/>
  <c r="H645" i="10"/>
  <c r="K645" i="10" s="1"/>
  <c r="M645" i="10"/>
  <c r="P645" i="10" s="1"/>
  <c r="R645" i="10"/>
  <c r="U645" i="10" s="1"/>
  <c r="M164" i="10"/>
  <c r="P164" i="10" s="1"/>
  <c r="H164" i="10"/>
  <c r="K164" i="10" s="1"/>
  <c r="R164" i="10"/>
  <c r="U164" i="10" s="1"/>
  <c r="H142" i="10"/>
  <c r="K142" i="10" s="1"/>
  <c r="R142" i="10"/>
  <c r="U142" i="10" s="1"/>
  <c r="M142" i="10"/>
  <c r="P142" i="10" s="1"/>
  <c r="M442" i="10"/>
  <c r="P442" i="10" s="1"/>
  <c r="R442" i="10"/>
  <c r="U442" i="10" s="1"/>
  <c r="H442" i="10"/>
  <c r="K442" i="10" s="1"/>
  <c r="R528" i="10"/>
  <c r="U528" i="10" s="1"/>
  <c r="M528" i="10"/>
  <c r="P528" i="10" s="1"/>
  <c r="H528" i="10"/>
  <c r="K528" i="10" s="1"/>
  <c r="R373" i="10"/>
  <c r="U373" i="10" s="1"/>
  <c r="H373" i="10"/>
  <c r="K373" i="10" s="1"/>
  <c r="M373" i="10"/>
  <c r="P373" i="10" s="1"/>
  <c r="R546" i="10"/>
  <c r="U546" i="10" s="1"/>
  <c r="M546" i="10"/>
  <c r="P546" i="10" s="1"/>
  <c r="H546" i="10"/>
  <c r="K546" i="10" s="1"/>
  <c r="R531" i="10"/>
  <c r="U531" i="10" s="1"/>
  <c r="H531" i="10"/>
  <c r="K531" i="10" s="1"/>
  <c r="M531" i="10"/>
  <c r="P531" i="10" s="1"/>
  <c r="R565" i="10"/>
  <c r="U565" i="10" s="1"/>
  <c r="M565" i="10"/>
  <c r="P565" i="10" s="1"/>
  <c r="H565" i="10"/>
  <c r="K565" i="10" s="1"/>
  <c r="H101" i="10"/>
  <c r="K101" i="10" s="1"/>
  <c r="R101" i="10"/>
  <c r="U101" i="10" s="1"/>
  <c r="M101" i="10"/>
  <c r="P101" i="10" s="1"/>
  <c r="H522" i="10"/>
  <c r="K522" i="10" s="1"/>
  <c r="R522" i="10"/>
  <c r="U522" i="10" s="1"/>
  <c r="M522" i="10"/>
  <c r="P522" i="10" s="1"/>
  <c r="M207" i="10"/>
  <c r="P207" i="10" s="1"/>
  <c r="H207" i="10"/>
  <c r="K207" i="10" s="1"/>
  <c r="R207" i="10"/>
  <c r="U207" i="10" s="1"/>
  <c r="M265" i="10"/>
  <c r="P265" i="10" s="1"/>
  <c r="H265" i="10"/>
  <c r="K265" i="10" s="1"/>
  <c r="R265" i="10"/>
  <c r="U265" i="10" s="1"/>
  <c r="M86" i="10"/>
  <c r="P86" i="10" s="1"/>
  <c r="H86" i="10"/>
  <c r="K86" i="10" s="1"/>
  <c r="R86" i="10"/>
  <c r="U86" i="10" s="1"/>
  <c r="H328" i="10"/>
  <c r="K328" i="10" s="1"/>
  <c r="M328" i="10"/>
  <c r="P328" i="10" s="1"/>
  <c r="R328" i="10"/>
  <c r="U328" i="10" s="1"/>
  <c r="R163" i="10"/>
  <c r="U163" i="10" s="1"/>
  <c r="M163" i="10"/>
  <c r="P163" i="10" s="1"/>
  <c r="H163" i="10"/>
  <c r="K163" i="10" s="1"/>
  <c r="B205" i="10"/>
  <c r="B250" i="10"/>
  <c r="B37" i="10"/>
  <c r="B27" i="10"/>
  <c r="B92" i="10"/>
  <c r="B2" i="10"/>
  <c r="B22" i="10"/>
  <c r="B183" i="10"/>
  <c r="B337" i="10"/>
  <c r="B5" i="10"/>
  <c r="B152" i="10"/>
  <c r="B59" i="10"/>
  <c r="B62" i="10"/>
  <c r="B87" i="10"/>
  <c r="B136" i="10"/>
  <c r="B66" i="10"/>
  <c r="B82" i="10"/>
  <c r="B126" i="10"/>
  <c r="B267" i="10"/>
  <c r="B268" i="10"/>
  <c r="B358" i="10"/>
  <c r="B210" i="10"/>
  <c r="B608" i="10"/>
  <c r="B280" i="10"/>
  <c r="B613" i="10"/>
  <c r="B611" i="10"/>
  <c r="B379" i="10"/>
  <c r="B115" i="10"/>
  <c r="B302" i="10"/>
  <c r="B158" i="10"/>
  <c r="B407" i="10"/>
  <c r="B394" i="10"/>
  <c r="B610" i="10"/>
  <c r="B343" i="10"/>
  <c r="B249" i="10"/>
  <c r="B69" i="10"/>
  <c r="B49" i="10"/>
  <c r="B201" i="10"/>
  <c r="B609" i="10"/>
  <c r="B91" i="10"/>
  <c r="B367" i="10"/>
  <c r="B55" i="10"/>
  <c r="B374" i="10"/>
  <c r="B46" i="10"/>
  <c r="B110" i="10"/>
  <c r="B185" i="10"/>
  <c r="B616" i="10"/>
  <c r="B4" i="10"/>
  <c r="B192" i="10" l="1"/>
  <c r="B389" i="10"/>
  <c r="B90" i="10"/>
  <c r="B621" i="10"/>
  <c r="B45" i="10"/>
  <c r="B402" i="10"/>
  <c r="B303" i="10"/>
  <c r="B623" i="10"/>
  <c r="B627" i="10"/>
  <c r="B175" i="10"/>
  <c r="B240" i="10"/>
  <c r="B7" i="10"/>
  <c r="B141" i="10"/>
  <c r="B228" i="10"/>
  <c r="B619" i="10"/>
  <c r="B54" i="10"/>
  <c r="B139" i="10"/>
  <c r="B53" i="10"/>
  <c r="B622" i="10"/>
  <c r="B626" i="10"/>
  <c r="B614" i="10"/>
  <c r="B18" i="10"/>
  <c r="B355" i="10"/>
  <c r="B617" i="10"/>
  <c r="B211" i="10"/>
  <c r="B3" i="10"/>
  <c r="B361" i="10"/>
  <c r="B26" i="10"/>
  <c r="B304" i="10"/>
  <c r="B255" i="10"/>
  <c r="B134" i="10"/>
  <c r="B36" i="10"/>
  <c r="B84" i="10"/>
  <c r="B625" i="10"/>
  <c r="B629" i="10"/>
  <c r="B618" i="10"/>
  <c r="B620" i="10"/>
  <c r="B52" i="10"/>
  <c r="B85" i="10"/>
  <c r="B624" i="10"/>
  <c r="B628" i="10"/>
  <c r="B612" i="10"/>
  <c r="B123" i="10"/>
  <c r="B189" i="10"/>
  <c r="B414" i="10"/>
  <c r="B320" i="10"/>
  <c r="B385" i="10"/>
  <c r="B615" i="10"/>
  <c r="B168" i="10"/>
  <c r="H542" i="10"/>
  <c r="K542" i="10" s="1"/>
  <c r="M542" i="10"/>
  <c r="P542" i="10" s="1"/>
  <c r="R542" i="10"/>
  <c r="U542" i="10" s="1"/>
  <c r="B68" i="10"/>
  <c r="B170" i="10"/>
  <c r="B148" i="10"/>
  <c r="B102" i="10"/>
  <c r="M58" i="10"/>
  <c r="P58" i="10" s="1"/>
  <c r="H58" i="10"/>
  <c r="K58" i="10" s="1"/>
  <c r="R58" i="10"/>
  <c r="U58" i="10" s="1"/>
  <c r="M144" i="10"/>
  <c r="P144" i="10" s="1"/>
  <c r="R144" i="10"/>
  <c r="U144" i="10" s="1"/>
  <c r="H144" i="10"/>
  <c r="K144" i="10" s="1"/>
  <c r="B104" i="10"/>
  <c r="B103" i="10"/>
  <c r="M46" i="10"/>
  <c r="P46" i="10" s="1"/>
  <c r="H46" i="10"/>
  <c r="K46" i="10" s="1"/>
  <c r="R46" i="10"/>
  <c r="U46" i="10" s="1"/>
  <c r="H367" i="10"/>
  <c r="K367" i="10" s="1"/>
  <c r="M367" i="10"/>
  <c r="P367" i="10" s="1"/>
  <c r="R367" i="10"/>
  <c r="U367" i="10" s="1"/>
  <c r="R612" i="10"/>
  <c r="U612" i="10" s="1"/>
  <c r="H612" i="10"/>
  <c r="K612" i="10" s="1"/>
  <c r="M612" i="10"/>
  <c r="P612" i="10" s="1"/>
  <c r="H152" i="10"/>
  <c r="K152" i="10" s="1"/>
  <c r="M152" i="10"/>
  <c r="P152" i="10" s="1"/>
  <c r="R152" i="10"/>
  <c r="U152" i="10" s="1"/>
  <c r="R69" i="10"/>
  <c r="U69" i="10" s="1"/>
  <c r="M69" i="10"/>
  <c r="P69" i="10" s="1"/>
  <c r="H69" i="10"/>
  <c r="K69" i="10" s="1"/>
  <c r="M623" i="10"/>
  <c r="P623" i="10" s="1"/>
  <c r="R623" i="10"/>
  <c r="U623" i="10" s="1"/>
  <c r="H623" i="10"/>
  <c r="K623" i="10" s="1"/>
  <c r="M185" i="10"/>
  <c r="P185" i="10" s="1"/>
  <c r="H185" i="10"/>
  <c r="K185" i="10" s="1"/>
  <c r="R185" i="10"/>
  <c r="U185" i="10" s="1"/>
  <c r="H249" i="10"/>
  <c r="K249" i="10" s="1"/>
  <c r="M249" i="10"/>
  <c r="P249" i="10" s="1"/>
  <c r="R249" i="10"/>
  <c r="U249" i="10" s="1"/>
  <c r="H611" i="10"/>
  <c r="K611" i="10" s="1"/>
  <c r="M611" i="10"/>
  <c r="P611" i="10" s="1"/>
  <c r="R611" i="10"/>
  <c r="U611" i="10" s="1"/>
  <c r="M22" i="10"/>
  <c r="P22" i="10" s="1"/>
  <c r="H22" i="10"/>
  <c r="K22" i="10" s="1"/>
  <c r="R22" i="10"/>
  <c r="U22" i="10" s="1"/>
  <c r="R613" i="10"/>
  <c r="U613" i="10" s="1"/>
  <c r="M613" i="10"/>
  <c r="P613" i="10" s="1"/>
  <c r="H613" i="10"/>
  <c r="K613" i="10" s="1"/>
  <c r="M59" i="10"/>
  <c r="P59" i="10" s="1"/>
  <c r="H59" i="10"/>
  <c r="K59" i="10" s="1"/>
  <c r="R59" i="10"/>
  <c r="U59" i="10" s="1"/>
  <c r="M609" i="10"/>
  <c r="P609" i="10" s="1"/>
  <c r="R609" i="10"/>
  <c r="U609" i="10" s="1"/>
  <c r="H609" i="10"/>
  <c r="K609" i="10" s="1"/>
  <c r="H302" i="10"/>
  <c r="K302" i="10" s="1"/>
  <c r="R302" i="10"/>
  <c r="U302" i="10" s="1"/>
  <c r="M302" i="10"/>
  <c r="P302" i="10" s="1"/>
  <c r="H49" i="10"/>
  <c r="K49" i="10" s="1"/>
  <c r="M49" i="10"/>
  <c r="P49" i="10" s="1"/>
  <c r="R49" i="10"/>
  <c r="U49" i="10" s="1"/>
  <c r="R379" i="10"/>
  <c r="U379" i="10" s="1"/>
  <c r="M379" i="10"/>
  <c r="P379" i="10" s="1"/>
  <c r="H379" i="10"/>
  <c r="K379" i="10" s="1"/>
  <c r="M625" i="10"/>
  <c r="P625" i="10" s="1"/>
  <c r="H625" i="10"/>
  <c r="K625" i="10" s="1"/>
  <c r="R625" i="10"/>
  <c r="U625" i="10" s="1"/>
  <c r="R183" i="10"/>
  <c r="U183" i="10" s="1"/>
  <c r="H183" i="10"/>
  <c r="K183" i="10" s="1"/>
  <c r="M183" i="10"/>
  <c r="P183" i="10" s="1"/>
  <c r="H110" i="10"/>
  <c r="K110" i="10" s="1"/>
  <c r="R110" i="10"/>
  <c r="U110" i="10" s="1"/>
  <c r="M110" i="10"/>
  <c r="P110" i="10" s="1"/>
  <c r="M343" i="10"/>
  <c r="P343" i="10" s="1"/>
  <c r="R343" i="10"/>
  <c r="U343" i="10" s="1"/>
  <c r="H343" i="10"/>
  <c r="K343" i="10" s="1"/>
  <c r="M619" i="10"/>
  <c r="P619" i="10" s="1"/>
  <c r="R619" i="10"/>
  <c r="U619" i="10" s="1"/>
  <c r="H619" i="10"/>
  <c r="K619" i="10" s="1"/>
  <c r="M82" i="10"/>
  <c r="P82" i="10" s="1"/>
  <c r="H82" i="10"/>
  <c r="K82" i="10" s="1"/>
  <c r="R82" i="10"/>
  <c r="U82" i="10" s="1"/>
  <c r="M2" i="10"/>
  <c r="P2" i="10" s="1"/>
  <c r="H2" i="10"/>
  <c r="K2" i="10" s="1"/>
  <c r="R2" i="10"/>
  <c r="U2" i="10" s="1"/>
  <c r="H92" i="10"/>
  <c r="K92" i="10" s="1"/>
  <c r="M92" i="10"/>
  <c r="P92" i="10" s="1"/>
  <c r="R92" i="10"/>
  <c r="U92" i="10" s="1"/>
  <c r="M622" i="10"/>
  <c r="P622" i="10" s="1"/>
  <c r="H622" i="10"/>
  <c r="K622" i="10" s="1"/>
  <c r="R622" i="10"/>
  <c r="U622" i="10" s="1"/>
  <c r="R614" i="10"/>
  <c r="U614" i="10" s="1"/>
  <c r="H614" i="10"/>
  <c r="K614" i="10" s="1"/>
  <c r="M614" i="10"/>
  <c r="P614" i="10" s="1"/>
  <c r="H280" i="10"/>
  <c r="K280" i="10" s="1"/>
  <c r="M280" i="10"/>
  <c r="P280" i="10" s="1"/>
  <c r="R280" i="10"/>
  <c r="U280" i="10" s="1"/>
  <c r="R136" i="10"/>
  <c r="U136" i="10" s="1"/>
  <c r="M136" i="10"/>
  <c r="P136" i="10" s="1"/>
  <c r="H136" i="10"/>
  <c r="K136" i="10" s="1"/>
  <c r="R27" i="10"/>
  <c r="U27" i="10" s="1"/>
  <c r="M27" i="10"/>
  <c r="P27" i="10" s="1"/>
  <c r="H27" i="10"/>
  <c r="K27" i="10" s="1"/>
  <c r="R37" i="10"/>
  <c r="U37" i="10" s="1"/>
  <c r="H37" i="10"/>
  <c r="K37" i="10" s="1"/>
  <c r="M37" i="10"/>
  <c r="P37" i="10" s="1"/>
  <c r="H3" i="10"/>
  <c r="K3" i="10" s="1"/>
  <c r="M3" i="10"/>
  <c r="P3" i="10" s="1"/>
  <c r="R3" i="10"/>
  <c r="U3" i="10" s="1"/>
  <c r="H394" i="10"/>
  <c r="K394" i="10" s="1"/>
  <c r="M394" i="10"/>
  <c r="P394" i="10" s="1"/>
  <c r="R394" i="10"/>
  <c r="U394" i="10" s="1"/>
  <c r="R210" i="10"/>
  <c r="U210" i="10" s="1"/>
  <c r="M210" i="10"/>
  <c r="P210" i="10" s="1"/>
  <c r="H210" i="10"/>
  <c r="K210" i="10" s="1"/>
  <c r="M62" i="10"/>
  <c r="P62" i="10" s="1"/>
  <c r="R62" i="10"/>
  <c r="U62" i="10" s="1"/>
  <c r="H62" i="10"/>
  <c r="K62" i="10" s="1"/>
  <c r="H250" i="10"/>
  <c r="K250" i="10" s="1"/>
  <c r="R250" i="10"/>
  <c r="U250" i="10" s="1"/>
  <c r="M250" i="10"/>
  <c r="P250" i="10" s="1"/>
  <c r="H610" i="10"/>
  <c r="K610" i="10" s="1"/>
  <c r="R610" i="10"/>
  <c r="U610" i="10" s="1"/>
  <c r="M610" i="10"/>
  <c r="P610" i="10" s="1"/>
  <c r="M205" i="10"/>
  <c r="P205" i="10" s="1"/>
  <c r="R205" i="10"/>
  <c r="U205" i="10" s="1"/>
  <c r="H205" i="10"/>
  <c r="K205" i="10" s="1"/>
  <c r="R374" i="10"/>
  <c r="U374" i="10" s="1"/>
  <c r="H374" i="10"/>
  <c r="K374" i="10" s="1"/>
  <c r="M374" i="10"/>
  <c r="P374" i="10" s="1"/>
  <c r="R618" i="10"/>
  <c r="U618" i="10" s="1"/>
  <c r="H618" i="10"/>
  <c r="K618" i="10" s="1"/>
  <c r="M618" i="10"/>
  <c r="P618" i="10" s="1"/>
  <c r="H620" i="10"/>
  <c r="K620" i="10" s="1"/>
  <c r="R620" i="10"/>
  <c r="U620" i="10" s="1"/>
  <c r="M620" i="10"/>
  <c r="P620" i="10" s="1"/>
  <c r="M91" i="10"/>
  <c r="P91" i="10" s="1"/>
  <c r="H91" i="10"/>
  <c r="K91" i="10" s="1"/>
  <c r="R91" i="10"/>
  <c r="U91" i="10" s="1"/>
  <c r="R617" i="10"/>
  <c r="U617" i="10" s="1"/>
  <c r="H617" i="10"/>
  <c r="K617" i="10" s="1"/>
  <c r="M617" i="10"/>
  <c r="P617" i="10" s="1"/>
  <c r="H66" i="10"/>
  <c r="K66" i="10" s="1"/>
  <c r="M66" i="10"/>
  <c r="P66" i="10" s="1"/>
  <c r="R66" i="10"/>
  <c r="U66" i="10" s="1"/>
  <c r="H201" i="10"/>
  <c r="K201" i="10" s="1"/>
  <c r="R201" i="10"/>
  <c r="U201" i="10" s="1"/>
  <c r="M201" i="10"/>
  <c r="P201" i="10" s="1"/>
  <c r="M115" i="10"/>
  <c r="P115" i="10" s="1"/>
  <c r="R115" i="10"/>
  <c r="U115" i="10" s="1"/>
  <c r="H115" i="10"/>
  <c r="K115" i="10" s="1"/>
  <c r="R126" i="10"/>
  <c r="U126" i="10" s="1"/>
  <c r="M126" i="10"/>
  <c r="P126" i="10" s="1"/>
  <c r="H126" i="10"/>
  <c r="K126" i="10" s="1"/>
  <c r="M337" i="10"/>
  <c r="P337" i="10" s="1"/>
  <c r="H337" i="10"/>
  <c r="K337" i="10" s="1"/>
  <c r="R337" i="10"/>
  <c r="U337" i="10" s="1"/>
  <c r="R624" i="10"/>
  <c r="U624" i="10" s="1"/>
  <c r="M624" i="10"/>
  <c r="P624" i="10" s="1"/>
  <c r="H624" i="10"/>
  <c r="K624" i="10" s="1"/>
  <c r="R608" i="10"/>
  <c r="U608" i="10" s="1"/>
  <c r="H608" i="10"/>
  <c r="K608" i="10" s="1"/>
  <c r="M608" i="10"/>
  <c r="P608" i="10" s="1"/>
  <c r="H87" i="10"/>
  <c r="K87" i="10" s="1"/>
  <c r="R87" i="10"/>
  <c r="U87" i="10" s="1"/>
  <c r="M87" i="10"/>
  <c r="P87" i="10" s="1"/>
  <c r="H407" i="10"/>
  <c r="K407" i="10" s="1"/>
  <c r="M407" i="10"/>
  <c r="P407" i="10" s="1"/>
  <c r="R407" i="10"/>
  <c r="U407" i="10" s="1"/>
  <c r="H358" i="10"/>
  <c r="K358" i="10" s="1"/>
  <c r="M358" i="10"/>
  <c r="P358" i="10" s="1"/>
  <c r="R358" i="10"/>
  <c r="U358" i="10" s="1"/>
  <c r="H615" i="10"/>
  <c r="K615" i="10" s="1"/>
  <c r="R615" i="10"/>
  <c r="U615" i="10" s="1"/>
  <c r="M615" i="10"/>
  <c r="P615" i="10" s="1"/>
  <c r="H158" i="10"/>
  <c r="K158" i="10" s="1"/>
  <c r="M158" i="10"/>
  <c r="P158" i="10" s="1"/>
  <c r="R158" i="10"/>
  <c r="U158" i="10" s="1"/>
  <c r="M268" i="10"/>
  <c r="P268" i="10" s="1"/>
  <c r="H268" i="10"/>
  <c r="K268" i="10" s="1"/>
  <c r="R268" i="10"/>
  <c r="U268" i="10" s="1"/>
  <c r="H5" i="10"/>
  <c r="K5" i="10" s="1"/>
  <c r="M5" i="10"/>
  <c r="P5" i="10" s="1"/>
  <c r="R5" i="10"/>
  <c r="U5" i="10" s="1"/>
  <c r="R55" i="10"/>
  <c r="U55" i="10" s="1"/>
  <c r="M55" i="10"/>
  <c r="P55" i="10" s="1"/>
  <c r="H55" i="10"/>
  <c r="K55" i="10" s="1"/>
  <c r="H267" i="10"/>
  <c r="K267" i="10" s="1"/>
  <c r="R267" i="10"/>
  <c r="U267" i="10" s="1"/>
  <c r="M267" i="10"/>
  <c r="P267" i="10" s="1"/>
  <c r="R4" i="10"/>
  <c r="U4" i="10" s="1"/>
  <c r="M4" i="10"/>
  <c r="P4" i="10" s="1"/>
  <c r="H4" i="10"/>
  <c r="K4" i="10" s="1"/>
  <c r="R621" i="10"/>
  <c r="U621" i="10" s="1"/>
  <c r="H621" i="10"/>
  <c r="K621" i="10" s="1"/>
  <c r="M621" i="10"/>
  <c r="P621" i="10" s="1"/>
  <c r="M616" i="10"/>
  <c r="P616" i="10" s="1"/>
  <c r="R616" i="10"/>
  <c r="U616" i="10" s="1"/>
  <c r="H616" i="10"/>
  <c r="K616" i="10" s="1"/>
  <c r="R103" i="10" l="1"/>
  <c r="U103" i="10" s="1"/>
  <c r="H103" i="10"/>
  <c r="K103" i="10" s="1"/>
  <c r="M103" i="10"/>
  <c r="P103" i="10" s="1"/>
  <c r="R104" i="10"/>
  <c r="U104" i="10" s="1"/>
  <c r="M104" i="10"/>
  <c r="P104" i="10" s="1"/>
  <c r="H104" i="10"/>
  <c r="K104" i="10" s="1"/>
  <c r="R85" i="10"/>
  <c r="U85" i="10" s="1"/>
  <c r="H85" i="10"/>
  <c r="K85" i="10" s="1"/>
  <c r="M85" i="10"/>
  <c r="P85" i="10" s="1"/>
  <c r="R355" i="10"/>
  <c r="U355" i="10" s="1"/>
  <c r="M355" i="10"/>
  <c r="P355" i="10" s="1"/>
  <c r="H355" i="10"/>
  <c r="K355" i="10" s="1"/>
  <c r="R170" i="10"/>
  <c r="U170" i="10" s="1"/>
  <c r="H170" i="10"/>
  <c r="K170" i="10" s="1"/>
  <c r="M170" i="10"/>
  <c r="P170" i="10" s="1"/>
  <c r="M52" i="10"/>
  <c r="P52" i="10" s="1"/>
  <c r="R52" i="10"/>
  <c r="U52" i="10" s="1"/>
  <c r="H52" i="10"/>
  <c r="K52" i="10" s="1"/>
  <c r="H18" i="10"/>
  <c r="K18" i="10" s="1"/>
  <c r="R18" i="10"/>
  <c r="U18" i="10" s="1"/>
  <c r="M18" i="10"/>
  <c r="P18" i="10" s="1"/>
  <c r="R68" i="10"/>
  <c r="U68" i="10" s="1"/>
  <c r="M68" i="10"/>
  <c r="P68" i="10" s="1"/>
  <c r="H68" i="10"/>
  <c r="K68" i="10" s="1"/>
  <c r="M626" i="10"/>
  <c r="P626" i="10" s="1"/>
  <c r="H626" i="10"/>
  <c r="K626" i="10" s="1"/>
  <c r="R626" i="10"/>
  <c r="U626" i="10" s="1"/>
  <c r="M629" i="10"/>
  <c r="P629" i="10" s="1"/>
  <c r="R629" i="10"/>
  <c r="U629" i="10" s="1"/>
  <c r="H629" i="10"/>
  <c r="K629" i="10" s="1"/>
  <c r="M53" i="10"/>
  <c r="P53" i="10" s="1"/>
  <c r="H53" i="10"/>
  <c r="K53" i="10" s="1"/>
  <c r="R53" i="10"/>
  <c r="U53" i="10" s="1"/>
  <c r="R168" i="10"/>
  <c r="U168" i="10" s="1"/>
  <c r="H168" i="10"/>
  <c r="K168" i="10" s="1"/>
  <c r="M168" i="10"/>
  <c r="P168" i="10" s="1"/>
  <c r="R84" i="10"/>
  <c r="U84" i="10" s="1"/>
  <c r="H84" i="10"/>
  <c r="K84" i="10" s="1"/>
  <c r="M84" i="10"/>
  <c r="P84" i="10" s="1"/>
  <c r="H139" i="10"/>
  <c r="K139" i="10" s="1"/>
  <c r="R139" i="10"/>
  <c r="U139" i="10" s="1"/>
  <c r="M139" i="10"/>
  <c r="P139" i="10" s="1"/>
  <c r="R102" i="10"/>
  <c r="U102" i="10" s="1"/>
  <c r="H102" i="10"/>
  <c r="K102" i="10" s="1"/>
  <c r="M102" i="10"/>
  <c r="P102" i="10" s="1"/>
  <c r="H36" i="10"/>
  <c r="K36" i="10" s="1"/>
  <c r="R36" i="10"/>
  <c r="U36" i="10" s="1"/>
  <c r="M36" i="10"/>
  <c r="P36" i="10" s="1"/>
  <c r="H54" i="10"/>
  <c r="K54" i="10" s="1"/>
  <c r="R54" i="10"/>
  <c r="U54" i="10" s="1"/>
  <c r="M54" i="10"/>
  <c r="P54" i="10" s="1"/>
  <c r="M148" i="10"/>
  <c r="P148" i="10" s="1"/>
  <c r="H148" i="10"/>
  <c r="K148" i="10" s="1"/>
  <c r="R148" i="10"/>
  <c r="U148" i="10" s="1"/>
  <c r="H385" i="10"/>
  <c r="K385" i="10" s="1"/>
  <c r="M385" i="10"/>
  <c r="P385" i="10" s="1"/>
  <c r="R385" i="10"/>
  <c r="U385" i="10" s="1"/>
  <c r="R134" i="10"/>
  <c r="U134" i="10" s="1"/>
  <c r="H134" i="10"/>
  <c r="K134" i="10" s="1"/>
  <c r="M134" i="10"/>
  <c r="P134" i="10" s="1"/>
  <c r="H303" i="10"/>
  <c r="K303" i="10" s="1"/>
  <c r="M303" i="10"/>
  <c r="P303" i="10" s="1"/>
  <c r="R303" i="10"/>
  <c r="U303" i="10" s="1"/>
  <c r="H320" i="10"/>
  <c r="K320" i="10" s="1"/>
  <c r="R320" i="10"/>
  <c r="U320" i="10" s="1"/>
  <c r="M320" i="10"/>
  <c r="P320" i="10" s="1"/>
  <c r="M255" i="10"/>
  <c r="P255" i="10" s="1"/>
  <c r="R255" i="10"/>
  <c r="U255" i="10" s="1"/>
  <c r="H255" i="10"/>
  <c r="K255" i="10" s="1"/>
  <c r="H228" i="10"/>
  <c r="K228" i="10" s="1"/>
  <c r="R228" i="10"/>
  <c r="U228" i="10" s="1"/>
  <c r="M228" i="10"/>
  <c r="P228" i="10" s="1"/>
  <c r="H402" i="10"/>
  <c r="K402" i="10" s="1"/>
  <c r="R402" i="10"/>
  <c r="U402" i="10" s="1"/>
  <c r="M402" i="10"/>
  <c r="P402" i="10" s="1"/>
  <c r="M414" i="10"/>
  <c r="P414" i="10" s="1"/>
  <c r="R414" i="10"/>
  <c r="U414" i="10" s="1"/>
  <c r="H414" i="10"/>
  <c r="K414" i="10" s="1"/>
  <c r="R304" i="10"/>
  <c r="U304" i="10" s="1"/>
  <c r="M304" i="10"/>
  <c r="P304" i="10" s="1"/>
  <c r="H304" i="10"/>
  <c r="K304" i="10" s="1"/>
  <c r="M141" i="10"/>
  <c r="P141" i="10" s="1"/>
  <c r="H141" i="10"/>
  <c r="K141" i="10" s="1"/>
  <c r="R141" i="10"/>
  <c r="U141" i="10" s="1"/>
  <c r="H45" i="10"/>
  <c r="K45" i="10" s="1"/>
  <c r="M45" i="10"/>
  <c r="P45" i="10" s="1"/>
  <c r="R45" i="10"/>
  <c r="U45" i="10" s="1"/>
  <c r="M189" i="10"/>
  <c r="P189" i="10" s="1"/>
  <c r="R189" i="10"/>
  <c r="U189" i="10" s="1"/>
  <c r="H189" i="10"/>
  <c r="K189" i="10" s="1"/>
  <c r="M26" i="10"/>
  <c r="P26" i="10" s="1"/>
  <c r="H26" i="10"/>
  <c r="K26" i="10" s="1"/>
  <c r="R26" i="10"/>
  <c r="U26" i="10" s="1"/>
  <c r="M7" i="10"/>
  <c r="P7" i="10" s="1"/>
  <c r="H7" i="10"/>
  <c r="K7" i="10" s="1"/>
  <c r="R7" i="10"/>
  <c r="U7" i="10" s="1"/>
  <c r="M123" i="10"/>
  <c r="P123" i="10" s="1"/>
  <c r="R123" i="10"/>
  <c r="U123" i="10" s="1"/>
  <c r="H123" i="10"/>
  <c r="K123" i="10" s="1"/>
  <c r="M361" i="10"/>
  <c r="P361" i="10" s="1"/>
  <c r="H361" i="10"/>
  <c r="K361" i="10" s="1"/>
  <c r="R361" i="10"/>
  <c r="U361" i="10" s="1"/>
  <c r="H240" i="10"/>
  <c r="K240" i="10" s="1"/>
  <c r="R240" i="10"/>
  <c r="U240" i="10" s="1"/>
  <c r="M240" i="10"/>
  <c r="P240" i="10" s="1"/>
  <c r="M90" i="10"/>
  <c r="P90" i="10" s="1"/>
  <c r="R90" i="10"/>
  <c r="U90" i="10" s="1"/>
  <c r="H90" i="10"/>
  <c r="K90" i="10" s="1"/>
  <c r="H175" i="10"/>
  <c r="K175" i="10" s="1"/>
  <c r="R175" i="10"/>
  <c r="U175" i="10" s="1"/>
  <c r="M175" i="10"/>
  <c r="P175" i="10" s="1"/>
  <c r="M389" i="10"/>
  <c r="P389" i="10" s="1"/>
  <c r="H389" i="10"/>
  <c r="K389" i="10" s="1"/>
  <c r="R389" i="10"/>
  <c r="U389" i="10" s="1"/>
  <c r="M628" i="10"/>
  <c r="P628" i="10" s="1"/>
  <c r="H628" i="10"/>
  <c r="K628" i="10" s="1"/>
  <c r="R628" i="10"/>
  <c r="U628" i="10" s="1"/>
  <c r="M211" i="10"/>
  <c r="P211" i="10" s="1"/>
  <c r="H211" i="10"/>
  <c r="K211" i="10" s="1"/>
  <c r="R211" i="10"/>
  <c r="U211" i="10" s="1"/>
  <c r="M627" i="10"/>
  <c r="P627" i="10" s="1"/>
  <c r="R627" i="10"/>
  <c r="U627" i="10" s="1"/>
  <c r="H627" i="10"/>
  <c r="K627" i="10" s="1"/>
  <c r="R192" i="10"/>
  <c r="U192" i="10" s="1"/>
  <c r="H192" i="10"/>
  <c r="K192" i="10" s="1"/>
  <c r="M192" i="10"/>
  <c r="P192" i="10" s="1"/>
  <c r="B132" i="10" l="1"/>
  <c r="B489" i="10"/>
  <c r="B488" i="10"/>
  <c r="B493" i="10"/>
  <c r="B490" i="10"/>
  <c r="B492" i="10"/>
  <c r="B491" i="10"/>
  <c r="B321" i="10" l="1"/>
  <c r="B290" i="10"/>
  <c r="B171" i="10"/>
  <c r="B196" i="10"/>
  <c r="B501" i="10"/>
  <c r="B507" i="10"/>
  <c r="B498" i="10"/>
  <c r="B61" i="10"/>
  <c r="B73" i="10"/>
  <c r="B495" i="10"/>
  <c r="B230" i="10"/>
  <c r="B191" i="10"/>
  <c r="B504" i="10"/>
  <c r="B510" i="10"/>
  <c r="B275" i="10"/>
  <c r="H275" i="10" s="1"/>
  <c r="K275" i="10" s="1"/>
  <c r="B313" i="10"/>
  <c r="B502" i="10"/>
  <c r="B508" i="10"/>
  <c r="B269" i="10"/>
  <c r="B295" i="10"/>
  <c r="B239" i="10"/>
  <c r="B259" i="10"/>
  <c r="B499" i="10"/>
  <c r="B505" i="10"/>
  <c r="B511" i="10"/>
  <c r="B252" i="10"/>
  <c r="B279" i="10"/>
  <c r="B307" i="10"/>
  <c r="B326" i="10"/>
  <c r="B497" i="10"/>
  <c r="R497" i="10" s="1"/>
  <c r="U497" i="10" s="1"/>
  <c r="B496" i="10"/>
  <c r="R496" i="10" s="1"/>
  <c r="U496" i="10" s="1"/>
  <c r="B274" i="10"/>
  <c r="B294" i="10"/>
  <c r="B243" i="10"/>
  <c r="B212" i="10"/>
  <c r="B341" i="10"/>
  <c r="B359" i="10"/>
  <c r="B503" i="10"/>
  <c r="B509" i="10"/>
  <c r="B506" i="10"/>
  <c r="B319" i="10"/>
  <c r="B347" i="10"/>
  <c r="R502" i="10"/>
  <c r="U502" i="10" s="1"/>
  <c r="H502" i="10"/>
  <c r="K502" i="10" s="1"/>
  <c r="M502" i="10"/>
  <c r="P502" i="10" s="1"/>
  <c r="H489" i="10"/>
  <c r="K489" i="10" s="1"/>
  <c r="R489" i="10"/>
  <c r="U489" i="10" s="1"/>
  <c r="M489" i="10"/>
  <c r="P489" i="10" s="1"/>
  <c r="R171" i="10"/>
  <c r="U171" i="10" s="1"/>
  <c r="M171" i="10"/>
  <c r="P171" i="10" s="1"/>
  <c r="H171" i="10"/>
  <c r="K171" i="10" s="1"/>
  <c r="M495" i="10"/>
  <c r="P495" i="10" s="1"/>
  <c r="R495" i="10"/>
  <c r="U495" i="10" s="1"/>
  <c r="H495" i="10"/>
  <c r="K495" i="10" s="1"/>
  <c r="M498" i="10"/>
  <c r="P498" i="10" s="1"/>
  <c r="H498" i="10"/>
  <c r="K498" i="10" s="1"/>
  <c r="R498" i="10"/>
  <c r="U498" i="10" s="1"/>
  <c r="H321" i="10"/>
  <c r="K321" i="10" s="1"/>
  <c r="M321" i="10"/>
  <c r="P321" i="10" s="1"/>
  <c r="R321" i="10"/>
  <c r="U321" i="10" s="1"/>
  <c r="H269" i="10"/>
  <c r="K269" i="10" s="1"/>
  <c r="M269" i="10"/>
  <c r="P269" i="10" s="1"/>
  <c r="R269" i="10"/>
  <c r="U269" i="10" s="1"/>
  <c r="R132" i="10"/>
  <c r="U132" i="10" s="1"/>
  <c r="H132" i="10"/>
  <c r="K132" i="10" s="1"/>
  <c r="M132" i="10"/>
  <c r="P132" i="10" s="1"/>
  <c r="R252" i="10"/>
  <c r="U252" i="10" s="1"/>
  <c r="H252" i="10"/>
  <c r="K252" i="10" s="1"/>
  <c r="M252" i="10"/>
  <c r="P252" i="10" s="1"/>
  <c r="M501" i="10"/>
  <c r="P501" i="10" s="1"/>
  <c r="R501" i="10"/>
  <c r="U501" i="10" s="1"/>
  <c r="H501" i="10"/>
  <c r="K501" i="10" s="1"/>
  <c r="H503" i="10"/>
  <c r="K503" i="10" s="1"/>
  <c r="M503" i="10"/>
  <c r="P503" i="10" s="1"/>
  <c r="R503" i="10"/>
  <c r="U503" i="10" s="1"/>
  <c r="M61" i="10"/>
  <c r="P61" i="10" s="1"/>
  <c r="R61" i="10"/>
  <c r="U61" i="10" s="1"/>
  <c r="H61" i="10"/>
  <c r="K61" i="10" s="1"/>
  <c r="R243" i="10"/>
  <c r="U243" i="10" s="1"/>
  <c r="M243" i="10"/>
  <c r="P243" i="10" s="1"/>
  <c r="H243" i="10"/>
  <c r="K243" i="10" s="1"/>
  <c r="M490" i="10"/>
  <c r="P490" i="10" s="1"/>
  <c r="R490" i="10"/>
  <c r="U490" i="10" s="1"/>
  <c r="H490" i="10"/>
  <c r="K490" i="10" s="1"/>
  <c r="H504" i="10"/>
  <c r="K504" i="10" s="1"/>
  <c r="M504" i="10"/>
  <c r="P504" i="10" s="1"/>
  <c r="R504" i="10"/>
  <c r="U504" i="10" s="1"/>
  <c r="R491" i="10"/>
  <c r="U491" i="10" s="1"/>
  <c r="H491" i="10"/>
  <c r="K491" i="10" s="1"/>
  <c r="M491" i="10"/>
  <c r="P491" i="10" s="1"/>
  <c r="R493" i="10"/>
  <c r="U493" i="10" s="1"/>
  <c r="M493" i="10"/>
  <c r="P493" i="10" s="1"/>
  <c r="H493" i="10"/>
  <c r="K493" i="10" s="1"/>
  <c r="M275" i="10"/>
  <c r="P275" i="10" s="1"/>
  <c r="R230" i="10"/>
  <c r="U230" i="10" s="1"/>
  <c r="M230" i="10"/>
  <c r="P230" i="10" s="1"/>
  <c r="H230" i="10"/>
  <c r="K230" i="10" s="1"/>
  <c r="R239" i="10"/>
  <c r="U239" i="10" s="1"/>
  <c r="M239" i="10"/>
  <c r="P239" i="10" s="1"/>
  <c r="H239" i="10"/>
  <c r="K239" i="10" s="1"/>
  <c r="M499" i="10"/>
  <c r="P499" i="10" s="1"/>
  <c r="H499" i="10"/>
  <c r="K499" i="10" s="1"/>
  <c r="R499" i="10"/>
  <c r="U499" i="10" s="1"/>
  <c r="R505" i="10"/>
  <c r="U505" i="10" s="1"/>
  <c r="H505" i="10"/>
  <c r="K505" i="10" s="1"/>
  <c r="M505" i="10"/>
  <c r="P505" i="10" s="1"/>
  <c r="R488" i="10"/>
  <c r="U488" i="10" s="1"/>
  <c r="M488" i="10"/>
  <c r="P488" i="10" s="1"/>
  <c r="H488" i="10"/>
  <c r="K488" i="10" s="1"/>
  <c r="R307" i="10"/>
  <c r="U307" i="10" s="1"/>
  <c r="M307" i="10"/>
  <c r="P307" i="10" s="1"/>
  <c r="H307" i="10"/>
  <c r="K307" i="10" s="1"/>
  <c r="H492" i="10"/>
  <c r="K492" i="10" s="1"/>
  <c r="R492" i="10"/>
  <c r="U492" i="10" s="1"/>
  <c r="M492" i="10"/>
  <c r="P492" i="10" s="1"/>
  <c r="M274" i="10"/>
  <c r="P274" i="10" s="1"/>
  <c r="R274" i="10"/>
  <c r="U274" i="10" s="1"/>
  <c r="H274" i="10"/>
  <c r="K274" i="10" s="1"/>
  <c r="R341" i="10"/>
  <c r="U341" i="10" s="1"/>
  <c r="H341" i="10"/>
  <c r="K341" i="10" s="1"/>
  <c r="M341" i="10"/>
  <c r="P341" i="10" s="1"/>
  <c r="R319" i="10"/>
  <c r="U319" i="10" s="1"/>
  <c r="H319" i="10"/>
  <c r="K319" i="10" s="1"/>
  <c r="M319" i="10"/>
  <c r="P319" i="10" s="1"/>
  <c r="B494" i="10"/>
  <c r="R275" i="10" l="1"/>
  <c r="U275" i="10" s="1"/>
  <c r="M497" i="10"/>
  <c r="P497" i="10" s="1"/>
  <c r="H496" i="10"/>
  <c r="K496" i="10" s="1"/>
  <c r="M496" i="10"/>
  <c r="P496" i="10" s="1"/>
  <c r="M313" i="10"/>
  <c r="P313" i="10" s="1"/>
  <c r="H313" i="10"/>
  <c r="K313" i="10" s="1"/>
  <c r="R313" i="10"/>
  <c r="U313" i="10" s="1"/>
  <c r="M510" i="10"/>
  <c r="P510" i="10" s="1"/>
  <c r="H510" i="10"/>
  <c r="K510" i="10" s="1"/>
  <c r="R510" i="10"/>
  <c r="U510" i="10" s="1"/>
  <c r="H497" i="10"/>
  <c r="K497" i="10" s="1"/>
  <c r="R326" i="10"/>
  <c r="U326" i="10" s="1"/>
  <c r="M326" i="10"/>
  <c r="P326" i="10" s="1"/>
  <c r="H326" i="10"/>
  <c r="K326" i="10" s="1"/>
  <c r="M191" i="10"/>
  <c r="P191" i="10" s="1"/>
  <c r="H191" i="10"/>
  <c r="K191" i="10" s="1"/>
  <c r="R191" i="10"/>
  <c r="U191" i="10" s="1"/>
  <c r="H347" i="10"/>
  <c r="K347" i="10" s="1"/>
  <c r="M347" i="10"/>
  <c r="P347" i="10" s="1"/>
  <c r="R347" i="10"/>
  <c r="U347" i="10" s="1"/>
  <c r="M279" i="10"/>
  <c r="P279" i="10" s="1"/>
  <c r="R279" i="10"/>
  <c r="U279" i="10" s="1"/>
  <c r="H279" i="10"/>
  <c r="K279" i="10" s="1"/>
  <c r="R506" i="10"/>
  <c r="U506" i="10" s="1"/>
  <c r="H506" i="10"/>
  <c r="K506" i="10" s="1"/>
  <c r="M506" i="10"/>
  <c r="P506" i="10" s="1"/>
  <c r="R511" i="10"/>
  <c r="U511" i="10" s="1"/>
  <c r="H511" i="10"/>
  <c r="K511" i="10" s="1"/>
  <c r="M511" i="10"/>
  <c r="P511" i="10" s="1"/>
  <c r="R73" i="10"/>
  <c r="U73" i="10" s="1"/>
  <c r="H73" i="10"/>
  <c r="K73" i="10" s="1"/>
  <c r="M73" i="10"/>
  <c r="P73" i="10" s="1"/>
  <c r="B500" i="10"/>
  <c r="M509" i="10"/>
  <c r="P509" i="10" s="1"/>
  <c r="H509" i="10"/>
  <c r="K509" i="10" s="1"/>
  <c r="R509" i="10"/>
  <c r="U509" i="10" s="1"/>
  <c r="M259" i="10"/>
  <c r="P259" i="10" s="1"/>
  <c r="H259" i="10"/>
  <c r="K259" i="10" s="1"/>
  <c r="R259" i="10"/>
  <c r="U259" i="10" s="1"/>
  <c r="M507" i="10"/>
  <c r="P507" i="10" s="1"/>
  <c r="H507" i="10"/>
  <c r="K507" i="10" s="1"/>
  <c r="R507" i="10"/>
  <c r="U507" i="10" s="1"/>
  <c r="R359" i="10"/>
  <c r="U359" i="10" s="1"/>
  <c r="H359" i="10"/>
  <c r="K359" i="10" s="1"/>
  <c r="M359" i="10"/>
  <c r="P359" i="10" s="1"/>
  <c r="H295" i="10"/>
  <c r="K295" i="10" s="1"/>
  <c r="M295" i="10"/>
  <c r="P295" i="10" s="1"/>
  <c r="R295" i="10"/>
  <c r="U295" i="10" s="1"/>
  <c r="M196" i="10"/>
  <c r="P196" i="10" s="1"/>
  <c r="H196" i="10"/>
  <c r="K196" i="10" s="1"/>
  <c r="R196" i="10"/>
  <c r="U196" i="10" s="1"/>
  <c r="R212" i="10"/>
  <c r="U212" i="10" s="1"/>
  <c r="H212" i="10"/>
  <c r="K212" i="10" s="1"/>
  <c r="M212" i="10"/>
  <c r="P212" i="10" s="1"/>
  <c r="H508" i="10"/>
  <c r="K508" i="10" s="1"/>
  <c r="R508" i="10"/>
  <c r="U508" i="10" s="1"/>
  <c r="M508" i="10"/>
  <c r="P508" i="10" s="1"/>
  <c r="H290" i="10"/>
  <c r="K290" i="10" s="1"/>
  <c r="M290" i="10"/>
  <c r="P290" i="10" s="1"/>
  <c r="R290" i="10"/>
  <c r="U290" i="10" s="1"/>
  <c r="R294" i="10"/>
  <c r="U294" i="10" s="1"/>
  <c r="M294" i="10"/>
  <c r="P294" i="10" s="1"/>
  <c r="H294" i="10"/>
  <c r="K294" i="10" s="1"/>
  <c r="M494" i="10"/>
  <c r="P494" i="10" s="1"/>
  <c r="R494" i="10"/>
  <c r="U494" i="10" s="1"/>
  <c r="H494" i="10"/>
  <c r="K494" i="10" s="1"/>
  <c r="M500" i="10" l="1"/>
  <c r="P500" i="10" s="1"/>
  <c r="H500" i="10"/>
  <c r="K500" i="10" s="1"/>
  <c r="R500" i="10"/>
  <c r="U500" i="10" s="1"/>
  <c r="I5" i="7" l="1"/>
  <c r="I2" i="7" l="1"/>
  <c r="I14" i="7"/>
  <c r="I16" i="7"/>
  <c r="I6" i="7"/>
  <c r="I11" i="7"/>
  <c r="I3" i="7"/>
  <c r="I15" i="7"/>
  <c r="I19" i="7"/>
  <c r="I9" i="7"/>
  <c r="I7" i="7"/>
  <c r="I21" i="7"/>
  <c r="I17" i="7"/>
  <c r="I20" i="7" l="1"/>
  <c r="I12" i="7"/>
  <c r="I4" i="7"/>
  <c r="I8" i="7"/>
  <c r="I10" i="7"/>
  <c r="G19" i="7"/>
  <c r="G21" i="7"/>
  <c r="G5" i="7"/>
  <c r="G13" i="7"/>
  <c r="G17" i="7"/>
  <c r="G10" i="7"/>
  <c r="G9" i="7"/>
  <c r="G15" i="7"/>
  <c r="G7" i="7"/>
  <c r="G12" i="7"/>
  <c r="G4" i="7"/>
  <c r="G6" i="7"/>
  <c r="G3" i="7"/>
  <c r="I13" i="7"/>
  <c r="G8" i="7"/>
  <c r="G16" i="7"/>
  <c r="G20" i="7"/>
  <c r="G14" i="7"/>
  <c r="G2" i="7"/>
  <c r="E129" i="10" l="1"/>
  <c r="F129" i="10" s="1"/>
  <c r="E135" i="10"/>
  <c r="F135" i="10" s="1"/>
  <c r="B129" i="10"/>
  <c r="M129" i="10" s="1"/>
  <c r="P129" i="10" s="1"/>
  <c r="B135" i="10"/>
  <c r="H129" i="10" l="1"/>
  <c r="K129" i="10" s="1"/>
  <c r="R129" i="10"/>
  <c r="U129" i="10" s="1"/>
  <c r="R135" i="10"/>
  <c r="U135" i="10" s="1"/>
  <c r="M135" i="10"/>
  <c r="P135" i="10" s="1"/>
  <c r="H135" i="10"/>
  <c r="K135" i="10" s="1"/>
  <c r="I18" i="7"/>
  <c r="G11" i="7"/>
  <c r="G18" i="7"/>
  <c r="I22" i="7" l="1"/>
  <c r="G22" i="7"/>
  <c r="O12" i="7"/>
  <c r="P12" i="7" s="1"/>
  <c r="Q12" i="7" s="1"/>
  <c r="R12" i="7" s="1"/>
  <c r="O8" i="7"/>
  <c r="P8" i="7" s="1"/>
  <c r="Q8" i="7" s="1"/>
  <c r="R8" i="7" s="1"/>
  <c r="O16" i="7"/>
  <c r="P16" i="7" s="1"/>
  <c r="Q16" i="7" s="1"/>
  <c r="R16" i="7" s="1"/>
  <c r="O14" i="7"/>
  <c r="P14" i="7" s="1"/>
  <c r="Q14" i="7" s="1"/>
  <c r="R14" i="7" s="1"/>
  <c r="O11" i="7"/>
  <c r="P11" i="7" s="1"/>
  <c r="Q11" i="7" s="1"/>
  <c r="R11" i="7" s="1"/>
  <c r="O9" i="7"/>
  <c r="P9" i="7" s="1"/>
  <c r="Q9" i="7" s="1"/>
  <c r="R9" i="7" s="1"/>
  <c r="O17" i="7"/>
  <c r="P17" i="7" s="1"/>
  <c r="Q17" i="7" s="1"/>
  <c r="R17" i="7" s="1"/>
  <c r="O18" i="7"/>
  <c r="P18" i="7" s="1"/>
  <c r="Q18" i="7" s="1"/>
  <c r="R18" i="7" s="1"/>
  <c r="O20" i="7"/>
  <c r="P20" i="7" s="1"/>
  <c r="Q20" i="7" s="1"/>
  <c r="R20" i="7" s="1"/>
  <c r="O7" i="7"/>
  <c r="P7" i="7" s="1"/>
  <c r="Q7" i="7" s="1"/>
  <c r="R7" i="7" s="1"/>
  <c r="O21" i="7"/>
  <c r="P21" i="7" s="1"/>
  <c r="Q21" i="7" s="1"/>
  <c r="R21" i="7" s="1"/>
  <c r="O3" i="7"/>
  <c r="P3" i="7" s="1"/>
  <c r="Q3" i="7" s="1"/>
  <c r="R3" i="7" s="1"/>
  <c r="O6" i="7"/>
  <c r="P6" i="7" s="1"/>
  <c r="Q6" i="7" s="1"/>
  <c r="R6" i="7" s="1"/>
  <c r="O5" i="7"/>
  <c r="P5" i="7" s="1"/>
  <c r="Q5" i="7" s="1"/>
  <c r="R5" i="7" s="1"/>
  <c r="O13" i="7"/>
  <c r="P13" i="7" s="1"/>
  <c r="Q13" i="7" s="1"/>
  <c r="R13" i="7" s="1"/>
  <c r="O2" i="7"/>
  <c r="P2" i="7" s="1"/>
  <c r="Q2" i="7" s="1"/>
  <c r="R2" i="7" s="1"/>
  <c r="O15" i="7"/>
  <c r="P15" i="7" s="1"/>
  <c r="Q15" i="7" s="1"/>
  <c r="R15" i="7" s="1"/>
  <c r="O10" i="7"/>
  <c r="P10" i="7" s="1"/>
  <c r="Q10" i="7" s="1"/>
  <c r="R10" i="7" s="1"/>
  <c r="O19" i="7"/>
  <c r="P19" i="7" s="1"/>
  <c r="Q19" i="7" s="1"/>
  <c r="R19" i="7" s="1"/>
  <c r="O4" i="7"/>
  <c r="P4" i="7" s="1"/>
  <c r="Q4" i="7" s="1"/>
  <c r="R4" i="7" s="1"/>
  <c r="K14" i="7" l="1"/>
  <c r="L14" i="7" s="1"/>
  <c r="M14" i="7" s="1"/>
  <c r="N14" i="7" s="1"/>
  <c r="K4" i="7"/>
  <c r="L4" i="7" s="1"/>
  <c r="M4" i="7" s="1"/>
  <c r="N4" i="7" s="1"/>
  <c r="K11" i="7"/>
  <c r="L11" i="7" s="1"/>
  <c r="M11" i="7" s="1"/>
  <c r="N11" i="7" s="1"/>
  <c r="K15" i="7"/>
  <c r="L15" i="7" s="1"/>
  <c r="M15" i="7" s="1"/>
  <c r="N15" i="7" s="1"/>
  <c r="K17" i="7"/>
  <c r="L17" i="7" s="1"/>
  <c r="M17" i="7" s="1"/>
  <c r="N17" i="7" s="1"/>
  <c r="K8" i="7"/>
  <c r="L8" i="7" s="1"/>
  <c r="M8" i="7" s="1"/>
  <c r="N8" i="7" s="1"/>
  <c r="K20" i="7"/>
  <c r="L20" i="7" s="1"/>
  <c r="M20" i="7" s="1"/>
  <c r="N20" i="7" s="1"/>
  <c r="K5" i="7"/>
  <c r="L5" i="7" s="1"/>
  <c r="M5" i="7" s="1"/>
  <c r="N5" i="7" s="1"/>
  <c r="K19" i="7"/>
  <c r="L19" i="7" s="1"/>
  <c r="M19" i="7" s="1"/>
  <c r="N19" i="7" s="1"/>
  <c r="K3" i="7"/>
  <c r="L3" i="7" s="1"/>
  <c r="M3" i="7" s="1"/>
  <c r="N3" i="7" s="1"/>
  <c r="K16" i="7"/>
  <c r="L16" i="7" s="1"/>
  <c r="M16" i="7" s="1"/>
  <c r="N16" i="7" s="1"/>
  <c r="K18" i="7"/>
  <c r="L18" i="7" s="1"/>
  <c r="M18" i="7" s="1"/>
  <c r="N18" i="7" s="1"/>
  <c r="K7" i="7"/>
  <c r="L7" i="7" s="1"/>
  <c r="M7" i="7" s="1"/>
  <c r="N7" i="7" s="1"/>
  <c r="K6" i="7"/>
  <c r="L6" i="7" s="1"/>
  <c r="M6" i="7" s="1"/>
  <c r="N6" i="7" s="1"/>
  <c r="K2" i="7"/>
  <c r="L2" i="7" s="1"/>
  <c r="M2" i="7" s="1"/>
  <c r="N2" i="7" s="1"/>
  <c r="K10" i="7"/>
  <c r="L10" i="7" s="1"/>
  <c r="M10" i="7" s="1"/>
  <c r="N10" i="7" s="1"/>
  <c r="K21" i="7"/>
  <c r="L21" i="7" s="1"/>
  <c r="M21" i="7" s="1"/>
  <c r="N21" i="7" s="1"/>
  <c r="K13" i="7"/>
  <c r="L13" i="7" s="1"/>
  <c r="M13" i="7" s="1"/>
  <c r="N13" i="7" s="1"/>
  <c r="K12" i="7"/>
  <c r="L12" i="7" s="1"/>
  <c r="M12" i="7" s="1"/>
  <c r="N12" i="7" s="1"/>
  <c r="K9" i="7"/>
  <c r="L9" i="7" s="1"/>
  <c r="M9" i="7" s="1"/>
  <c r="N9" i="7" s="1"/>
</calcChain>
</file>

<file path=xl/sharedStrings.xml><?xml version="1.0" encoding="utf-8"?>
<sst xmlns="http://schemas.openxmlformats.org/spreadsheetml/2006/main" count="11904" uniqueCount="4357">
  <si>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</si>
  <si>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</si>
  <si>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</si>
  <si>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</si>
  <si>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</si>
  <si>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</si>
  <si>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</si>
  <si>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</si>
  <si>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</si>
  <si>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</si>
  <si>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</si>
  <si>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</si>
  <si>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</si>
  <si>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</si>
  <si>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</si>
  <si>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</si>
  <si>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</si>
  <si>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</si>
  <si>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</si>
  <si>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</si>
  <si>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</si>
  <si>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</si>
  <si>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</si>
  <si>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</si>
  <si>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</si>
  <si>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</si>
  <si>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</si>
  <si>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</si>
  <si>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</si>
  <si>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</si>
  <si>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</si>
  <si>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</si>
  <si>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</si>
  <si>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</si>
  <si>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</si>
  <si>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</si>
  <si>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</si>
  <si>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</si>
  <si>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</si>
  <si>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</si>
  <si>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</si>
  <si>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</si>
  <si>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</si>
  <si>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</si>
  <si>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</si>
  <si>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</si>
  <si>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</si>
  <si>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</si>
  <si>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</si>
  <si>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</si>
  <si>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</si>
  <si>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</si>
  <si>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</si>
  <si>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</si>
  <si>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</si>
  <si>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</si>
  <si>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</si>
  <si>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</si>
  <si>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</si>
  <si>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</si>
  <si>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</si>
  <si>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</si>
  <si>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</si>
  <si>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</si>
  <si>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</si>
  <si>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</si>
  <si>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</si>
  <si>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</si>
  <si>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</si>
  <si>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</si>
  <si>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</si>
  <si>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</si>
  <si>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</si>
  <si>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</si>
  <si>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</si>
  <si>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</si>
  <si>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</si>
  <si>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</si>
  <si>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</si>
  <si>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</si>
  <si>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</si>
  <si>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</si>
  <si>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</si>
  <si>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</si>
  <si>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</si>
  <si>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</si>
  <si>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</si>
  <si>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</si>
  <si>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</si>
  <si>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</si>
  <si>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</si>
  <si>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</si>
  <si>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</si>
  <si>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</si>
  <si>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</si>
  <si>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</si>
  <si>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</si>
  <si>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</si>
  <si>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</si>
  <si>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</si>
  <si>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</si>
  <si>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</si>
  <si>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</si>
  <si>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</si>
  <si>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</si>
  <si>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</si>
  <si>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</si>
  <si>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</si>
  <si>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</si>
  <si>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</si>
  <si>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</si>
  <si>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</si>
  <si>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</si>
  <si>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</si>
  <si>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</si>
  <si>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</si>
  <si>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</si>
  <si>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</si>
  <si>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</si>
  <si>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</si>
  <si>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</si>
  <si>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</si>
  <si>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</si>
  <si>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</si>
  <si>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</si>
  <si>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</si>
  <si>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</si>
  <si>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</si>
  <si>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</si>
  <si>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</si>
  <si>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</si>
  <si>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</si>
  <si>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</si>
  <si>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</si>
  <si>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</si>
  <si>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</si>
  <si>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</si>
  <si>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</si>
  <si>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</si>
  <si>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</si>
  <si>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</si>
  <si>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</si>
  <si>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</si>
  <si>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</si>
  <si>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</si>
  <si>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</si>
  <si>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</si>
  <si>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</si>
  <si>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</si>
  <si>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</si>
  <si>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</si>
  <si>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</si>
  <si>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</si>
  <si>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</si>
  <si>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</si>
  <si>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</si>
  <si>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</si>
  <si>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</si>
  <si>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</si>
  <si>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</si>
  <si>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</si>
  <si>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</si>
  <si>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</si>
  <si>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</si>
  <si>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</si>
  <si>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</si>
  <si>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</si>
  <si>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</si>
  <si>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</si>
  <si>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</si>
  <si>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</si>
  <si>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</si>
  <si>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</si>
  <si>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</si>
  <si>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</si>
  <si>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</si>
  <si>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</si>
  <si>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</si>
  <si>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</si>
  <si>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</si>
  <si>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</si>
  <si>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</si>
  <si>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</si>
  <si>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</si>
  <si>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</si>
  <si>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</si>
  <si>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</si>
  <si>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</si>
  <si>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</si>
  <si>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</si>
  <si>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</si>
  <si>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</si>
  <si>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</si>
  <si>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</si>
  <si>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</si>
  <si>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</si>
  <si>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</si>
  <si>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</si>
  <si>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</si>
  <si>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</si>
  <si>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</si>
  <si>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</si>
  <si>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</si>
  <si>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</si>
  <si>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</si>
  <si>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</si>
  <si>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</si>
  <si>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</si>
  <si>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</si>
  <si>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</si>
  <si>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</si>
  <si>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</si>
  <si>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</si>
  <si>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</si>
  <si>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</si>
  <si>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</si>
  <si>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</si>
  <si>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</si>
  <si>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</si>
  <si>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</si>
  <si>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</si>
  <si>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</si>
  <si>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</si>
  <si>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</si>
  <si>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</si>
  <si>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</si>
  <si>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</si>
  <si>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</si>
  <si>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</si>
  <si>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</si>
  <si>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</si>
  <si>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</si>
  <si>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</si>
  <si>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</si>
  <si>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</si>
  <si>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</si>
  <si>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</si>
  <si>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</si>
  <si>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</si>
  <si>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</si>
  <si>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</si>
  <si>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</si>
  <si>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</si>
  <si>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</si>
  <si>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</si>
  <si>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</si>
  <si>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</si>
  <si>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</si>
  <si>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</si>
  <si>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</si>
  <si>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</si>
  <si>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</si>
  <si>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</si>
  <si>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</si>
  <si>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</si>
  <si>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</si>
  <si>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</si>
  <si>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</si>
  <si>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</si>
  <si>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</si>
  <si>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</si>
  <si>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</si>
  <si>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</si>
  <si>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</si>
  <si>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</si>
  <si>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</si>
  <si>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</si>
  <si>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</si>
  <si>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</si>
  <si>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</si>
  <si>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</si>
  <si>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</si>
  <si>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</si>
  <si>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</si>
  <si>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</si>
  <si>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</si>
  <si>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</si>
  <si>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</si>
  <si>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</si>
  <si>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</si>
  <si>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</si>
  <si>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</si>
  <si>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</si>
  <si>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</si>
  <si>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</si>
  <si>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</si>
  <si>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</si>
  <si>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</si>
  <si>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</si>
  <si>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</si>
  <si>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</si>
  <si>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</si>
  <si>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</si>
  <si>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</si>
  <si>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</si>
  <si>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</si>
  <si>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</si>
  <si>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</si>
  <si>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</si>
  <si>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</si>
  <si>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</si>
  <si>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</si>
  <si>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</si>
  <si>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</si>
  <si>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</si>
  <si>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</si>
  <si>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</si>
  <si>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</si>
  <si>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</si>
  <si>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</si>
  <si>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</si>
  <si>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</si>
  <si>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</si>
  <si>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</si>
  <si>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</si>
  <si>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</si>
  <si>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</si>
  <si>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</si>
  <si>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</si>
  <si>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</si>
  <si>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</si>
  <si>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</si>
  <si>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</si>
  <si>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</si>
  <si>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</si>
  <si>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</si>
  <si>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</si>
  <si>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</si>
  <si>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</si>
  <si>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</si>
  <si>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</si>
  <si>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</si>
  <si>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</si>
  <si>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</si>
  <si>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</si>
  <si>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</si>
  <si>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</si>
  <si>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</si>
  <si>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</si>
  <si>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</si>
  <si>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</si>
  <si>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</si>
  <si>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</si>
  <si>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</si>
  <si>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</si>
  <si>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</si>
  <si>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</si>
  <si>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</si>
  <si>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</si>
  <si>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</si>
  <si>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</si>
  <si>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</si>
  <si>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</si>
  <si>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</si>
  <si>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</si>
  <si>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</si>
  <si>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</si>
  <si>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</si>
  <si>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</si>
  <si>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</si>
  <si>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</si>
  <si>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</si>
  <si>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</si>
  <si>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</si>
  <si>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</si>
  <si>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</si>
  <si>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</si>
  <si>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</si>
  <si>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</si>
  <si>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</si>
  <si>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</si>
  <si>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</si>
  <si>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</si>
  <si>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</si>
  <si>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</si>
  <si>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</si>
  <si>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</si>
  <si>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</si>
  <si>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</si>
  <si>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</si>
  <si>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</si>
  <si>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</si>
  <si>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</si>
  <si>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</si>
  <si>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</si>
  <si>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</si>
  <si>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</si>
  <si>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</si>
  <si>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</si>
  <si>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</si>
  <si>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</si>
  <si>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</si>
  <si>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</si>
  <si>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</si>
  <si>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</si>
  <si>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</si>
  <si>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</si>
  <si>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</si>
  <si>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</si>
  <si>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</si>
  <si>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</si>
  <si>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</si>
  <si>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</si>
  <si>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</si>
  <si>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</si>
  <si>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</si>
  <si>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</si>
  <si>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</si>
  <si>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</si>
  <si>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</si>
  <si>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</si>
  <si>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</si>
  <si>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</si>
  <si>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</si>
  <si>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</si>
  <si>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</si>
  <si>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</si>
  <si>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</si>
  <si>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</si>
  <si>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</si>
  <si>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</si>
  <si>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</si>
  <si>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</si>
  <si>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</si>
  <si>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</si>
  <si>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</si>
  <si>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</si>
  <si>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</si>
  <si>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</si>
  <si>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</si>
  <si>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</si>
  <si>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</si>
  <si>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</si>
  <si>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</si>
  <si>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</si>
  <si>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</si>
  <si>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</si>
  <si>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</si>
  <si>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</si>
  <si>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</si>
  <si>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</si>
  <si>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</si>
  <si>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</si>
  <si>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</si>
  <si>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</si>
  <si>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</si>
  <si>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</si>
  <si>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</si>
  <si>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</si>
  <si>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</si>
  <si>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</si>
  <si>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</si>
  <si>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</si>
  <si>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</si>
  <si>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</si>
  <si>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</si>
  <si>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</si>
  <si>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</si>
  <si>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</si>
  <si>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</si>
  <si>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</si>
  <si>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</si>
  <si>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</si>
  <si>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</si>
  <si>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</si>
  <si>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</si>
  <si>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</si>
  <si>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</si>
  <si>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</si>
  <si>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</si>
  <si>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</si>
  <si>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</si>
  <si>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</si>
  <si>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</si>
  <si>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</si>
  <si>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</si>
  <si>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</si>
  <si>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</si>
  <si>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</si>
  <si>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</si>
  <si>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</si>
  <si>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</si>
  <si>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</si>
  <si>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</si>
  <si>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</si>
  <si>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</si>
  <si>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</si>
  <si>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</si>
  <si>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</si>
  <si>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</si>
  <si>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</si>
  <si>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</si>
  <si>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</si>
  <si>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</si>
  <si>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</si>
  <si>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</si>
  <si>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</si>
  <si>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</si>
  <si>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</si>
  <si>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</si>
  <si>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</si>
  <si>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</si>
  <si>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</si>
  <si>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</si>
  <si>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</si>
  <si>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</si>
  <si>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</si>
  <si>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</si>
  <si>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</si>
  <si>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</si>
  <si>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</si>
  <si>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</si>
  <si>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</si>
  <si>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</si>
  <si>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</si>
  <si>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</si>
  <si>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</si>
  <si>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</si>
  <si>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</si>
  <si>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</si>
  <si>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</si>
  <si>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</si>
  <si>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</si>
  <si>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</si>
  <si>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</si>
  <si>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</si>
  <si>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</si>
  <si>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</si>
  <si>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</si>
  <si>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</si>
  <si>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</si>
  <si>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</si>
  <si>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</si>
  <si>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</si>
  <si>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</si>
  <si>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</si>
  <si>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</si>
  <si>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</si>
  <si>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</si>
  <si>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</si>
  <si>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</si>
  <si>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</si>
  <si>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</si>
  <si>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</si>
  <si>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</si>
  <si>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</si>
  <si>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</si>
  <si>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</si>
  <si>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</si>
  <si>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</si>
  <si>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</si>
  <si>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</si>
  <si>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</si>
  <si>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</si>
  <si>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</si>
  <si>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</si>
  <si>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</si>
  <si>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</si>
  <si>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</si>
  <si>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</si>
  <si>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</si>
  <si>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</si>
  <si>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</si>
  <si>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</si>
  <si>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</si>
  <si>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</si>
  <si>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</si>
  <si>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</si>
  <si>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</si>
  <si>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</si>
  <si>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</si>
  <si>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</si>
  <si>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</si>
  <si>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</si>
  <si>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</si>
  <si>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</si>
  <si>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</si>
  <si>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</si>
  <si>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</si>
  <si>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</si>
  <si>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</si>
  <si>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</si>
  <si>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</si>
  <si>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</si>
  <si>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</si>
  <si>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</si>
  <si>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</si>
  <si>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</si>
  <si>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</si>
  <si>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</si>
  <si>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</si>
  <si>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</si>
  <si>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</si>
  <si>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</si>
  <si>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</si>
  <si>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</si>
  <si>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</si>
  <si>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</si>
  <si>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</si>
  <si>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</si>
  <si>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</si>
  <si>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</si>
  <si>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</si>
  <si>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</si>
  <si>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</si>
  <si>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</si>
  <si>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</si>
  <si>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</si>
  <si>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</si>
  <si>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</si>
  <si>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</si>
  <si>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</si>
  <si>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</si>
  <si>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</si>
  <si>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</si>
  <si>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</si>
  <si>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</si>
  <si>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</si>
  <si>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</si>
  <si>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</si>
  <si>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</si>
  <si>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</si>
  <si>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</si>
  <si>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</si>
  <si>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</si>
  <si>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</si>
  <si>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</si>
  <si>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</si>
  <si>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</si>
  <si>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</si>
  <si>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</si>
  <si>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</si>
  <si>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</si>
  <si>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</si>
  <si>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</si>
  <si>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</si>
  <si>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</si>
  <si>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</si>
  <si>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</si>
  <si>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</si>
  <si>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</si>
  <si>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</si>
  <si>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</si>
  <si>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</si>
  <si>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</si>
  <si>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</si>
  <si>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</si>
  <si>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</si>
  <si>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</si>
  <si>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</si>
  <si>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</si>
  <si>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</si>
  <si>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</si>
  <si>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</si>
  <si>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</si>
  <si>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</si>
  <si>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</si>
  <si>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</si>
  <si>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</si>
  <si>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</si>
  <si>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</si>
  <si>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</si>
  <si>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</si>
  <si>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</si>
  <si>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</si>
  <si>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</si>
  <si>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</si>
  <si>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</si>
  <si>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</si>
  <si>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</si>
  <si>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</si>
  <si>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</si>
  <si>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</si>
  <si>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</si>
  <si>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</si>
  <si>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</si>
  <si>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</si>
  <si>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</si>
  <si>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</si>
  <si>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</si>
  <si>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</si>
  <si>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</si>
  <si>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</si>
  <si>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</si>
  <si>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</si>
  <si>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</si>
  <si>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</si>
  <si>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</si>
  <si>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</si>
  <si>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</si>
  <si>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</si>
  <si>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</si>
  <si>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</si>
  <si>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</si>
  <si>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</si>
  <si>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</si>
  <si>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</si>
  <si>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</si>
  <si>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</si>
  <si>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</si>
  <si>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</si>
  <si>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</si>
  <si>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</si>
  <si>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</si>
  <si>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</si>
  <si>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</si>
  <si>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</si>
  <si>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</si>
  <si>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</si>
  <si>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</si>
  <si>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</si>
  <si>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</si>
  <si>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</si>
  <si>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</si>
  <si>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</si>
  <si>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</si>
  <si>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</si>
  <si>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</si>
  <si>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</si>
  <si>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</si>
  <si>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</si>
  <si>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</si>
  <si>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</si>
  <si>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</si>
  <si>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</si>
  <si>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</si>
  <si>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</si>
  <si>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</si>
  <si>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</si>
  <si>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</si>
  <si>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</si>
  <si>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</si>
  <si>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</si>
  <si>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</si>
  <si>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</si>
  <si>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</si>
  <si>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</si>
  <si>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</si>
  <si>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</si>
  <si>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</si>
  <si>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</si>
  <si>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</si>
  <si>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</si>
  <si>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</si>
  <si>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</si>
  <si>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</si>
  <si>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</si>
  <si>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</si>
  <si>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</si>
  <si>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</si>
  <si>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</si>
  <si>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</si>
  <si>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</si>
  <si>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</si>
  <si>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</si>
  <si>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</si>
  <si>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</si>
  <si>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</si>
  <si>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</si>
  <si>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</si>
  <si>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</si>
  <si>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</si>
  <si>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</si>
  <si>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</si>
  <si>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</si>
  <si>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</si>
  <si>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</si>
  <si>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</si>
  <si>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</si>
  <si>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</si>
  <si>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</si>
  <si>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</si>
  <si>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</si>
  <si>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</si>
  <si>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</si>
  <si>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</si>
  <si>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</si>
  <si>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</si>
  <si>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</si>
  <si>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</si>
  <si>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</si>
  <si>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</si>
  <si>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</si>
  <si>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</si>
  <si>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</si>
  <si>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</si>
  <si>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</si>
  <si>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</si>
  <si>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</si>
  <si>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</si>
  <si>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</si>
  <si>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</si>
  <si>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</si>
  <si>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</si>
  <si>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</si>
  <si>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</si>
  <si>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</si>
  <si>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</si>
  <si>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</si>
  <si>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</si>
  <si>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</si>
  <si>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</si>
  <si>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</si>
  <si>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</si>
  <si>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</si>
  <si>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</si>
  <si>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</si>
  <si>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</si>
  <si>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</si>
  <si>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</si>
  <si>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</si>
  <si>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</si>
  <si>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</si>
  <si>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</si>
  <si>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</si>
  <si>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</si>
  <si>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</si>
  <si>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</si>
  <si>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</si>
  <si>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</si>
  <si>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</si>
  <si>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</si>
  <si>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</si>
  <si>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</si>
  <si>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</si>
  <si>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</si>
  <si>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</si>
  <si>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</si>
  <si>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</si>
  <si>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</si>
  <si>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</si>
  <si>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</si>
  <si>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</si>
  <si>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</si>
  <si>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</si>
  <si>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</si>
  <si>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</si>
  <si>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</si>
  <si>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</si>
  <si>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</si>
  <si>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</si>
  <si>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</si>
  <si>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</si>
  <si>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</si>
  <si>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</si>
  <si>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</si>
  <si>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</si>
  <si>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</si>
  <si>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</si>
  <si>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</si>
  <si>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</si>
  <si>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</si>
  <si>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</si>
  <si>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</si>
  <si>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</si>
  <si>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</si>
  <si>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</si>
  <si>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</si>
  <si>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</si>
  <si>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</si>
  <si>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</si>
  <si>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</si>
  <si>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</si>
  <si>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</si>
  <si>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</si>
  <si>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</si>
  <si>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</si>
  <si>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</si>
  <si>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</si>
  <si>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</si>
  <si>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</si>
  <si>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</si>
  <si>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</si>
  <si>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</si>
  <si>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</si>
  <si>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</si>
  <si>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</si>
  <si>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</si>
  <si>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</si>
  <si>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</si>
  <si>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</si>
  <si>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</si>
  <si>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</si>
  <si>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</si>
  <si>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</si>
  <si>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</si>
  <si>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</si>
  <si>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</si>
  <si>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</si>
  <si>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</si>
  <si>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</si>
  <si>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</si>
  <si>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</si>
  <si>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</si>
  <si>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</si>
  <si>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</si>
  <si>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</si>
  <si>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</si>
  <si>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</si>
  <si>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</si>
  <si>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</si>
  <si>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</si>
  <si>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</si>
  <si>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</si>
  <si>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</si>
  <si>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</si>
  <si>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</si>
  <si>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</si>
  <si>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</si>
  <si>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</si>
  <si>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</si>
  <si>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</si>
  <si>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</si>
  <si>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</si>
  <si>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</si>
  <si>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</si>
  <si>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</si>
  <si>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</si>
  <si>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</si>
  <si>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</si>
  <si>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</si>
  <si>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</si>
  <si>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</si>
  <si>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</si>
  <si>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</si>
  <si>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</si>
  <si>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</si>
  <si>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</si>
  <si>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</si>
  <si>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</si>
  <si>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</si>
  <si>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</si>
  <si>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</si>
  <si>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</si>
  <si>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</si>
  <si>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</si>
  <si>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</si>
  <si>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</si>
  <si>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</si>
  <si>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</si>
  <si>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</si>
  <si>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</si>
  <si>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</si>
  <si>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</si>
  <si>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</si>
  <si>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</si>
  <si>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</si>
  <si>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</si>
  <si>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</si>
  <si>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</si>
  <si>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</si>
  <si>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</si>
  <si>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</si>
  <si>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</si>
  <si>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</si>
  <si>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</si>
  <si>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</si>
  <si>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</si>
  <si>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</si>
  <si>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</si>
  <si>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</si>
  <si>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</si>
  <si>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</si>
  <si>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</si>
  <si>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</si>
  <si>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</si>
  <si>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</si>
  <si>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</si>
  <si>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</si>
  <si>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</si>
  <si>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</si>
  <si>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</si>
  <si>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</si>
  <si>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</si>
  <si>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</si>
  <si>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</si>
  <si>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</si>
  <si>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</si>
  <si>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</si>
  <si>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</si>
  <si>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</si>
  <si>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</si>
  <si>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</si>
  <si>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</si>
  <si>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</si>
  <si>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</si>
  <si>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</si>
  <si>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</si>
  <si>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</si>
  <si>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</si>
  <si>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</si>
  <si>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</si>
  <si>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</si>
  <si>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</si>
  <si>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</si>
  <si>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</si>
  <si>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</si>
  <si>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</si>
  <si>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</si>
  <si>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</si>
  <si>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</si>
  <si>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</si>
  <si>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</si>
  <si>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</si>
  <si>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</si>
  <si>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</si>
  <si>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</si>
  <si>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</si>
  <si>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</si>
  <si>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</si>
  <si>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</si>
  <si>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</si>
  <si>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</si>
  <si>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</si>
  <si>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</si>
  <si>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</si>
  <si>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</si>
  <si>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</si>
  <si>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</si>
  <si>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</si>
  <si>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</si>
  <si>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</si>
  <si>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</si>
  <si>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</si>
  <si>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</si>
  <si>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</si>
  <si>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</si>
  <si>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</si>
  <si>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</si>
  <si>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</si>
  <si>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</si>
  <si>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</si>
  <si>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</si>
  <si>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</si>
  <si>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</si>
  <si>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</si>
  <si>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</si>
  <si>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</si>
  <si>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</si>
  <si>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</si>
  <si>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</si>
  <si>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</si>
  <si>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</si>
  <si>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</si>
  <si>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</si>
  <si>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</si>
  <si>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</si>
  <si>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</si>
  <si>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</si>
  <si>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</si>
  <si>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</si>
  <si>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</si>
  <si>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</si>
  <si>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</si>
  <si>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</si>
  <si>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</si>
  <si>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</si>
  <si>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</si>
  <si>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</si>
  <si>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</si>
  <si>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</si>
  <si>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</si>
  <si>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</si>
  <si>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</si>
  <si>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</si>
  <si>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</si>
  <si>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</si>
  <si>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</si>
  <si>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</si>
  <si>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</si>
  <si>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</si>
  <si>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</si>
  <si>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</si>
  <si>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</si>
  <si>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</si>
  <si>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</si>
  <si>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</si>
  <si>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</si>
  <si>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</si>
  <si>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</si>
  <si>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</si>
  <si>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</si>
  <si>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</si>
  <si>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</si>
  <si>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</si>
  <si>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</si>
  <si>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</si>
  <si>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</si>
  <si>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</si>
  <si>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</si>
  <si>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</si>
  <si>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</si>
  <si>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</si>
  <si>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</si>
  <si>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</si>
  <si>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</si>
  <si>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</si>
  <si>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</si>
  <si>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</si>
  <si>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</si>
  <si>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</si>
  <si>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</si>
  <si>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</si>
  <si>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</si>
  <si>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</si>
  <si>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</si>
  <si>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</si>
  <si>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</si>
  <si>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</si>
  <si>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</si>
  <si>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</si>
  <si>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</si>
  <si>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</si>
  <si>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</si>
  <si>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</si>
  <si>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</si>
  <si>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</si>
  <si>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</si>
  <si>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</si>
  <si>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</si>
  <si>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</si>
  <si>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</si>
  <si>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</si>
  <si>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</si>
  <si>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</si>
  <si>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</si>
  <si>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</si>
  <si>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</si>
  <si>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</si>
  <si>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</si>
  <si>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</si>
  <si>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</si>
  <si>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</si>
  <si>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</si>
  <si>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</si>
  <si>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</si>
  <si>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</si>
  <si>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</si>
  <si>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</si>
  <si>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</si>
  <si>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</si>
  <si>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</si>
  <si>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</si>
  <si>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</si>
  <si>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</si>
  <si>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</si>
  <si>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</si>
  <si>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</si>
  <si>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</si>
  <si>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</si>
  <si>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</si>
  <si>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</si>
  <si>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</si>
  <si>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</si>
  <si>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</si>
  <si>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</si>
  <si>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</si>
  <si>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</si>
  <si>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</si>
  <si>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</si>
  <si>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</si>
  <si>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</si>
  <si>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</si>
  <si>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</si>
  <si>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</si>
  <si>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</si>
  <si>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</si>
  <si>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</si>
  <si>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</si>
  <si>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</si>
  <si>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</si>
  <si>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</si>
  <si>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</si>
  <si>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</si>
  <si>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</si>
  <si>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</si>
  <si>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</si>
  <si>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</si>
  <si>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</si>
  <si>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</si>
  <si>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</si>
  <si>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</si>
  <si>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</si>
  <si>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</si>
  <si>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</si>
  <si>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</si>
  <si>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</si>
  <si>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</si>
  <si>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</si>
  <si>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</si>
  <si>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</si>
  <si>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</si>
  <si>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</si>
  <si>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</si>
  <si>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</si>
  <si>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</si>
  <si>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</si>
  <si>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</si>
  <si>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</si>
  <si>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</si>
  <si>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</si>
  <si>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</si>
  <si>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</si>
  <si>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</si>
  <si>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</si>
  <si>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</si>
  <si>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</si>
  <si>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</si>
  <si>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</si>
  <si>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</si>
  <si>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</si>
  <si>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</si>
  <si>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</si>
  <si>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</si>
  <si>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</si>
  <si>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</si>
  <si>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</si>
  <si>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</si>
  <si>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</si>
  <si>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</si>
  <si>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</si>
  <si>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</si>
  <si>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</si>
  <si>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</si>
  <si>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</si>
  <si>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</si>
  <si>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</si>
  <si>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</si>
  <si>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</si>
  <si>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</si>
  <si>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</si>
  <si>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</si>
  <si>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</si>
  <si>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</si>
  <si>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</si>
  <si>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</si>
  <si>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</si>
  <si>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</si>
  <si>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</si>
  <si>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</si>
  <si>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</si>
  <si>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</si>
  <si>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</si>
  <si>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</si>
  <si>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</si>
  <si>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</si>
  <si>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</si>
  <si>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</si>
  <si>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</si>
  <si>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</si>
  <si>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</si>
  <si>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</si>
  <si>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</si>
  <si>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</si>
  <si>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</si>
  <si>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</si>
  <si>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</si>
  <si>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</si>
  <si>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</si>
  <si>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</si>
  <si>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</si>
  <si>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</si>
  <si>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</si>
  <si>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</si>
  <si>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</si>
  <si>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</si>
  <si>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</si>
  <si>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</si>
  <si>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</si>
  <si>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</si>
  <si>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</si>
  <si>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</si>
  <si>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</si>
  <si>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</si>
  <si>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</si>
  <si>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</si>
  <si>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</si>
  <si>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</si>
  <si>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</si>
  <si>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</si>
  <si>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</si>
  <si>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</si>
  <si>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</si>
  <si>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</si>
  <si>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</si>
  <si>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</si>
  <si>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</si>
  <si>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</si>
  <si>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</si>
  <si>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</si>
  <si>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</si>
  <si>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</si>
  <si>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</si>
  <si>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</si>
  <si>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</si>
  <si>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</si>
  <si>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</si>
  <si>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</si>
  <si>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</si>
  <si>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</si>
  <si>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</si>
  <si>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</si>
  <si>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</si>
  <si>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</si>
  <si>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</si>
  <si>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</si>
  <si>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</si>
  <si>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</si>
  <si>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</si>
  <si>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</si>
  <si>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</si>
  <si>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</si>
  <si>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</si>
  <si>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</si>
  <si>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</si>
  <si>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</si>
  <si>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</si>
  <si>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</si>
  <si>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</si>
  <si>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</si>
  <si>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</si>
  <si>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</si>
  <si>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</si>
  <si>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</si>
  <si>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</si>
  <si>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</si>
  <si>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</si>
  <si>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</si>
  <si>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</si>
  <si>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</si>
  <si>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</si>
  <si>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</si>
  <si>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</si>
  <si>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</si>
  <si>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</si>
  <si>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</si>
  <si>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</si>
  <si>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</si>
  <si>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</si>
  <si>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</si>
  <si>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</si>
  <si>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</si>
  <si>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</si>
  <si>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</si>
  <si>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</si>
  <si>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</si>
  <si>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</si>
  <si>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</si>
  <si>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</si>
  <si>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</si>
  <si>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</si>
  <si>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</si>
  <si>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</si>
  <si>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</si>
  <si>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</si>
  <si>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</si>
  <si>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</si>
  <si>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</si>
  <si>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</si>
  <si>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</si>
  <si>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</si>
  <si>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</si>
  <si>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</si>
  <si>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</si>
  <si>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</si>
  <si>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</si>
  <si>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</si>
  <si>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</si>
  <si>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</si>
  <si>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</si>
  <si>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</si>
  <si>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</si>
  <si>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</si>
  <si>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</si>
  <si>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</si>
  <si>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</si>
  <si>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</si>
  <si>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</si>
  <si>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</si>
  <si>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</si>
  <si>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</si>
  <si>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</si>
  <si>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</si>
  <si>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</si>
  <si>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</si>
  <si>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</si>
  <si>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</si>
  <si>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</si>
  <si>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</si>
  <si>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</si>
  <si>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</si>
  <si>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</si>
  <si>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</si>
  <si>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</si>
  <si>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</si>
  <si>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</si>
  <si>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</si>
  <si>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</si>
  <si>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</si>
  <si>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</si>
  <si>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</si>
  <si>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</si>
  <si>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</si>
  <si>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</si>
  <si>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</si>
  <si>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</si>
  <si>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</si>
  <si>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</si>
  <si>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</si>
  <si>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</si>
  <si>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</si>
  <si>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</si>
  <si>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</si>
  <si>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</si>
  <si>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</si>
  <si>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</si>
  <si>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</si>
  <si>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</si>
  <si>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</si>
  <si>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</si>
  <si>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</si>
  <si>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</si>
  <si>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</si>
  <si>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</si>
  <si>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</si>
  <si>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</si>
  <si>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</si>
  <si>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</si>
  <si>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</si>
  <si>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</si>
  <si>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</si>
  <si>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</si>
  <si>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</si>
  <si>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</si>
  <si>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</si>
  <si>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</si>
  <si>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</si>
  <si>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</si>
  <si>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</si>
  <si>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</si>
  <si>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</si>
  <si>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</si>
  <si>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</si>
  <si>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</si>
  <si>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</si>
  <si>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</si>
  <si>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</si>
  <si>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</si>
  <si>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</si>
  <si>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</si>
  <si>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</si>
  <si>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</si>
  <si>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</si>
  <si>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</si>
  <si>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</si>
  <si>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</si>
  <si>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</si>
  <si>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</si>
  <si>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</si>
  <si>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</si>
  <si>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</si>
  <si>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</si>
  <si>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</si>
  <si>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</si>
  <si>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</si>
  <si>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</si>
  <si>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</si>
  <si>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</si>
  <si>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</si>
  <si>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</si>
  <si>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</si>
  <si>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</si>
  <si>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</si>
  <si>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</si>
  <si>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</si>
  <si>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</si>
  <si>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</si>
  <si>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</si>
  <si>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</si>
  <si>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</si>
  <si>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</si>
  <si>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</si>
  <si>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</si>
  <si>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</si>
  <si>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</si>
  <si>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</si>
  <si>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</si>
  <si>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</si>
  <si>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</si>
  <si>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</si>
  <si>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</si>
  <si>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</si>
  <si>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</si>
  <si>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</si>
  <si>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</si>
  <si>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</si>
  <si>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</si>
  <si>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</si>
  <si>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</si>
  <si>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</si>
  <si>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</si>
  <si>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</si>
  <si>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</si>
  <si>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</si>
  <si>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</si>
  <si>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</si>
  <si>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</si>
  <si>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</si>
  <si>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</si>
  <si>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</si>
  <si>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</si>
  <si>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</si>
  <si>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</si>
  <si>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</si>
  <si>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</si>
  <si>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</si>
  <si>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</si>
  <si>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</si>
  <si>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</si>
  <si>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</si>
  <si>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</si>
  <si>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</si>
  <si>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</si>
  <si>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</si>
  <si>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</si>
  <si>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</si>
  <si>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</si>
  <si>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</si>
  <si>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</si>
  <si>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</si>
  <si>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</si>
  <si>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</si>
  <si>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</si>
  <si>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</si>
  <si>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</si>
  <si>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</si>
  <si>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</si>
  <si>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</si>
  <si>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</si>
  <si>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</si>
  <si>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</si>
  <si>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</si>
  <si>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</si>
  <si>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</si>
  <si>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</si>
  <si>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</si>
  <si>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</si>
  <si>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</si>
  <si>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</si>
  <si>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</si>
  <si>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</si>
  <si>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</si>
  <si>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</si>
  <si>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</si>
  <si>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</si>
  <si>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</si>
  <si>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</si>
  <si>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</si>
  <si>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</si>
  <si>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</si>
  <si>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</si>
  <si>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</si>
  <si>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</si>
  <si>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</si>
  <si>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</si>
  <si>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</si>
  <si>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</si>
  <si>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</si>
  <si>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</si>
  <si>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</si>
  <si>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</si>
  <si>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</si>
  <si>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</si>
  <si>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</si>
  <si>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</si>
  <si>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</si>
  <si>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</si>
  <si>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</si>
  <si>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</si>
  <si>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</si>
  <si>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</si>
  <si>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</si>
  <si>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</si>
  <si>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</si>
  <si>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</si>
  <si>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</si>
  <si>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</si>
  <si>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</si>
  <si>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</si>
  <si>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</si>
  <si>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</si>
  <si>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</si>
  <si>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</si>
  <si>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</si>
  <si>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</si>
  <si>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</si>
  <si>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</si>
  <si>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</si>
  <si>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</si>
  <si>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</si>
  <si>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</si>
  <si>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</si>
  <si>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</si>
  <si>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</si>
  <si>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</si>
  <si>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</si>
  <si>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</si>
  <si>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</si>
  <si>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</si>
  <si>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</si>
  <si>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</si>
  <si>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</si>
  <si>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</si>
  <si>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</si>
  <si>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</si>
  <si>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</si>
  <si>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</si>
  <si>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</si>
  <si>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</si>
  <si>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</si>
  <si>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</si>
  <si>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</si>
  <si>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</si>
  <si>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</si>
  <si>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</si>
  <si>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</si>
  <si>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</si>
  <si>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</si>
  <si>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</si>
  <si>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</si>
  <si>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</si>
  <si>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</si>
  <si>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</si>
  <si>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</si>
  <si>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</si>
  <si>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</si>
  <si>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</si>
  <si>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</si>
  <si>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</si>
  <si>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</si>
  <si>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</si>
  <si>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</si>
  <si>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</si>
  <si>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</si>
  <si>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</si>
  <si>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</si>
  <si>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</si>
  <si>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</si>
  <si>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</si>
  <si>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</si>
  <si>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</si>
  <si>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</si>
  <si>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</si>
  <si>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</si>
  <si>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</si>
  <si>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</si>
  <si>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</si>
  <si>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</si>
  <si>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</si>
  <si>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</si>
  <si>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</si>
  <si>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</si>
  <si>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</si>
  <si>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</si>
  <si>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</si>
  <si>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</si>
  <si>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</si>
  <si>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</si>
  <si>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</si>
  <si>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</si>
  <si>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</si>
  <si>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</si>
  <si>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</si>
  <si>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</si>
  <si>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</si>
  <si>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</si>
  <si>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</si>
  <si>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</si>
  <si>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</si>
  <si>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</si>
  <si>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</si>
  <si>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</si>
  <si>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</si>
  <si>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</si>
  <si>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</si>
  <si>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</si>
  <si>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</si>
  <si>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</si>
  <si>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</si>
  <si>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</si>
  <si>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</si>
  <si>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</si>
  <si>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</si>
  <si>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</si>
  <si>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</si>
  <si>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</si>
  <si>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</si>
  <si>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</si>
  <si>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</si>
  <si>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</si>
  <si>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</si>
  <si>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</si>
  <si>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</si>
  <si>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</si>
  <si>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</si>
  <si>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</si>
  <si>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</si>
  <si>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</si>
  <si>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</si>
  <si>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</si>
  <si>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</si>
  <si>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</si>
  <si>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</si>
  <si>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</si>
  <si>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</si>
  <si>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</si>
  <si>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</si>
  <si>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</si>
  <si>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</si>
  <si>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</si>
  <si>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</si>
  <si>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</si>
  <si>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</si>
  <si>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</si>
  <si>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</si>
  <si>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</si>
  <si>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</si>
  <si>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</si>
  <si>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</si>
  <si>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</si>
  <si>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</si>
  <si>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</si>
  <si>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</si>
  <si>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</si>
  <si>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</si>
  <si>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</si>
  <si>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</si>
  <si>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</si>
  <si>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</si>
  <si>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</si>
  <si>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</si>
  <si>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</si>
  <si>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</si>
  <si>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</si>
  <si>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</si>
  <si>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</si>
  <si>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</si>
  <si>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</si>
  <si>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</si>
  <si>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</si>
  <si>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</si>
  <si>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</si>
  <si>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</si>
  <si>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</si>
  <si>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</si>
  <si>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</si>
  <si>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</si>
  <si>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</si>
  <si>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</si>
  <si>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</si>
  <si>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</si>
  <si>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</si>
  <si>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</si>
  <si>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</si>
  <si>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</si>
  <si>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</si>
  <si>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</si>
  <si>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</si>
  <si>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</si>
  <si>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</si>
  <si>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</si>
  <si>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</si>
  <si>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</si>
  <si>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</si>
  <si>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</si>
  <si>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</si>
  <si>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</si>
  <si>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</si>
  <si>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</si>
  <si>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</si>
  <si>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</si>
  <si>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</si>
  <si>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</si>
  <si>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</si>
  <si>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</si>
  <si>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</si>
  <si>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</si>
  <si>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</si>
  <si>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</si>
  <si>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</si>
  <si>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</si>
  <si>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</si>
  <si>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</si>
  <si>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</si>
  <si>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</si>
  <si>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</si>
  <si>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</si>
  <si>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</si>
  <si>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</si>
  <si>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</si>
  <si>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</si>
  <si>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</si>
  <si>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</si>
  <si>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</si>
  <si>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</si>
  <si>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</si>
  <si>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</si>
  <si>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</si>
  <si>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</si>
  <si>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</si>
  <si>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</si>
  <si>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</si>
  <si>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</si>
  <si>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</si>
  <si>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</si>
  <si>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</si>
  <si>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</si>
  <si>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</si>
  <si>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</si>
  <si>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</si>
  <si>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</si>
  <si>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</si>
  <si>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</si>
  <si>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</si>
  <si>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</si>
  <si>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</si>
  <si>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</si>
  <si>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</si>
  <si>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</si>
  <si>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</si>
  <si>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</si>
  <si>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</si>
  <si>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</si>
  <si>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</si>
  <si>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</si>
  <si>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</si>
  <si>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</si>
  <si>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</si>
  <si>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</si>
  <si>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</si>
  <si>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</si>
  <si>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</si>
  <si>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</si>
  <si>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</si>
  <si>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</si>
  <si>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</si>
  <si>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</si>
  <si>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</si>
  <si>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</si>
  <si>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</si>
  <si>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</si>
  <si>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</si>
  <si>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</si>
  <si>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</si>
  <si>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</si>
  <si>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</si>
  <si>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</si>
  <si>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</si>
  <si>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</si>
  <si>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</si>
  <si>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</si>
  <si>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</si>
  <si>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</si>
  <si>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</si>
  <si>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</si>
  <si>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</si>
  <si>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</si>
  <si>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</si>
  <si>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</si>
  <si>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</si>
  <si>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</si>
  <si>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</si>
  <si>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</si>
  <si>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</si>
  <si>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</si>
  <si>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</si>
  <si>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</si>
  <si>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</si>
  <si>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</si>
  <si>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</si>
  <si>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</si>
  <si>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</si>
  <si>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</si>
  <si>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</si>
  <si>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</si>
  <si>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</si>
  <si>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</si>
  <si>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</si>
  <si>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</si>
  <si>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</si>
  <si>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</si>
  <si>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</si>
  <si>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</si>
  <si>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</si>
  <si>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</si>
  <si>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</si>
  <si>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</si>
  <si>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</si>
  <si>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</si>
  <si>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</si>
  <si>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</si>
  <si>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</si>
  <si>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</si>
  <si>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</si>
  <si>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</si>
  <si>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</si>
  <si>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</si>
  <si>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</si>
  <si>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</si>
  <si>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</si>
  <si>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</si>
  <si>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</si>
  <si>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</si>
  <si>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</si>
  <si>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</si>
  <si>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</si>
  <si>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</si>
  <si>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</si>
  <si>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</si>
  <si>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</si>
  <si>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</si>
  <si>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</si>
  <si>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</si>
  <si>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</si>
  <si>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</si>
  <si>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</si>
  <si>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</si>
  <si>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</si>
  <si>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</si>
  <si>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</si>
  <si>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</si>
  <si>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</si>
  <si>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</si>
  <si>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</si>
  <si>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</si>
  <si>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</si>
  <si>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</si>
  <si>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</si>
  <si>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</si>
  <si>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</si>
  <si>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</si>
  <si>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</si>
  <si>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</si>
  <si>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</si>
  <si>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</si>
  <si>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</si>
  <si>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</si>
  <si>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</si>
  <si>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</si>
  <si>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</si>
  <si>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</si>
  <si>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</si>
  <si>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</si>
  <si>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</si>
  <si>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</si>
  <si>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</si>
  <si>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</si>
  <si>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</si>
  <si>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</si>
  <si>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</si>
  <si>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</si>
  <si>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</si>
  <si>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</si>
  <si>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</si>
  <si>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</si>
  <si>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</si>
  <si>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</si>
  <si>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</si>
  <si>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</si>
  <si>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</si>
  <si>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</si>
  <si>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</si>
  <si>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</si>
  <si>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</si>
  <si>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</si>
  <si>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</si>
  <si>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</si>
  <si>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</si>
  <si>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</si>
  <si>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</si>
  <si>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</si>
  <si>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</si>
  <si>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</si>
  <si>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</si>
  <si>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</si>
  <si>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</si>
  <si>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</si>
  <si>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</si>
  <si>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</si>
  <si>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</si>
  <si>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</si>
  <si>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</si>
  <si>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</si>
  <si>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</si>
  <si>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</si>
  <si>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</si>
  <si>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</si>
  <si>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</si>
  <si>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</si>
  <si>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</si>
  <si>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</si>
  <si>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</si>
  <si>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</si>
  <si>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</si>
  <si>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</si>
  <si>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</si>
  <si>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</si>
  <si>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</si>
  <si>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</si>
  <si>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</si>
  <si>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</si>
  <si>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</si>
  <si>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</si>
  <si>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</si>
  <si>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</si>
  <si>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</si>
  <si>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</si>
  <si>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</si>
  <si>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</si>
  <si>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</si>
  <si>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</si>
  <si>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</si>
  <si>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</si>
  <si>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</si>
  <si>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</si>
  <si>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</si>
  <si>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</si>
  <si>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</si>
  <si>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</si>
  <si>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</si>
  <si>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</si>
  <si>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</si>
  <si>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</si>
  <si>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</si>
  <si>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</si>
  <si>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</si>
  <si>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</si>
  <si>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</si>
  <si>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</si>
  <si>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</si>
  <si>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</si>
  <si>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</si>
  <si>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</si>
  <si>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</si>
  <si>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</si>
  <si>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</si>
  <si>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</si>
  <si>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</si>
  <si>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</si>
  <si>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</si>
  <si>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</si>
  <si>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</si>
  <si>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</si>
  <si>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</si>
  <si>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</si>
  <si>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</si>
  <si>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</si>
  <si>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</si>
  <si>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</si>
  <si>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</si>
  <si>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</si>
  <si>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</si>
  <si>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</si>
  <si>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</si>
  <si>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</si>
  <si>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</si>
  <si>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</si>
  <si>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</si>
  <si>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</si>
  <si>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</si>
  <si>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</si>
  <si>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</si>
  <si>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</si>
  <si>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</si>
  <si>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</si>
  <si>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</si>
  <si>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</si>
  <si>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</si>
  <si>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</si>
  <si>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</si>
  <si>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</si>
  <si>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</si>
  <si>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</si>
  <si>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</si>
  <si>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</si>
  <si>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</si>
  <si>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</si>
  <si>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</si>
  <si>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</si>
  <si>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</si>
  <si>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</si>
  <si>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</si>
  <si>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</si>
  <si>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</si>
  <si>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</si>
  <si>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</si>
  <si>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</si>
  <si>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</si>
  <si>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</si>
  <si>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</si>
  <si>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</si>
  <si>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</si>
  <si>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</si>
  <si>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</si>
  <si>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</si>
  <si>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</si>
  <si>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</si>
  <si>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</si>
  <si>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</si>
  <si>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</si>
  <si>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</si>
  <si>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</si>
  <si>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</si>
  <si>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</si>
  <si>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</si>
  <si>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</si>
  <si>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</si>
  <si>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</si>
  <si>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</si>
  <si>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</si>
  <si>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</si>
  <si>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</si>
  <si>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</si>
  <si>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</si>
  <si>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</si>
  <si>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</si>
  <si>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</si>
  <si>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</si>
  <si>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</si>
  <si>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</si>
  <si>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</si>
  <si>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</si>
  <si>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</si>
  <si>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</si>
  <si>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</si>
  <si>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</si>
  <si>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</si>
  <si>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</si>
  <si>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</si>
  <si>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</si>
  <si>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</si>
  <si>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</si>
  <si>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</si>
  <si>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</si>
  <si>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</si>
  <si>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</si>
  <si>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</si>
  <si>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</si>
  <si>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</si>
  <si>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</si>
  <si>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</si>
  <si>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</si>
  <si>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</si>
  <si>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</si>
  <si>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</si>
  <si>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</si>
  <si>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</si>
  <si>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</si>
  <si>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</si>
  <si>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</si>
  <si>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</si>
  <si>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</si>
  <si>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</si>
  <si>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</si>
  <si>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</si>
  <si>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</si>
  <si>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</si>
  <si>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</si>
  <si>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</si>
  <si>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</si>
  <si>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</si>
  <si>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</si>
  <si>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</si>
  <si>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</si>
  <si>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</si>
  <si>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</si>
  <si>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</si>
  <si>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</si>
  <si>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</si>
  <si>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</si>
  <si>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</si>
  <si>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</si>
  <si>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</si>
  <si>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</si>
  <si>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</si>
  <si>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</si>
  <si>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</si>
  <si>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</si>
  <si>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</si>
  <si>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</si>
  <si>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</si>
  <si>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</si>
  <si>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</si>
  <si>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</si>
  <si>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</si>
  <si>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</si>
  <si>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</si>
  <si>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</si>
  <si>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</si>
  <si>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</si>
  <si>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</si>
  <si>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</si>
  <si>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</si>
  <si>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</si>
  <si>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</si>
  <si>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</si>
  <si>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</si>
  <si>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</si>
  <si>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</si>
  <si>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</si>
  <si>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</si>
  <si>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</si>
  <si>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</si>
  <si>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</si>
  <si>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</si>
  <si>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</si>
  <si>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</si>
  <si>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</si>
  <si>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</si>
  <si>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</si>
  <si>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</si>
  <si>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</si>
  <si>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</si>
  <si>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</si>
  <si>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</si>
  <si>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</si>
  <si>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</si>
  <si>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</si>
  <si>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</si>
  <si>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</si>
  <si>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</si>
  <si>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</si>
  <si>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</si>
  <si>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</si>
  <si>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</si>
  <si>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</si>
  <si>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</si>
  <si>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</si>
  <si>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</si>
  <si>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</si>
  <si>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</si>
  <si>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</si>
  <si>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</si>
  <si>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</si>
  <si>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</si>
  <si>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</si>
  <si>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</si>
  <si>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</si>
  <si>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</si>
  <si>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</si>
  <si>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</si>
  <si>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</si>
  <si>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</si>
  <si>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</si>
  <si>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</si>
  <si>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</si>
  <si>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</si>
  <si>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</si>
  <si>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</si>
  <si>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</si>
  <si>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</si>
  <si>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</si>
  <si>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</si>
  <si>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</si>
  <si>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</si>
  <si>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</si>
  <si>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</si>
  <si>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</si>
  <si>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</si>
  <si>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</si>
  <si>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</si>
  <si>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</si>
  <si>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</si>
  <si>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</si>
  <si>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</si>
  <si>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</si>
  <si>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</si>
  <si>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</si>
  <si>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</si>
  <si>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</si>
  <si>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</si>
  <si>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</si>
  <si>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</si>
  <si>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</si>
  <si>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</si>
  <si>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</si>
  <si>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</si>
  <si>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</si>
  <si>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</si>
  <si>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</si>
  <si>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</si>
  <si>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</si>
  <si>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</si>
  <si>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</si>
  <si>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</si>
  <si>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</si>
  <si>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</si>
  <si>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</si>
  <si>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</si>
  <si>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</si>
  <si>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</si>
  <si>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</si>
  <si>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</si>
  <si>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</si>
  <si>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</si>
  <si>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</si>
  <si>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</si>
  <si>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</si>
  <si>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</si>
  <si>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</si>
  <si>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</si>
  <si>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</si>
  <si>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</si>
  <si>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</si>
  <si>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</si>
  <si>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</si>
  <si>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</si>
  <si>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</si>
  <si>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</si>
  <si>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</si>
  <si>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</si>
  <si>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</si>
  <si>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</si>
  <si>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</si>
  <si>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</si>
  <si>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</si>
  <si>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</si>
  <si>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</si>
  <si>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</si>
  <si>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</si>
  <si>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</si>
  <si>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</si>
  <si>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</si>
  <si>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</si>
  <si>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</si>
  <si>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</si>
  <si>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</si>
  <si>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</si>
  <si>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</si>
  <si>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</si>
  <si>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</si>
  <si>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</si>
  <si>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</si>
  <si>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</si>
  <si>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</si>
  <si>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</si>
  <si>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</si>
  <si>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</si>
  <si>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</si>
  <si>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</si>
  <si>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</si>
  <si>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</si>
  <si>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</si>
  <si>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</si>
  <si>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</si>
  <si>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</si>
  <si>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</si>
  <si>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</si>
  <si>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</si>
  <si>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</si>
  <si>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</si>
  <si>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</si>
  <si>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</si>
  <si>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</si>
  <si>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</si>
  <si>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</si>
  <si>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</si>
  <si>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</si>
  <si>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</si>
  <si>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</si>
  <si>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</si>
  <si>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</si>
  <si>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</si>
  <si>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</si>
  <si>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</si>
  <si>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</si>
  <si>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</si>
  <si>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</si>
  <si>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</si>
  <si>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</si>
  <si>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</si>
  <si>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</si>
  <si>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</si>
  <si>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</si>
  <si>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</si>
  <si>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</si>
  <si>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</si>
  <si>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</si>
  <si>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</si>
  <si>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</si>
  <si>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</si>
  <si>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</si>
  <si>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</si>
  <si>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</si>
  <si>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</si>
  <si>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</si>
  <si>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</si>
  <si>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</si>
  <si>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</si>
  <si>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</si>
  <si>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</si>
  <si>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</si>
  <si>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</si>
  <si>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</si>
  <si>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</si>
  <si>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</si>
  <si>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</si>
  <si>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</si>
  <si>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</si>
  <si>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</si>
  <si>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</si>
  <si>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</si>
  <si>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</si>
  <si>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</si>
  <si>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</si>
  <si>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</si>
  <si>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</si>
  <si>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</si>
  <si>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</si>
  <si>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</si>
  <si>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</si>
  <si>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</si>
  <si>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</si>
  <si>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</si>
  <si>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</si>
  <si>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</si>
  <si>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</si>
  <si>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</si>
  <si>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</si>
  <si>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</si>
  <si>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</si>
  <si>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</si>
  <si>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</si>
  <si>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</si>
  <si>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</si>
  <si>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</si>
  <si>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</si>
  <si>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</si>
  <si>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</si>
  <si>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</si>
  <si>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</si>
  <si>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</si>
  <si>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</si>
  <si>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</si>
  <si>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</si>
  <si>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</si>
  <si>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</si>
  <si>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</si>
  <si>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</si>
  <si>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</si>
  <si>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</si>
  <si>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</si>
  <si>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</si>
  <si>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</si>
  <si>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</si>
  <si>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</si>
  <si>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</si>
  <si>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</si>
  <si>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</si>
  <si>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</si>
  <si>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</si>
  <si>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</si>
  <si>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</si>
  <si>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</si>
  <si>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</si>
  <si>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</si>
  <si>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</si>
  <si>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</si>
  <si>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</si>
  <si>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</si>
  <si>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</si>
  <si>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</si>
  <si>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</si>
  <si>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</si>
  <si>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</si>
  <si>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</si>
  <si>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</si>
  <si>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</si>
  <si>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</si>
  <si>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</si>
  <si>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</si>
  <si>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</si>
  <si>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</si>
  <si>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</si>
  <si>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</si>
  <si>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</si>
  <si>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</si>
  <si>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</si>
  <si>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</si>
  <si>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</si>
  <si>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</si>
  <si>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</si>
  <si>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</si>
  <si>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</si>
  <si>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</si>
  <si>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</si>
  <si>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</si>
  <si>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</si>
  <si>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</si>
  <si>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</si>
  <si>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</si>
  <si>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</si>
  <si>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</si>
  <si>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</si>
  <si>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</si>
  <si>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</si>
  <si>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</si>
  <si>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</si>
  <si>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</si>
  <si>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</si>
  <si>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</si>
  <si>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</si>
  <si>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</si>
  <si>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</si>
  <si>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</si>
  <si>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</si>
  <si>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</si>
  <si>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</si>
  <si>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</si>
  <si>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</si>
  <si>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</si>
  <si>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</si>
  <si>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</si>
  <si>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</si>
  <si>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</si>
  <si>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</si>
  <si>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</si>
  <si>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</si>
  <si>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</si>
  <si>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</si>
  <si>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</si>
  <si>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</si>
  <si>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</si>
  <si>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</si>
  <si>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</si>
  <si>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</si>
  <si>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</si>
  <si>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</si>
  <si>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</si>
  <si>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</si>
  <si>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</si>
  <si>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</si>
  <si>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</si>
  <si>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</si>
  <si>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</si>
  <si>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</si>
  <si>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</si>
  <si>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</si>
  <si>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</si>
  <si>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</si>
  <si>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</si>
  <si>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</si>
  <si>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</si>
  <si>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</si>
  <si>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</si>
  <si>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</si>
  <si>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</si>
  <si>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</si>
  <si>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</si>
  <si>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</si>
  <si>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</si>
  <si>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</si>
  <si>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</si>
  <si>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</si>
  <si>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</si>
  <si>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</si>
  <si>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</si>
  <si>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</si>
  <si>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</si>
  <si>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</si>
  <si>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</si>
  <si>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</si>
  <si>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</si>
  <si>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</si>
  <si>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</si>
  <si>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</si>
  <si>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</si>
  <si>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</si>
  <si>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</si>
  <si>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</si>
  <si>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</si>
  <si>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</si>
  <si>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</si>
  <si>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</si>
  <si>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</si>
  <si>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</si>
  <si>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</si>
  <si>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</si>
  <si>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</si>
  <si>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</si>
  <si>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</si>
  <si>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</si>
  <si>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</si>
  <si>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</si>
  <si>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</si>
  <si>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</si>
  <si>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</si>
  <si>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</si>
  <si>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</si>
  <si>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</si>
  <si>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</si>
  <si>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</si>
  <si>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</si>
  <si>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</si>
  <si>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</si>
  <si>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</si>
  <si>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</si>
  <si>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</si>
  <si>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</si>
  <si>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</si>
  <si>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</si>
  <si>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</si>
  <si>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</si>
  <si>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</si>
  <si>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</si>
  <si>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</si>
  <si>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</si>
  <si>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</si>
  <si>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</si>
  <si>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</si>
  <si>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</si>
  <si>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</si>
  <si>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</si>
  <si>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</si>
  <si>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</si>
  <si>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</si>
  <si>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</si>
  <si>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</si>
  <si>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</si>
  <si>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</si>
  <si>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</si>
  <si>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</si>
  <si>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</si>
  <si>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</si>
  <si>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</si>
  <si>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</si>
  <si>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</si>
  <si>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</si>
  <si>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</si>
  <si>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</si>
  <si>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</si>
  <si>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</si>
  <si>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</si>
  <si>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</si>
  <si>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</si>
  <si>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</si>
  <si>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</si>
  <si>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</si>
  <si>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</si>
  <si>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</si>
  <si>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</si>
  <si>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</si>
  <si>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</si>
  <si>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</si>
  <si>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</si>
  <si>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</si>
  <si>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</si>
  <si>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</si>
  <si>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</si>
  <si>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</si>
  <si>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</si>
  <si>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</si>
  <si>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</si>
  <si>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</si>
  <si>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</si>
  <si>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</si>
  <si>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</si>
  <si>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</si>
  <si>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</si>
  <si>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</si>
  <si>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</si>
  <si>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</si>
  <si>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</si>
  <si>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</si>
  <si>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</si>
  <si>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</si>
  <si>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</si>
  <si>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</si>
  <si>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</si>
  <si>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</si>
  <si>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</si>
  <si>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</si>
  <si>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</si>
  <si>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</si>
  <si>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</si>
  <si>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</si>
  <si>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</si>
  <si>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</si>
  <si>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</si>
  <si>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</si>
  <si>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</si>
  <si>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</si>
  <si>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</si>
  <si>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</si>
  <si>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</si>
  <si>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</si>
  <si>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</si>
  <si>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</si>
  <si>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</si>
  <si>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</si>
  <si>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</si>
  <si>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</si>
  <si>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</si>
  <si>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</si>
  <si>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</si>
  <si>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</si>
  <si>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</si>
  <si>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</si>
  <si>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</si>
  <si>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</si>
  <si>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</si>
  <si>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</si>
  <si>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</si>
  <si>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</si>
  <si>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</si>
  <si>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</si>
  <si>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</si>
  <si>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</si>
  <si>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</si>
  <si>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</si>
  <si>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</si>
  <si>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</si>
  <si>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</si>
  <si>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</si>
  <si>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</si>
  <si>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</si>
  <si>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</si>
  <si>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</si>
  <si>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</si>
  <si>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</si>
  <si>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</si>
  <si>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</si>
  <si>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</si>
  <si>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</si>
  <si>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</si>
  <si>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</si>
  <si>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</si>
  <si>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</si>
  <si>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</si>
  <si>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</si>
  <si>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</si>
  <si>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</si>
  <si>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</si>
  <si>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</si>
  <si>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</si>
  <si>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</si>
  <si>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</si>
  <si>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</si>
  <si>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</si>
  <si>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</si>
  <si>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</si>
  <si>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</si>
  <si>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</si>
  <si>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</si>
  <si>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</si>
  <si>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</si>
  <si>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</si>
  <si>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</si>
  <si>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</si>
  <si>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</si>
  <si>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</si>
  <si>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</si>
  <si>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</si>
  <si>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</si>
  <si>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</si>
  <si>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</si>
  <si>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</si>
  <si>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</si>
  <si>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</si>
  <si>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</si>
  <si>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</si>
  <si>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</si>
  <si>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</si>
  <si>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</si>
  <si>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</si>
  <si>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</si>
  <si>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</si>
  <si>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</si>
  <si>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</si>
  <si>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</si>
  <si>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</si>
  <si>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</si>
  <si>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</si>
  <si>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</si>
  <si>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</si>
  <si>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</si>
  <si>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</si>
  <si>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</si>
  <si>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</si>
  <si>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</si>
  <si>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</si>
  <si>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</si>
  <si>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</si>
  <si>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</si>
  <si>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</si>
  <si>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</si>
  <si>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</si>
  <si>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</si>
  <si>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</si>
  <si>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</si>
  <si>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</si>
  <si>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</si>
  <si>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</si>
  <si>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</si>
  <si>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</si>
  <si>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</si>
  <si>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</si>
  <si>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</si>
  <si>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</si>
  <si>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</si>
  <si>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</si>
  <si>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</si>
  <si>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</si>
  <si>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</si>
  <si>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</si>
  <si>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</si>
  <si>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</si>
  <si>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</si>
  <si>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</si>
  <si>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</si>
  <si>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</si>
  <si>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</si>
  <si>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</si>
  <si>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</si>
  <si>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</si>
  <si>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</si>
  <si>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</si>
  <si>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</si>
  <si>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</si>
  <si>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</si>
  <si>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</si>
  <si>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</si>
  <si>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</si>
  <si>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</si>
  <si>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</si>
  <si>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</si>
  <si>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</si>
  <si>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</si>
  <si>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</si>
  <si>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</si>
  <si>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</si>
  <si>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</si>
  <si>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</si>
  <si>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</si>
  <si>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</si>
  <si>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</si>
  <si>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</si>
  <si>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</si>
  <si>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</si>
  <si>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</si>
  <si>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</si>
  <si>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</si>
  <si>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</si>
  <si>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</si>
  <si>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</si>
  <si>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</si>
  <si>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</si>
  <si>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</si>
  <si>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</si>
  <si>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</si>
  <si>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</si>
  <si>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</si>
  <si>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</si>
  <si>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</si>
  <si>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</si>
  <si>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</si>
  <si>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</si>
  <si>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</si>
  <si>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</si>
  <si>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</si>
  <si>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</si>
  <si>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</si>
  <si>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</si>
  <si>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</si>
  <si>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</si>
  <si>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</si>
  <si>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</si>
  <si>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</si>
  <si>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</si>
  <si>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</si>
  <si>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</si>
  <si>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</si>
  <si>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</si>
  <si>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</si>
  <si>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</si>
  <si>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</si>
  <si>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</si>
  <si>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</si>
  <si>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</si>
  <si>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</si>
  <si>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</si>
  <si>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</si>
  <si>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</si>
  <si>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</si>
  <si>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</si>
  <si>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</si>
  <si>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</si>
  <si>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</si>
  <si>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</si>
  <si>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</si>
  <si>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</si>
  <si>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</si>
  <si>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</si>
  <si>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</si>
  <si>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</si>
  <si>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</si>
  <si>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</si>
  <si>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</si>
  <si>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</si>
  <si>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</si>
  <si>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</si>
  <si>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</si>
  <si>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</si>
  <si>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</si>
  <si>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</si>
  <si>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</si>
  <si>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</si>
  <si>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</si>
  <si>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</si>
  <si>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</si>
  <si>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</si>
  <si>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</si>
  <si>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</si>
  <si>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</si>
  <si>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</si>
  <si>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</si>
  <si>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</si>
  <si>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</si>
  <si>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</si>
  <si>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</si>
  <si>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</si>
  <si>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</si>
  <si>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</si>
  <si>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</si>
  <si>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</si>
  <si>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</si>
  <si>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</si>
  <si>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</si>
  <si>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</si>
  <si>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</si>
  <si>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</si>
  <si>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</si>
  <si>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</si>
  <si>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</si>
  <si>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</si>
  <si>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</si>
  <si>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</si>
  <si>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</si>
  <si>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</si>
  <si>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</si>
  <si>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</si>
  <si>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</si>
  <si>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</si>
  <si>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</si>
  <si>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</si>
  <si>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</si>
  <si>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</si>
  <si>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</si>
  <si>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</si>
  <si>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</si>
  <si>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</si>
  <si>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</si>
  <si>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</si>
  <si>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</si>
  <si>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</si>
  <si>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</si>
  <si>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</si>
  <si>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</si>
  <si>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</si>
  <si>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</si>
  <si>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</si>
  <si>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</si>
  <si>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</si>
  <si>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</si>
  <si>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</si>
  <si>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</si>
  <si>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</si>
  <si>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</si>
  <si>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</si>
  <si>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</si>
  <si>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</si>
  <si>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</si>
  <si>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</si>
  <si>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</si>
  <si>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</si>
  <si>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</si>
  <si>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</si>
  <si>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</si>
  <si>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</si>
  <si>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</si>
  <si>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</si>
  <si>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</si>
  <si>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</si>
  <si>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</si>
  <si>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</si>
  <si>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</si>
  <si>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</si>
  <si>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</si>
  <si>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</si>
  <si>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</si>
  <si>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</si>
  <si>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</si>
  <si>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</si>
  <si>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</si>
  <si>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</si>
  <si>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</si>
  <si>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</si>
  <si>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</si>
  <si>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</si>
  <si>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</si>
  <si>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</si>
  <si>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</si>
  <si>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</si>
  <si>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</si>
  <si>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</si>
  <si>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</si>
  <si>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</si>
  <si>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</si>
  <si>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</si>
  <si>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</si>
  <si>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</si>
  <si>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</si>
  <si>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</si>
  <si>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</si>
  <si>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</si>
  <si>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</si>
  <si>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</si>
  <si>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</si>
  <si>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</si>
  <si>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</si>
  <si>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</si>
  <si>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</si>
  <si>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</si>
  <si>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</si>
  <si>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</si>
  <si>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</si>
  <si>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</si>
  <si>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</si>
  <si>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</si>
  <si>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</si>
  <si>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</si>
  <si>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</si>
  <si>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</si>
  <si>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</si>
  <si>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</si>
  <si>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</si>
  <si>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</si>
  <si>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</si>
  <si>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</si>
  <si>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</si>
  <si>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</si>
  <si>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</si>
  <si>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</si>
  <si>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</si>
  <si>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</si>
  <si>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</si>
  <si>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</si>
  <si>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</si>
  <si>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</si>
  <si>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</si>
  <si>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</si>
  <si>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</si>
  <si>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</si>
  <si>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</si>
  <si>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</si>
  <si>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</si>
  <si>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</si>
  <si>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</si>
  <si>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</si>
  <si>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</si>
  <si>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</si>
  <si>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</si>
  <si>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</si>
  <si>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</si>
  <si>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</si>
  <si>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</si>
  <si>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</si>
  <si>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</si>
  <si>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</si>
  <si>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</si>
  <si>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</si>
  <si>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</si>
  <si>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</si>
  <si>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</si>
  <si>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</si>
  <si>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</si>
  <si>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</si>
  <si>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</si>
  <si>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</si>
  <si>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</si>
  <si>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</si>
  <si>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</si>
  <si>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</si>
  <si>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</si>
  <si>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</si>
  <si>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</si>
  <si>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</si>
  <si>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</si>
  <si>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</si>
  <si>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</si>
  <si>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</si>
  <si>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</si>
  <si>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</si>
  <si>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</si>
  <si>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</si>
  <si>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</si>
  <si>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</si>
  <si>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</si>
  <si>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</si>
  <si>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</si>
  <si>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</si>
  <si>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</si>
  <si>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</si>
  <si>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</si>
  <si>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</si>
  <si>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</si>
  <si>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</si>
  <si>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</si>
  <si>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</si>
  <si>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</si>
  <si>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</si>
  <si>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</si>
  <si>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</si>
  <si>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</si>
  <si>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</si>
  <si>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</si>
  <si>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</si>
  <si>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</si>
  <si>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</si>
  <si>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</si>
  <si>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</si>
  <si>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</si>
  <si>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</si>
  <si>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</si>
  <si>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</si>
  <si>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</si>
  <si>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</si>
  <si>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</si>
  <si>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</si>
  <si>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</si>
  <si>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</si>
  <si>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</si>
  <si>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</si>
  <si>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</si>
  <si>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</si>
  <si>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</si>
  <si>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</si>
  <si>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</si>
  <si>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</si>
  <si>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</si>
  <si>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</si>
  <si>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</si>
  <si>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</si>
  <si>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</si>
  <si>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</si>
  <si>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</si>
  <si>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</si>
  <si>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</si>
  <si>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</si>
  <si>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</si>
  <si>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</si>
  <si>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</si>
  <si>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</si>
  <si>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</si>
  <si>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</si>
  <si>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</si>
  <si>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</si>
  <si>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</si>
  <si>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</si>
  <si>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</si>
  <si>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</si>
  <si>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</si>
  <si>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</si>
  <si>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</si>
  <si>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</si>
  <si>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</si>
  <si>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</si>
  <si>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</si>
  <si>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</si>
  <si>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</si>
  <si>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</si>
  <si>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</si>
  <si>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</si>
  <si>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</si>
  <si>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</si>
  <si>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</si>
  <si>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</si>
  <si>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</si>
  <si>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</si>
  <si>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</si>
  <si>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</si>
  <si>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</si>
  <si>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</si>
  <si>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</si>
  <si>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</si>
  <si>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</si>
  <si>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</si>
  <si>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</si>
  <si>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</si>
  <si>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</si>
  <si>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</si>
  <si>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</si>
  <si>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</si>
  <si>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</si>
  <si>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</si>
  <si>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</si>
  <si>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</si>
  <si>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</si>
  <si>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</si>
  <si>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</si>
  <si>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</si>
  <si>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</si>
  <si>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</si>
  <si>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</si>
  <si>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</si>
  <si>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</si>
  <si>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</si>
  <si>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</si>
  <si>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</si>
  <si>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</si>
  <si>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</si>
  <si>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</si>
  <si>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</si>
  <si>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</si>
  <si>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</si>
  <si>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</si>
  <si>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</si>
  <si>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</si>
  <si>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</si>
  <si>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</si>
  <si>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</si>
  <si>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</si>
  <si>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</si>
  <si>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</si>
  <si>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</si>
  <si>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</si>
  <si>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</si>
  <si>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2023-09-20T09:00:09.995371Z</t>
  </si>
  <si>
    <t>2023-09-23T22:30:07.521955Z</t>
  </si>
  <si>
    <t>2023-09-24T22:30:08.362792Z</t>
  </si>
  <si>
    <t>2023-09-23T22:00:06.903992Z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</si>
  <si>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</si>
  <si>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</si>
  <si>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</si>
  <si>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</si>
  <si>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</si>
  <si>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</si>
  <si>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</si>
  <si>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</si>
  <si>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</si>
  <si>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</si>
  <si>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</si>
  <si>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</si>
  <si>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</si>
  <si>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</si>
  <si>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</si>
  <si>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</si>
  <si>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</si>
  <si>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</si>
  <si>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</si>
  <si>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</si>
  <si>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</si>
  <si>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</si>
  <si>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</si>
  <si>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</si>
  <si>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</si>
  <si>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</si>
  <si>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</si>
  <si>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</si>
  <si>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</si>
  <si>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</si>
  <si>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</si>
  <si>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</si>
  <si>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</si>
  <si>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</si>
  <si>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</si>
  <si>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</si>
  <si>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</si>
  <si>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</si>
  <si>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</si>
  <si>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</si>
  <si>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</si>
  <si>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</si>
  <si>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</si>
  <si>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</si>
  <si>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</si>
  <si>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</si>
  <si>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</si>
  <si>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</si>
  <si>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</si>
  <si>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</si>
  <si>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</si>
  <si>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</si>
  <si>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</si>
  <si>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</si>
  <si>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</si>
  <si>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</si>
  <si>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</si>
  <si>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</si>
  <si>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</si>
  <si>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</si>
  <si>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</si>
  <si>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</si>
  <si>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</si>
  <si>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</si>
  <si>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</si>
  <si>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</si>
  <si>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</si>
  <si>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</si>
  <si>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</si>
  <si>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</si>
  <si>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</si>
  <si>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</si>
  <si>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</si>
  <si>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</si>
  <si>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</si>
  <si>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</si>
  <si>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</si>
  <si>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</si>
  <si>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</si>
  <si>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</si>
  <si>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</si>
  <si>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</si>
  <si>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2023-10-07T21:00:07.899289Z</t>
  </si>
  <si>
    <t>462491.jpg</t>
  </si>
  <si>
    <t>2023-10-07T21:00:07.970294Z</t>
  </si>
  <si>
    <t>Groin Injury - 25% chance of playing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</si>
  <si>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</si>
  <si>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</si>
  <si>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</si>
  <si>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</si>
  <si>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</si>
  <si>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</si>
  <si>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</si>
  <si>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</si>
  <si>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</si>
  <si>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</si>
  <si>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</si>
  <si>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</si>
  <si>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</si>
  <si>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</si>
  <si>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</si>
  <si>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</si>
  <si>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</si>
  <si>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</si>
  <si>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</si>
  <si>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</si>
  <si>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</si>
  <si>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</si>
  <si>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</si>
  <si>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</si>
  <si>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</si>
  <si>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</si>
  <si>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</si>
  <si>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</si>
  <si>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</si>
  <si>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</si>
  <si>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</si>
  <si>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</si>
  <si>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</si>
  <si>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</si>
  <si>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</si>
  <si>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</si>
  <si>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</si>
  <si>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</si>
  <si>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</si>
  <si>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</si>
  <si>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</si>
  <si>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</si>
  <si>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</si>
  <si>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</si>
  <si>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</si>
  <si>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</si>
  <si>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</si>
  <si>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</si>
  <si>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</si>
  <si>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</si>
  <si>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</si>
  <si>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</si>
  <si>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</si>
  <si>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</si>
  <si>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</si>
  <si>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</si>
  <si>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</si>
  <si>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</si>
  <si>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</si>
  <si>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</si>
  <si>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</si>
  <si>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</si>
  <si>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</si>
  <si>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</si>
  <si>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</si>
  <si>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</si>
  <si>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</si>
  <si>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</si>
  <si>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</si>
  <si>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</si>
  <si>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</si>
  <si>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2023-10-28T18:00:08.281338Z</t>
  </si>
  <si>
    <t>2023-10-28T18:00:08.330038Z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</si>
  <si>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</si>
  <si>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</si>
  <si>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</si>
  <si>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</si>
  <si>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</si>
  <si>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</si>
  <si>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</si>
  <si>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</si>
  <si>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</si>
  <si>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</si>
  <si>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</si>
  <si>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</si>
  <si>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</si>
  <si>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</si>
  <si>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</si>
  <si>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</si>
  <si>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</si>
  <si>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</si>
  <si>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</si>
  <si>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</si>
  <si>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</si>
  <si>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</si>
  <si>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</si>
  <si>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</si>
  <si>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</si>
  <si>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</si>
  <si>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</si>
  <si>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</si>
  <si>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</si>
  <si>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</si>
  <si>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</si>
  <si>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</si>
  <si>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</si>
  <si>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</si>
  <si>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</si>
  <si>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</si>
  <si>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</si>
  <si>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</si>
  <si>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</si>
  <si>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</si>
  <si>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</si>
  <si>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</si>
  <si>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</si>
  <si>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</si>
  <si>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</si>
  <si>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</si>
  <si>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</si>
  <si>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</si>
  <si>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</si>
  <si>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</si>
  <si>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</si>
  <si>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</si>
  <si>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</si>
  <si>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</si>
  <si>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</si>
  <si>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</si>
  <si>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</si>
  <si>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</si>
  <si>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</si>
  <si>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</si>
  <si>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Val Adedokun</t>
  </si>
  <si>
    <t>Jordan Clark</t>
  </si>
  <si>
    <t>Han-Noah Massengo</t>
  </si>
  <si>
    <t>Lewis Miley</t>
  </si>
  <si>
    <t>Zack Nelson</t>
  </si>
  <si>
    <t>GW12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</si>
  <si>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</si>
  <si>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</si>
  <si>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</si>
  <si>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</si>
  <si>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</si>
  <si>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</si>
  <si>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</si>
  <si>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</si>
  <si>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</si>
  <si>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</si>
  <si>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</si>
  <si>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</si>
  <si>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</si>
  <si>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</si>
  <si>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</si>
  <si>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</si>
  <si>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</si>
  <si>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Knee injury - Expected back 21 Jan</t>
  </si>
  <si>
    <t>2023-11-21T12:00:09.456718Z</t>
  </si>
  <si>
    <t>Hamstring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</si>
  <si>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</si>
  <si>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</si>
  <si>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</si>
  <si>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</si>
  <si>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</si>
  <si>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</si>
  <si>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</si>
  <si>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</si>
  <si>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</si>
  <si>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</si>
  <si>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</si>
  <si>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</si>
  <si>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</si>
  <si>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</si>
  <si>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</si>
  <si>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</si>
  <si>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</si>
  <si>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</si>
  <si>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</si>
  <si>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</si>
  <si>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</si>
  <si>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2023-11-09T16:30:09.774564Z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</si>
  <si>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</si>
  <si>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</si>
  <si>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</si>
  <si>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</si>
  <si>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</si>
  <si>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</si>
  <si>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</si>
  <si>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</si>
  <si>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</si>
  <si>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</si>
  <si>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</si>
  <si>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</si>
  <si>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</si>
  <si>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2023-11-15T11:30:09.319940Z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</si>
  <si>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</si>
  <si>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</si>
  <si>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</si>
  <si>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</si>
  <si>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</si>
  <si>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</si>
  <si>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</si>
  <si>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</si>
  <si>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</si>
  <si>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</si>
  <si>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</si>
  <si>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</si>
  <si>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</si>
  <si>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</si>
  <si>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</si>
  <si>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</si>
  <si>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</si>
  <si>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</si>
  <si>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</si>
  <si>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</si>
  <si>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2023-11-12T20:00:09.383503Z</t>
  </si>
  <si>
    <t>Ankle injury - Expected back 14 Jan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</si>
  <si>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</si>
  <si>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</si>
  <si>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</si>
  <si>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</si>
  <si>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</si>
  <si>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</si>
  <si>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</si>
  <si>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</si>
  <si>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</si>
  <si>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</si>
  <si>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</si>
  <si>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</si>
  <si>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</si>
  <si>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</si>
  <si>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</si>
  <si>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</si>
  <si>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</si>
  <si>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</si>
  <si>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</si>
  <si>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</si>
  <si>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</si>
  <si>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</si>
  <si>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</si>
  <si>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</si>
  <si>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</si>
  <si>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</si>
  <si>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Nicolas Jackson - 6</t>
  </si>
  <si>
    <t>Taiwo Awoniyi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</si>
  <si>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</si>
  <si>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</si>
  <si>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2023-11-26T22:00:09.038279Z</t>
  </si>
  <si>
    <t>2023-11-24T19:00:09.689065Z</t>
  </si>
  <si>
    <t>2023-11-24T20:00:09.559160Z</t>
  </si>
  <si>
    <t>2023-11-24T19:00:11.309259Z</t>
  </si>
  <si>
    <t>2023-11-25T19:00:08.932055Z</t>
  </si>
  <si>
    <t>2023-11-27T21:30:09.188544Z</t>
  </si>
  <si>
    <t>2023-11-27T21:30:09.209583Z</t>
  </si>
  <si>
    <t>2023-11-25T19:00:09.105813Z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</si>
  <si>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</si>
  <si>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</si>
  <si>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</si>
  <si>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</si>
  <si>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</si>
  <si>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</si>
  <si>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</si>
  <si>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</si>
  <si>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</si>
  <si>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</si>
  <si>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</si>
  <si>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</si>
  <si>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</si>
  <si>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</si>
  <si>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</si>
  <si>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</si>
  <si>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</si>
  <si>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</si>
  <si>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</si>
  <si>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</si>
  <si>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</si>
  <si>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</si>
  <si>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</si>
  <si>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</si>
  <si>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</si>
  <si>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</si>
  <si>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</si>
  <si>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</si>
  <si>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</si>
  <si>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Michael Ndiweni</t>
  </si>
  <si>
    <t>26-211</t>
  </si>
  <si>
    <t>26-329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</si>
  <si>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</si>
  <si>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</si>
  <si>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</si>
  <si>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</si>
  <si>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</si>
  <si>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</si>
  <si>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</si>
  <si>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</si>
  <si>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</si>
  <si>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</si>
  <si>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</si>
  <si>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</si>
  <si>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2023-12-02T18:30:08.360407Z</t>
  </si>
  <si>
    <t>Lack of match fitness - 50% chance of playing</t>
  </si>
  <si>
    <t>Thigh injury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</si>
  <si>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</si>
  <si>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</si>
  <si>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</si>
  <si>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</si>
  <si>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</si>
  <si>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</si>
  <si>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</si>
  <si>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</si>
  <si>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</si>
  <si>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</si>
  <si>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</si>
  <si>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</si>
  <si>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</si>
  <si>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Ankle injury - 25% chance of playing</t>
  </si>
  <si>
    <t>2023-11-30T23:30:08.340445Z</t>
  </si>
  <si>
    <t>Calf injury - 25% chance of playing</t>
  </si>
  <si>
    <t>2023-11-30T23:30:09.105646Z</t>
  </si>
  <si>
    <t>2023-12-03T23:30:10.074436Z</t>
  </si>
  <si>
    <t>2023-12-02T19:00:09.058622Z</t>
  </si>
  <si>
    <t>2023-12-02T19:00:09.142375Z</t>
  </si>
  <si>
    <t>2023-12-02T19:00:09.461542Z</t>
  </si>
  <si>
    <t>2023-12-03T20:30:08.978409Z</t>
  </si>
  <si>
    <t>2023-12-03T20:30:08.997524Z</t>
  </si>
  <si>
    <t>Muscle injury - 25% chance of playing</t>
  </si>
  <si>
    <t>2023-12-03T23:30:11.101545Z</t>
  </si>
  <si>
    <t>Knee injury - Expected back 14 Jan</t>
  </si>
  <si>
    <t>2023-12-03T00:30:09.492088Z</t>
  </si>
  <si>
    <t>2023-12-02T22:30:10.218322Z</t>
  </si>
  <si>
    <t>2023-12-02T21:00:08.928187Z</t>
  </si>
  <si>
    <t>Leg injury - 75% chance of playing</t>
  </si>
  <si>
    <t>2023-12-02T19:00:09.260519Z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</si>
  <si>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</si>
  <si>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</si>
  <si>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</si>
  <si>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</si>
  <si>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</si>
  <si>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</si>
  <si>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</si>
  <si>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</si>
  <si>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</si>
  <si>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2023-12-02T19:00:09.448128Z</t>
  </si>
  <si>
    <t>483398.jpg</t>
  </si>
  <si>
    <t>Whittingham</t>
  </si>
  <si>
    <t>Tawanda</t>
  </si>
  <si>
    <t>497606.jpg</t>
  </si>
  <si>
    <t>Chirewa</t>
  </si>
  <si>
    <t>504750.jpg</t>
  </si>
  <si>
    <t>Hubner</t>
  </si>
  <si>
    <t>23-338</t>
  </si>
  <si>
    <t>30-144</t>
  </si>
  <si>
    <t>25-238</t>
  </si>
  <si>
    <t>29-276</t>
  </si>
  <si>
    <t>Vincent Angelini</t>
  </si>
  <si>
    <t>19-163</t>
  </si>
  <si>
    <t>Tawanda Chirewa</t>
  </si>
  <si>
    <t>Justin Hubner</t>
  </si>
  <si>
    <t>Leigh Kavanagh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</si>
  <si>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</si>
  <si>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</si>
  <si>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</si>
  <si>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</si>
  <si>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Ollie Watkins - 8</t>
  </si>
  <si>
    <t>Odsonne Édouard - 6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</si>
  <si>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</si>
  <si>
    <t>Groin Injury - Expected back 20 Jan</t>
  </si>
  <si>
    <t>2023-12-07T12:00:08.489004Z</t>
  </si>
  <si>
    <t>Knock - 25% chance of playing</t>
  </si>
  <si>
    <t>Illness - 75% chance of playing</t>
  </si>
  <si>
    <t>2023-12-06T23:30:08.350358Z</t>
  </si>
  <si>
    <t>Foot injury - Expected back 20 Jan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</si>
  <si>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</si>
  <si>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</si>
  <si>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</si>
  <si>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</si>
  <si>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</si>
  <si>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</si>
  <si>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</si>
  <si>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</si>
  <si>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</si>
  <si>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</si>
  <si>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</si>
  <si>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</si>
  <si>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</si>
  <si>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</si>
  <si>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</si>
  <si>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</si>
  <si>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</si>
  <si>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</si>
  <si>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</si>
  <si>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</si>
  <si>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2023-12-06T21:00:11.539721Z</t>
  </si>
  <si>
    <t>2023-12-06T23:30:08.987007Z</t>
  </si>
  <si>
    <t>2023-12-07T23:00:09.709408Z</t>
  </si>
  <si>
    <t>Shoulder injury - Expected back 03 Apr</t>
  </si>
  <si>
    <t>2023-12-04T17:00:09.845218Z</t>
  </si>
  <si>
    <t>2023-12-04T17:00:09.862491Z</t>
  </si>
  <si>
    <t>2023-12-06T22:00:10.467989Z</t>
  </si>
  <si>
    <t>Groin Injury - Unknown return date</t>
  </si>
  <si>
    <t>2023-12-08T00:00:09.945282Z</t>
  </si>
  <si>
    <t>Wrist Injury - 75% chance of playing</t>
  </si>
  <si>
    <t>2023-12-07T23:30:10.009235Z</t>
  </si>
  <si>
    <t>2023-12-04T16:30:10.649965Z</t>
  </si>
  <si>
    <t>27-253</t>
  </si>
  <si>
    <t>24-007</t>
  </si>
  <si>
    <t>26-121</t>
  </si>
  <si>
    <t>25-164</t>
  </si>
  <si>
    <t>26-166</t>
  </si>
  <si>
    <t>27-100</t>
  </si>
  <si>
    <t>29-280</t>
  </si>
  <si>
    <t>31-179</t>
  </si>
  <si>
    <t>24-195</t>
  </si>
  <si>
    <t>23-158</t>
  </si>
  <si>
    <t>26-311</t>
  </si>
  <si>
    <t>28-237</t>
  </si>
  <si>
    <t>18-339</t>
  </si>
  <si>
    <t>31-049</t>
  </si>
  <si>
    <t>21-225</t>
  </si>
  <si>
    <t>19-050</t>
  </si>
  <si>
    <t>22-270</t>
  </si>
  <si>
    <t>25-327</t>
  </si>
  <si>
    <t>23-148</t>
  </si>
  <si>
    <t>27-018</t>
  </si>
  <si>
    <t>31-153</t>
  </si>
  <si>
    <t>24-197</t>
  </si>
  <si>
    <t>29-128</t>
  </si>
  <si>
    <t>29-144</t>
  </si>
  <si>
    <t>25-324</t>
  </si>
  <si>
    <t>26-202</t>
  </si>
  <si>
    <t>27-357</t>
  </si>
  <si>
    <t>19-166</t>
  </si>
  <si>
    <t>28-287</t>
  </si>
  <si>
    <t>28-152</t>
  </si>
  <si>
    <t>28-006</t>
  </si>
  <si>
    <t>21-303</t>
  </si>
  <si>
    <t>28-084</t>
  </si>
  <si>
    <t>26-020</t>
  </si>
  <si>
    <t>23-258</t>
  </si>
  <si>
    <t>30-022</t>
  </si>
  <si>
    <t>26-215</t>
  </si>
  <si>
    <t>22-174</t>
  </si>
  <si>
    <t>26-332</t>
  </si>
  <si>
    <t>19-047</t>
  </si>
  <si>
    <t>Luca Barrington</t>
  </si>
  <si>
    <t>18-361</t>
  </si>
  <si>
    <t>Conor Bradley</t>
  </si>
  <si>
    <t>20-152</t>
  </si>
  <si>
    <t>Leo Castledine</t>
  </si>
  <si>
    <t>28-079</t>
  </si>
  <si>
    <t>23-318</t>
  </si>
  <si>
    <t>Tom King</t>
  </si>
  <si>
    <t>20-053</t>
  </si>
  <si>
    <t>Andrew Omobamidele</t>
  </si>
  <si>
    <t>Marcelo Pitaluga</t>
  </si>
  <si>
    <t>26-360</t>
  </si>
  <si>
    <t>GW15</t>
  </si>
  <si>
    <t>Scott McTominay - 5</t>
  </si>
  <si>
    <t>Jarrod Bowen - 9</t>
  </si>
  <si>
    <t>Bryan Mbeumo - 7</t>
  </si>
  <si>
    <t>Hwang Hee-chan - 8</t>
  </si>
  <si>
    <t>Suspended until 22 Dec</t>
  </si>
  <si>
    <t>2023-12-09T20:00:09.117227Z</t>
  </si>
  <si>
    <t>2023-12-09T20:00:09.137355Z</t>
  </si>
  <si>
    <t>Hamstring injury - Expected back 26 Dec</t>
  </si>
  <si>
    <t>Ankle injury - Expected back 27 Dec</t>
  </si>
  <si>
    <t>Hamstring injury - Expected back 27 Dec</t>
  </si>
  <si>
    <t>Muscle injury - Expected back 24 Feb</t>
  </si>
  <si>
    <t>Suspended until 23 Dec</t>
  </si>
  <si>
    <t>2023-12-09T17:30:08.827079Z</t>
  </si>
  <si>
    <t>2023-12-11T00:00:10.930063Z</t>
  </si>
  <si>
    <t>Knee injury - 75% chance of playing</t>
  </si>
  <si>
    <t>2023-12-10T23:00:09.742927Z</t>
  </si>
  <si>
    <t>Ankle injury - 75% chance of playing</t>
  </si>
  <si>
    <t>2023-12-10T23:00:09.879958Z</t>
  </si>
  <si>
    <t>Hamstring injury - 75% chance of playing</t>
  </si>
  <si>
    <t>2023-12-10T23:00:09.935968Z</t>
  </si>
  <si>
    <t>Suspended until 21 Dec</t>
  </si>
  <si>
    <t>2023-12-09T15:30:08.684440Z</t>
  </si>
  <si>
    <t>2023-12-09T16:30:08.935251Z</t>
  </si>
  <si>
    <t>Calf injury - 75% chance of playing</t>
  </si>
  <si>
    <t>2023-12-09T16:30:08.974792Z</t>
  </si>
  <si>
    <t>2023-12-09T16:30:08.994956Z</t>
  </si>
  <si>
    <t>Hip injury - 25% chance of playing</t>
  </si>
  <si>
    <t>2023-12-10T19:30:09.541373Z</t>
  </si>
  <si>
    <t>2023-12-10T19:30:09.588857Z</t>
  </si>
  <si>
    <t>2023-12-08T13:30:09.008625Z</t>
  </si>
  <si>
    <t>2023-12-10T23:00:10.810898Z</t>
  </si>
  <si>
    <t>2023-12-10T23:00:10.839536Z</t>
  </si>
  <si>
    <t>Knock - 50% chance of playing</t>
  </si>
  <si>
    <t>2023-12-10T19:30:08.965874Z</t>
  </si>
  <si>
    <t>Foot injury - 50% chance of playing</t>
  </si>
  <si>
    <t>2023-12-10T18:00:10.148960Z</t>
  </si>
  <si>
    <t>2023-12-09T17:30:09.516585Z</t>
  </si>
  <si>
    <t>2023-12-08T17:00:10.069759Z</t>
  </si>
  <si>
    <t>2023-12-08T17:30:08.969554Z</t>
  </si>
  <si>
    <t>2023-12-10T19:30:10.098131Z</t>
  </si>
  <si>
    <t>Calf injury - Expected back 26 Dec</t>
  </si>
  <si>
    <t>2023-12-08T18:30:10.356324Z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</si>
  <si>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</si>
  <si>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</si>
  <si>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</si>
  <si>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</si>
  <si>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</si>
  <si>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</si>
  <si>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Hamstring injury - Expected back 24 Dec</t>
  </si>
  <si>
    <t>23-341</t>
  </si>
  <si>
    <t>21-011</t>
  </si>
  <si>
    <t>26-078</t>
  </si>
  <si>
    <t>25-338</t>
  </si>
  <si>
    <t>21-344</t>
  </si>
  <si>
    <t>27-256</t>
  </si>
  <si>
    <t>21-257</t>
  </si>
  <si>
    <t>24-260</t>
  </si>
  <si>
    <t>27-064</t>
  </si>
  <si>
    <t>22-188</t>
  </si>
  <si>
    <t>28-145</t>
  </si>
  <si>
    <t>28-296</t>
  </si>
  <si>
    <t>25-065</t>
  </si>
  <si>
    <t>31-070</t>
  </si>
  <si>
    <t>29-304</t>
  </si>
  <si>
    <t>26-048</t>
  </si>
  <si>
    <t>23-314</t>
  </si>
  <si>
    <t>23-007</t>
  </si>
  <si>
    <t>27-112</t>
  </si>
  <si>
    <t>27-194</t>
  </si>
  <si>
    <t>21-035</t>
  </si>
  <si>
    <t>24-010</t>
  </si>
  <si>
    <t>33-258</t>
  </si>
  <si>
    <t>23-290</t>
  </si>
  <si>
    <t>22-143</t>
  </si>
  <si>
    <t>30-287</t>
  </si>
  <si>
    <t>30-352</t>
  </si>
  <si>
    <t>32-091</t>
  </si>
  <si>
    <t>22-260</t>
  </si>
  <si>
    <t>26-124</t>
  </si>
  <si>
    <t>30-277</t>
  </si>
  <si>
    <t>19-342</t>
  </si>
  <si>
    <t>26-342</t>
  </si>
  <si>
    <t>25-247</t>
  </si>
  <si>
    <t>30-006</t>
  </si>
  <si>
    <t>26-002</t>
  </si>
  <si>
    <t>35-144</t>
  </si>
  <si>
    <t>23-345</t>
  </si>
  <si>
    <t>26-237</t>
  </si>
  <si>
    <t>29-220</t>
  </si>
  <si>
    <t>25-167</t>
  </si>
  <si>
    <t>28-123</t>
  </si>
  <si>
    <t>26-169</t>
  </si>
  <si>
    <t>30-151</t>
  </si>
  <si>
    <t>33-045</t>
  </si>
  <si>
    <t>25-300</t>
  </si>
  <si>
    <t>31-152</t>
  </si>
  <si>
    <t>25-314</t>
  </si>
  <si>
    <t>23-206</t>
  </si>
  <si>
    <t>27-183</t>
  </si>
  <si>
    <t>27-103</t>
  </si>
  <si>
    <t>19-336</t>
  </si>
  <si>
    <t>23-137</t>
  </si>
  <si>
    <t>32-311</t>
  </si>
  <si>
    <t>23-333</t>
  </si>
  <si>
    <t>26-356</t>
  </si>
  <si>
    <t>21-167</t>
  </si>
  <si>
    <t>23-254</t>
  </si>
  <si>
    <t>22-092</t>
  </si>
  <si>
    <t>20-113</t>
  </si>
  <si>
    <t>26-156</t>
  </si>
  <si>
    <t>25-245</t>
  </si>
  <si>
    <t>25-083</t>
  </si>
  <si>
    <t>21-084</t>
  </si>
  <si>
    <t>25-032</t>
  </si>
  <si>
    <t>18-353</t>
  </si>
  <si>
    <t>31-216</t>
  </si>
  <si>
    <t>20-129</t>
  </si>
  <si>
    <t>22-039</t>
  </si>
  <si>
    <t>32-325</t>
  </si>
  <si>
    <t>26-270</t>
  </si>
  <si>
    <t>20-348</t>
  </si>
  <si>
    <t>30-271</t>
  </si>
  <si>
    <t>31-291</t>
  </si>
  <si>
    <t>26-126</t>
  </si>
  <si>
    <t>29-283</t>
  </si>
  <si>
    <t>19-322</t>
  </si>
  <si>
    <t>19-201</t>
  </si>
  <si>
    <t>26-355</t>
  </si>
  <si>
    <t>28-292</t>
  </si>
  <si>
    <t>20-052</t>
  </si>
  <si>
    <t>30-080</t>
  </si>
  <si>
    <t>32-250</t>
  </si>
  <si>
    <t>35-061</t>
  </si>
  <si>
    <t>22-225</t>
  </si>
  <si>
    <t>20-288</t>
  </si>
  <si>
    <t>34-169</t>
  </si>
  <si>
    <t>27-075</t>
  </si>
  <si>
    <t>31-111</t>
  </si>
  <si>
    <t>31-182</t>
  </si>
  <si>
    <t>33-361</t>
  </si>
  <si>
    <t>25-142</t>
  </si>
  <si>
    <t>27-248</t>
  </si>
  <si>
    <t>24-198</t>
  </si>
  <si>
    <t>27-344</t>
  </si>
  <si>
    <t>21-280</t>
  </si>
  <si>
    <t>24-268</t>
  </si>
  <si>
    <t>23-161</t>
  </si>
  <si>
    <t>22-226</t>
  </si>
  <si>
    <t>26-314</t>
  </si>
  <si>
    <t>25-049</t>
  </si>
  <si>
    <t>30-231</t>
  </si>
  <si>
    <t>33-219</t>
  </si>
  <si>
    <t>32-166</t>
  </si>
  <si>
    <t>24-286</t>
  </si>
  <si>
    <t>28-240</t>
  </si>
  <si>
    <t>24-157</t>
  </si>
  <si>
    <t>20-299</t>
  </si>
  <si>
    <t>29-330</t>
  </si>
  <si>
    <t>26-336</t>
  </si>
  <si>
    <t>25-275</t>
  </si>
  <si>
    <t>18-030</t>
  </si>
  <si>
    <t>20-342</t>
  </si>
  <si>
    <t>31-329</t>
  </si>
  <si>
    <t>21-198</t>
  </si>
  <si>
    <t>25-166</t>
  </si>
  <si>
    <t>18-342</t>
  </si>
  <si>
    <t>25-357</t>
  </si>
  <si>
    <t>30-344</t>
  </si>
  <si>
    <t>23-337</t>
  </si>
  <si>
    <t>23-355</t>
  </si>
  <si>
    <t>22-055</t>
  </si>
  <si>
    <t>34-330</t>
  </si>
  <si>
    <t>32-076</t>
  </si>
  <si>
    <t>32-020</t>
  </si>
  <si>
    <t>19-363</t>
  </si>
  <si>
    <t>30-116</t>
  </si>
  <si>
    <t>25-329</t>
  </si>
  <si>
    <t>31-052</t>
  </si>
  <si>
    <t>25-051</t>
  </si>
  <si>
    <t>21-228</t>
  </si>
  <si>
    <t>20-251</t>
  </si>
  <si>
    <t>24-331</t>
  </si>
  <si>
    <t>30-305</t>
  </si>
  <si>
    <t>31-300</t>
  </si>
  <si>
    <t>35-342</t>
  </si>
  <si>
    <t>25-165</t>
  </si>
  <si>
    <t>38-237</t>
  </si>
  <si>
    <t>21-041</t>
  </si>
  <si>
    <t>34-209</t>
  </si>
  <si>
    <t>19-053</t>
  </si>
  <si>
    <t>29-094</t>
  </si>
  <si>
    <t>22-328</t>
  </si>
  <si>
    <t>32-109</t>
  </si>
  <si>
    <t>30-181</t>
  </si>
  <si>
    <t>23-197</t>
  </si>
  <si>
    <t>32-331</t>
  </si>
  <si>
    <t>27-292</t>
  </si>
  <si>
    <t>23-099</t>
  </si>
  <si>
    <t>19-254</t>
  </si>
  <si>
    <t>24-218</t>
  </si>
  <si>
    <t>23-308</t>
  </si>
  <si>
    <t>34-076</t>
  </si>
  <si>
    <t>22-273</t>
  </si>
  <si>
    <t>30-096</t>
  </si>
  <si>
    <t>22-303</t>
  </si>
  <si>
    <t>22-183</t>
  </si>
  <si>
    <t>25-330</t>
  </si>
  <si>
    <t>22-302</t>
  </si>
  <si>
    <t>24-329</t>
  </si>
  <si>
    <t>23-098</t>
  </si>
  <si>
    <t>22-290</t>
  </si>
  <si>
    <t>21-209</t>
  </si>
  <si>
    <t>28-092</t>
  </si>
  <si>
    <t>32-179</t>
  </si>
  <si>
    <t>23-151</t>
  </si>
  <si>
    <t>26-025</t>
  </si>
  <si>
    <t>20-206</t>
  </si>
  <si>
    <t>21-322</t>
  </si>
  <si>
    <t>23-143</t>
  </si>
  <si>
    <t>19-266</t>
  </si>
  <si>
    <t>19-094</t>
  </si>
  <si>
    <t>26-170</t>
  </si>
  <si>
    <t>18-252</t>
  </si>
  <si>
    <t>27-021</t>
  </si>
  <si>
    <t>24-183</t>
  </si>
  <si>
    <t>23-186</t>
  </si>
  <si>
    <t>27-319</t>
  </si>
  <si>
    <t>31-156</t>
  </si>
  <si>
    <t>21-184</t>
  </si>
  <si>
    <t>21-335</t>
  </si>
  <si>
    <t>18-244</t>
  </si>
  <si>
    <t>23-034</t>
  </si>
  <si>
    <t>28-238</t>
  </si>
  <si>
    <t>28-128</t>
  </si>
  <si>
    <t>20-310</t>
  </si>
  <si>
    <t>25-307</t>
  </si>
  <si>
    <t>31-141</t>
  </si>
  <si>
    <t>24-081</t>
  </si>
  <si>
    <t>27-222</t>
  </si>
  <si>
    <t>24-003</t>
  </si>
  <si>
    <t>25-215</t>
  </si>
  <si>
    <t>26-252</t>
  </si>
  <si>
    <t>32-220</t>
  </si>
  <si>
    <t>22-076</t>
  </si>
  <si>
    <t>27-119</t>
  </si>
  <si>
    <t>23-319</t>
  </si>
  <si>
    <t>22-202</t>
  </si>
  <si>
    <t>30-261</t>
  </si>
  <si>
    <t>22-315</t>
  </si>
  <si>
    <t>31-356</t>
  </si>
  <si>
    <t>27-007</t>
  </si>
  <si>
    <t>25-349</t>
  </si>
  <si>
    <t>23-298</t>
  </si>
  <si>
    <t>33-232</t>
  </si>
  <si>
    <t>22-213</t>
  </si>
  <si>
    <t>26-157</t>
  </si>
  <si>
    <t>24-018</t>
  </si>
  <si>
    <t>30-334</t>
  </si>
  <si>
    <t>27-081</t>
  </si>
  <si>
    <t>25-018</t>
  </si>
  <si>
    <t>25-066</t>
  </si>
  <si>
    <t>20-034</t>
  </si>
  <si>
    <t>23-299</t>
  </si>
  <si>
    <t>24-220</t>
  </si>
  <si>
    <t>19-087</t>
  </si>
  <si>
    <t>24-200</t>
  </si>
  <si>
    <t>26-049</t>
  </si>
  <si>
    <t>33-355</t>
  </si>
  <si>
    <t>29-219</t>
  </si>
  <si>
    <t>29-131</t>
  </si>
  <si>
    <t>23-230</t>
  </si>
  <si>
    <t>35-215</t>
  </si>
  <si>
    <t>23-072</t>
  </si>
  <si>
    <t>29-198</t>
  </si>
  <si>
    <t>22-344</t>
  </si>
  <si>
    <t>30-030</t>
  </si>
  <si>
    <t>30-101</t>
  </si>
  <si>
    <t>31-282</t>
  </si>
  <si>
    <t>29-047</t>
  </si>
  <si>
    <t>19-020</t>
  </si>
  <si>
    <t>22-292</t>
  </si>
  <si>
    <t>29-147</t>
  </si>
  <si>
    <t>21-029</t>
  </si>
  <si>
    <t>27-246</t>
  </si>
  <si>
    <t>29-008</t>
  </si>
  <si>
    <t>26-042</t>
  </si>
  <si>
    <t>26-214</t>
  </si>
  <si>
    <t>25-216</t>
  </si>
  <si>
    <t>27-120</t>
  </si>
  <si>
    <t>21-276</t>
  </si>
  <si>
    <t>24-352</t>
  </si>
  <si>
    <t>30-281</t>
  </si>
  <si>
    <t>18-236</t>
  </si>
  <si>
    <t>25-268</t>
  </si>
  <si>
    <t>26-258</t>
  </si>
  <si>
    <t>22-176</t>
  </si>
  <si>
    <t>31-100</t>
  </si>
  <si>
    <t>21-088</t>
  </si>
  <si>
    <t>32-125</t>
  </si>
  <si>
    <t>19-069</t>
  </si>
  <si>
    <t>26-000</t>
  </si>
  <si>
    <t>24-126</t>
  </si>
  <si>
    <t>21-054</t>
  </si>
  <si>
    <t>27-190</t>
  </si>
  <si>
    <t>19-089</t>
  </si>
  <si>
    <t>29-054</t>
  </si>
  <si>
    <t>27-029</t>
  </si>
  <si>
    <t>24-019</t>
  </si>
  <si>
    <t>27-003</t>
  </si>
  <si>
    <t>34-081</t>
  </si>
  <si>
    <t>20-324</t>
  </si>
  <si>
    <t>26-036</t>
  </si>
  <si>
    <t>17-224</t>
  </si>
  <si>
    <t>37-341</t>
  </si>
  <si>
    <t>30-273</t>
  </si>
  <si>
    <t>24-101</t>
  </si>
  <si>
    <t>26-205</t>
  </si>
  <si>
    <t>29-086</t>
  </si>
  <si>
    <t>24-248</t>
  </si>
  <si>
    <t>23-131</t>
  </si>
  <si>
    <t>26-344</t>
  </si>
  <si>
    <t>31-125</t>
  </si>
  <si>
    <t>30-186</t>
  </si>
  <si>
    <t>27-360</t>
  </si>
  <si>
    <t>24-335</t>
  </si>
  <si>
    <t>22-340</t>
  </si>
  <si>
    <t>22-221</t>
  </si>
  <si>
    <t>21-160</t>
  </si>
  <si>
    <t>19-169</t>
  </si>
  <si>
    <t>28-290</t>
  </si>
  <si>
    <t>24-196</t>
  </si>
  <si>
    <t>29-326</t>
  </si>
  <si>
    <t>20-009</t>
  </si>
  <si>
    <t>24-001</t>
  </si>
  <si>
    <t>34-145</t>
  </si>
  <si>
    <t>23-277</t>
  </si>
  <si>
    <t>27-278</t>
  </si>
  <si>
    <t>32-243</t>
  </si>
  <si>
    <t>25-106</t>
  </si>
  <si>
    <t>24-170</t>
  </si>
  <si>
    <t>24-282</t>
  </si>
  <si>
    <t>19-013</t>
  </si>
  <si>
    <t>26-224</t>
  </si>
  <si>
    <t>35-202</t>
  </si>
  <si>
    <t>19-230</t>
  </si>
  <si>
    <t>21-364</t>
  </si>
  <si>
    <t>33-337</t>
  </si>
  <si>
    <t>22-117</t>
  </si>
  <si>
    <t>17-168</t>
  </si>
  <si>
    <t>20-282</t>
  </si>
  <si>
    <t>25-344</t>
  </si>
  <si>
    <t>31-035</t>
  </si>
  <si>
    <t>25-119</t>
  </si>
  <si>
    <t>18-194</t>
  </si>
  <si>
    <t>28-155</t>
  </si>
  <si>
    <t>21-219</t>
  </si>
  <si>
    <t>29-130</t>
  </si>
  <si>
    <t>26-106</t>
  </si>
  <si>
    <t>18-276</t>
  </si>
  <si>
    <t>22-056</t>
  </si>
  <si>
    <t>Sydie Peck</t>
  </si>
  <si>
    <t>21-356</t>
  </si>
  <si>
    <t>34-312</t>
  </si>
  <si>
    <t>24-064</t>
  </si>
  <si>
    <t>28-009</t>
  </si>
  <si>
    <t>21-306</t>
  </si>
  <si>
    <t>29-279</t>
  </si>
  <si>
    <t>30-196</t>
  </si>
  <si>
    <t>31-236</t>
  </si>
  <si>
    <t>24-089</t>
  </si>
  <si>
    <t>20-316</t>
  </si>
  <si>
    <t>26-197</t>
  </si>
  <si>
    <t>21-067</t>
  </si>
  <si>
    <t>25-211</t>
  </si>
  <si>
    <t>22-197</t>
  </si>
  <si>
    <t>26-041</t>
  </si>
  <si>
    <t>28-087</t>
  </si>
  <si>
    <t>36-067</t>
  </si>
  <si>
    <t>28-318</t>
  </si>
  <si>
    <t>30-312</t>
  </si>
  <si>
    <t>27-093</t>
  </si>
  <si>
    <t>34-092</t>
  </si>
  <si>
    <t>29-275</t>
  </si>
  <si>
    <t>26-125</t>
  </si>
  <si>
    <t>27-172</t>
  </si>
  <si>
    <t>34-135</t>
  </si>
  <si>
    <t>25-228</t>
  </si>
  <si>
    <t>28-334</t>
  </si>
  <si>
    <t>30-147</t>
  </si>
  <si>
    <t>30-328</t>
  </si>
  <si>
    <t>22-097</t>
  </si>
  <si>
    <t>22-262</t>
  </si>
  <si>
    <t>24-050</t>
  </si>
  <si>
    <t>27-182</t>
  </si>
  <si>
    <t>26-023</t>
  </si>
  <si>
    <t>23-261</t>
  </si>
  <si>
    <t>26-009</t>
  </si>
  <si>
    <t>19-222</t>
  </si>
  <si>
    <t>31-214</t>
  </si>
  <si>
    <t>22-014</t>
  </si>
  <si>
    <t>30-353</t>
  </si>
  <si>
    <t>20-112</t>
  </si>
  <si>
    <t>30-025</t>
  </si>
  <si>
    <t>29-123</t>
  </si>
  <si>
    <t>21-145</t>
  </si>
  <si>
    <t>39-080</t>
  </si>
  <si>
    <t>24-177</t>
  </si>
  <si>
    <t>23-086</t>
  </si>
  <si>
    <t>32-226</t>
  </si>
  <si>
    <t>23-136</t>
  </si>
  <si>
    <t>26-088</t>
  </si>
  <si>
    <t>24-140</t>
  </si>
  <si>
    <t>33-115</t>
  </si>
  <si>
    <t>29-003</t>
  </si>
  <si>
    <t>29-197</t>
  </si>
  <si>
    <t>28-267</t>
  </si>
  <si>
    <t>23-047</t>
  </si>
  <si>
    <t>31-022</t>
  </si>
  <si>
    <t>24-264</t>
  </si>
  <si>
    <t>30-084</t>
  </si>
  <si>
    <t>28-063</t>
  </si>
  <si>
    <t>22-184</t>
  </si>
  <si>
    <t>26-218</t>
  </si>
  <si>
    <t>22-177</t>
  </si>
  <si>
    <t>28-114</t>
  </si>
  <si>
    <t>25-036</t>
  </si>
  <si>
    <t>34-257</t>
  </si>
  <si>
    <t>23-217</t>
  </si>
  <si>
    <t>32-148</t>
  </si>
  <si>
    <t>21-062</t>
  </si>
  <si>
    <t>27-320</t>
  </si>
  <si>
    <t>28-096</t>
  </si>
  <si>
    <t>22-113</t>
  </si>
  <si>
    <t>33-083</t>
  </si>
  <si>
    <t>29-007</t>
  </si>
  <si>
    <t>25-121</t>
  </si>
  <si>
    <t>27-213</t>
  </si>
  <si>
    <t>29-170</t>
  </si>
  <si>
    <t>21-013</t>
  </si>
  <si>
    <t>19-260</t>
  </si>
  <si>
    <t>32-156</t>
  </si>
  <si>
    <t>30-230</t>
  </si>
  <si>
    <t>20-083</t>
  </si>
  <si>
    <t>31-330</t>
  </si>
  <si>
    <t>22-236</t>
  </si>
  <si>
    <t>21-115</t>
  </si>
  <si>
    <t>27-065</t>
  </si>
  <si>
    <t>23-195</t>
  </si>
  <si>
    <t>28-261</t>
  </si>
  <si>
    <t>24-141</t>
  </si>
  <si>
    <t>29-229</t>
  </si>
  <si>
    <t>33-197</t>
  </si>
  <si>
    <t>26-015</t>
  </si>
  <si>
    <t>34-043</t>
  </si>
  <si>
    <t>29-040</t>
  </si>
  <si>
    <t>18-189</t>
  </si>
  <si>
    <t>27-346</t>
  </si>
  <si>
    <t>28-341</t>
  </si>
  <si>
    <t>33-015</t>
  </si>
  <si>
    <t>26-064</t>
  </si>
  <si>
    <t>22-242</t>
  </si>
  <si>
    <t>35-124</t>
  </si>
  <si>
    <t>24-113</t>
  </si>
  <si>
    <t>31-287</t>
  </si>
  <si>
    <t>26-264</t>
  </si>
  <si>
    <t>27-099</t>
  </si>
  <si>
    <t>32-004</t>
  </si>
  <si>
    <t>29-009</t>
  </si>
  <si>
    <t>26-335</t>
  </si>
  <si>
    <t>19-285</t>
  </si>
  <si>
    <t>38-155</t>
  </si>
  <si>
    <t>21-101</t>
  </si>
  <si>
    <t>24-162</t>
  </si>
  <si>
    <t>26-361</t>
  </si>
  <si>
    <t>29-045</t>
  </si>
  <si>
    <t>24-359</t>
  </si>
  <si>
    <t>20-300</t>
  </si>
  <si>
    <t>36-342</t>
  </si>
  <si>
    <t>20-166</t>
  </si>
  <si>
    <t>25-094</t>
  </si>
  <si>
    <t>22-131</t>
  </si>
  <si>
    <t>20-090</t>
  </si>
  <si>
    <t>24-337</t>
  </si>
  <si>
    <t>24-057</t>
  </si>
  <si>
    <t>18-364</t>
  </si>
  <si>
    <t>25-241</t>
  </si>
  <si>
    <t>20-063</t>
  </si>
  <si>
    <t>21-097</t>
  </si>
  <si>
    <t>20-155</t>
  </si>
  <si>
    <t>20-018</t>
  </si>
  <si>
    <t>22-124</t>
  </si>
  <si>
    <t>25-160</t>
  </si>
  <si>
    <t>38-099</t>
  </si>
  <si>
    <t>18-113</t>
  </si>
  <si>
    <t>28-325</t>
  </si>
  <si>
    <t>19-170</t>
  </si>
  <si>
    <t>22-351</t>
  </si>
  <si>
    <t>20-061</t>
  </si>
  <si>
    <t>31-147</t>
  </si>
  <si>
    <t>18-060</t>
  </si>
  <si>
    <t>19-305</t>
  </si>
  <si>
    <t>18-235</t>
  </si>
  <si>
    <t>20-098</t>
  </si>
  <si>
    <t>20-263</t>
  </si>
  <si>
    <t>35-269</t>
  </si>
  <si>
    <t>21-033</t>
  </si>
  <si>
    <t>18-292</t>
  </si>
  <si>
    <t>31-240</t>
  </si>
  <si>
    <t>20-013</t>
  </si>
  <si>
    <t>31-259</t>
  </si>
  <si>
    <t>30-134</t>
  </si>
  <si>
    <t>18-325</t>
  </si>
  <si>
    <t>28-130</t>
  </si>
  <si>
    <t>20-301</t>
  </si>
  <si>
    <t>19-076</t>
  </si>
  <si>
    <t>20-294</t>
  </si>
  <si>
    <t>26-274</t>
  </si>
  <si>
    <t>28-082</t>
  </si>
  <si>
    <t>28-185</t>
  </si>
  <si>
    <t>20-088</t>
  </si>
  <si>
    <t>20-271</t>
  </si>
  <si>
    <t>22-027</t>
  </si>
  <si>
    <t>19-051</t>
  </si>
  <si>
    <t>20-164</t>
  </si>
  <si>
    <t>20-099</t>
  </si>
  <si>
    <t>21-242</t>
  </si>
  <si>
    <t>18-352</t>
  </si>
  <si>
    <t>23-321</t>
  </si>
  <si>
    <t>17-293</t>
  </si>
  <si>
    <t>30-172</t>
  </si>
  <si>
    <t>19-349</t>
  </si>
  <si>
    <t>23-313</t>
  </si>
  <si>
    <t>28-277</t>
  </si>
  <si>
    <t>35-252</t>
  </si>
  <si>
    <t>28-177</t>
  </si>
  <si>
    <t>40-053</t>
  </si>
  <si>
    <t>18-225</t>
  </si>
  <si>
    <t>20-056</t>
  </si>
  <si>
    <t>20-231</t>
  </si>
  <si>
    <t>22-157</t>
  </si>
  <si>
    <t>28-236</t>
  </si>
  <si>
    <t>19-127</t>
  </si>
  <si>
    <t>25-034</t>
  </si>
  <si>
    <t>19-078</t>
  </si>
  <si>
    <t>16-164</t>
  </si>
  <si>
    <t>25-058</t>
  </si>
  <si>
    <t>18-331</t>
  </si>
  <si>
    <t>19-292</t>
  </si>
  <si>
    <t>21-171</t>
  </si>
  <si>
    <t>20-338</t>
  </si>
  <si>
    <t>18-138</t>
  </si>
  <si>
    <t>20-356</t>
  </si>
  <si>
    <t>20-057</t>
  </si>
  <si>
    <t>26-363</t>
  </si>
  <si>
    <t>19-140</t>
  </si>
  <si>
    <t>20-240</t>
  </si>
  <si>
    <t>18-300</t>
  </si>
  <si>
    <t>21-227</t>
  </si>
  <si>
    <t>32-178</t>
  </si>
  <si>
    <t>32-102</t>
  </si>
  <si>
    <t>21-017</t>
  </si>
  <si>
    <t>24-207</t>
  </si>
  <si>
    <t>31-105</t>
  </si>
  <si>
    <t>24-062</t>
  </si>
  <si>
    <t>20-048</t>
  </si>
  <si>
    <t>18-360</t>
  </si>
  <si>
    <t>GW16</t>
  </si>
  <si>
    <t>Mohamed Salah - 11</t>
  </si>
  <si>
    <t>Son Heung-min - 10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</si>
  <si>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 - 4</t>
    </r>
  </si>
  <si>
    <t>Dominic Solanke - 8</t>
  </si>
  <si>
    <t>Abdoulaye Doucouré - 6</t>
  </si>
  <si>
    <t>Elijah Adebayo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</si>
</sst>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Richarlison de Andrade</v>
          </cell>
          <cell r="B6" t="str">
            <v>Richarlison</v>
          </cell>
          <cell r="M6" t="str">
            <v>TOT</v>
          </cell>
        </row>
        <row r="7">
          <cell r="A7" t="str">
            <v>Luis Sinisterra</v>
          </cell>
          <cell r="B7" t="str">
            <v>Sinisterra</v>
          </cell>
          <cell r="M7" t="str">
            <v>BOU</v>
          </cell>
        </row>
        <row r="8">
          <cell r="A8" t="str">
            <v>Pablo Sarabia</v>
          </cell>
          <cell r="B8" t="str">
            <v>Sarabia</v>
          </cell>
          <cell r="M8" t="str">
            <v>WOL</v>
          </cell>
        </row>
        <row r="9">
          <cell r="A9" t="str">
            <v>Trent Alexander-Arnold</v>
          </cell>
          <cell r="B9" t="str">
            <v>Alexander-Arnold</v>
          </cell>
          <cell r="C9" t="str">
            <v>Trent</v>
          </cell>
          <cell r="M9" t="str">
            <v>LIV</v>
          </cell>
        </row>
        <row r="10">
          <cell r="A10" t="str">
            <v>Jack Grealish</v>
          </cell>
          <cell r="B10" t="str">
            <v>Grealish</v>
          </cell>
          <cell r="M10" t="str">
            <v>MCI</v>
          </cell>
        </row>
        <row r="11">
          <cell r="A11" t="str">
            <v>Bukayo Saka</v>
          </cell>
          <cell r="B11" t="str">
            <v>Saka</v>
          </cell>
          <cell r="M11" t="str">
            <v>ARS</v>
          </cell>
        </row>
        <row r="12">
          <cell r="A12" t="str">
            <v>Jarrod Bowen</v>
          </cell>
          <cell r="B12" t="str">
            <v>Bowen</v>
          </cell>
          <cell r="M12" t="str">
            <v>WHU</v>
          </cell>
        </row>
        <row r="13">
          <cell r="A13" t="str">
            <v>Leon Bailey</v>
          </cell>
          <cell r="B13" t="str">
            <v>Bailey</v>
          </cell>
          <cell r="M13" t="str">
            <v>AVL</v>
          </cell>
        </row>
        <row r="14">
          <cell r="A14" t="str">
            <v>Ollie Watkins</v>
          </cell>
          <cell r="B14" t="str">
            <v>Watkins</v>
          </cell>
          <cell r="M14" t="str">
            <v>AVL</v>
          </cell>
        </row>
        <row r="15">
          <cell r="A15" t="str">
            <v>Leandro Trossard</v>
          </cell>
          <cell r="B15" t="str">
            <v>Trossard</v>
          </cell>
          <cell r="M15" t="str">
            <v>ARS</v>
          </cell>
        </row>
        <row r="16">
          <cell r="A16" t="str">
            <v>Alexander Isak</v>
          </cell>
          <cell r="B16" t="str">
            <v>Isak</v>
          </cell>
          <cell r="M16" t="str">
            <v>NEW</v>
          </cell>
        </row>
        <row r="17">
          <cell r="A17" t="str">
            <v>Michael Olise</v>
          </cell>
          <cell r="B17" t="str">
            <v>Olise</v>
          </cell>
          <cell r="M17" t="str">
            <v>CRY</v>
          </cell>
        </row>
        <row r="18">
          <cell r="A18" t="str">
            <v>Pascal Groß</v>
          </cell>
          <cell r="B18" t="str">
            <v>Gross</v>
          </cell>
          <cell r="D18" t="str">
            <v>Pascal Gross</v>
          </cell>
          <cell r="M18" t="str">
            <v>BHA</v>
          </cell>
        </row>
        <row r="19">
          <cell r="A19" t="str">
            <v>Nathan Aké</v>
          </cell>
          <cell r="B19" t="str">
            <v>Aké</v>
          </cell>
          <cell r="C19" t="str">
            <v>Ake</v>
          </cell>
          <cell r="D19" t="str">
            <v>Nathan Ake</v>
          </cell>
          <cell r="M19" t="str">
            <v>MCI</v>
          </cell>
        </row>
        <row r="20">
          <cell r="A20" t="str">
            <v>Dominic Solanke</v>
          </cell>
          <cell r="B20" t="str">
            <v>Solanke</v>
          </cell>
          <cell r="M20" t="str">
            <v>BOU</v>
          </cell>
        </row>
        <row r="21">
          <cell r="A21" t="str">
            <v>Willian Borges da Silva</v>
          </cell>
          <cell r="B21" t="str">
            <v>Willian</v>
          </cell>
          <cell r="M21" t="str">
            <v>FUL</v>
          </cell>
        </row>
        <row r="22">
          <cell r="A22" t="str">
            <v>Cole Palmer</v>
          </cell>
          <cell r="B22" t="str">
            <v>Palmer</v>
          </cell>
          <cell r="M22" t="str">
            <v>CHE</v>
          </cell>
        </row>
        <row r="23">
          <cell r="A23" t="str">
            <v>Darwin Núñez Ribeiro</v>
          </cell>
          <cell r="B23" t="str">
            <v>Darwin</v>
          </cell>
          <cell r="C23" t="str">
            <v>Darwin Núñez</v>
          </cell>
          <cell r="D23" t="str">
            <v>Darwin Nunez</v>
          </cell>
          <cell r="M23" t="str">
            <v>LIV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Kieran Trippier</v>
          </cell>
          <cell r="B25" t="str">
            <v>Trippier</v>
          </cell>
          <cell r="M25" t="str">
            <v>NEW</v>
          </cell>
        </row>
        <row r="26">
          <cell r="A26" t="str">
            <v>Callum Wilson</v>
          </cell>
          <cell r="B26" t="str">
            <v>Wilson</v>
          </cell>
          <cell r="C26" t="str">
            <v>C Wilson</v>
          </cell>
          <cell r="M26" t="str">
            <v>NEW</v>
          </cell>
        </row>
        <row r="27">
          <cell r="A27" t="str">
            <v>Vitalii Mykolenko</v>
          </cell>
          <cell r="B27" t="str">
            <v>Mykolenko</v>
          </cell>
          <cell r="C27" t="str">
            <v>Vitaliy Mykolenko</v>
          </cell>
          <cell r="M27" t="str">
            <v>EVE</v>
          </cell>
        </row>
        <row r="28">
          <cell r="A28" t="str">
            <v>Nicolas Jackson</v>
          </cell>
          <cell r="B28" t="str">
            <v>N.Jackson</v>
          </cell>
          <cell r="M28" t="str">
            <v>CHE</v>
          </cell>
        </row>
        <row r="29">
          <cell r="A29" t="str">
            <v>Anthony Gordon</v>
          </cell>
          <cell r="B29" t="str">
            <v>Gordon</v>
          </cell>
          <cell r="M29" t="str">
            <v>NEW</v>
          </cell>
        </row>
        <row r="30">
          <cell r="A30" t="str">
            <v>Neal Maupay</v>
          </cell>
          <cell r="B30" t="str">
            <v>Maupay</v>
          </cell>
          <cell r="M30" t="str">
            <v>BRE</v>
          </cell>
        </row>
        <row r="31">
          <cell r="A31" t="str">
            <v>Eberechi Eze</v>
          </cell>
          <cell r="B31" t="str">
            <v>Eze</v>
          </cell>
          <cell r="M31" t="str">
            <v>CRY</v>
          </cell>
        </row>
        <row r="32">
          <cell r="A32" t="str">
            <v>Oleksandr Zinchenko</v>
          </cell>
          <cell r="B32" t="str">
            <v>Zinchenko</v>
          </cell>
          <cell r="M32" t="str">
            <v>ARS</v>
          </cell>
        </row>
        <row r="33">
          <cell r="A33" t="str">
            <v>Chris Wood</v>
          </cell>
          <cell r="B33" t="str">
            <v>Wood</v>
          </cell>
          <cell r="M33" t="str">
            <v>NFO</v>
          </cell>
        </row>
        <row r="34">
          <cell r="A34" t="str">
            <v>João Pedro Junqueira de Jesus</v>
          </cell>
          <cell r="B34" t="str">
            <v>João Pedro</v>
          </cell>
          <cell r="M34" t="str">
            <v>BHA</v>
          </cell>
        </row>
        <row r="35">
          <cell r="A35" t="str">
            <v>Mohammed Kudus</v>
          </cell>
          <cell r="B35" t="str">
            <v>Kudus</v>
          </cell>
          <cell r="C35" t="str">
            <v>Kudus Mohammed</v>
          </cell>
          <cell r="M35" t="str">
            <v>WHU</v>
          </cell>
        </row>
        <row r="36">
          <cell r="A36" t="str">
            <v>Konstantinos Tsimikas</v>
          </cell>
          <cell r="B36" t="str">
            <v>Tsimikas</v>
          </cell>
          <cell r="C36" t="str">
            <v>Kostas Tsimikas</v>
          </cell>
          <cell r="M36" t="str">
            <v>LIV</v>
          </cell>
        </row>
        <row r="37">
          <cell r="A37" t="str">
            <v>Scott McTominay</v>
          </cell>
          <cell r="B37" t="str">
            <v>McTominay</v>
          </cell>
          <cell r="M37" t="str">
            <v>MUN</v>
          </cell>
        </row>
        <row r="38">
          <cell r="A38" t="str">
            <v>Moussa Diaby</v>
          </cell>
          <cell r="B38" t="str">
            <v>Diaby</v>
          </cell>
          <cell r="M38" t="str">
            <v>AVL</v>
          </cell>
        </row>
        <row r="39">
          <cell r="A39" t="str">
            <v>Bernardo Veiga de Carvalho e Silva</v>
          </cell>
          <cell r="B39" t="str">
            <v>Bernardo</v>
          </cell>
          <cell r="C39" t="str">
            <v>B Silva</v>
          </cell>
          <cell r="D39" t="str">
            <v>Bernardo Silva</v>
          </cell>
          <cell r="M39" t="str">
            <v>MCI</v>
          </cell>
        </row>
        <row r="40">
          <cell r="A40" t="str">
            <v>Nathan Patterson</v>
          </cell>
          <cell r="B40" t="str">
            <v>Patterson</v>
          </cell>
          <cell r="M40" t="str">
            <v>EVE</v>
          </cell>
        </row>
        <row r="41">
          <cell r="A41" t="str">
            <v>Takehiro Tomiyasu</v>
          </cell>
          <cell r="B41" t="str">
            <v>Tomiyasu</v>
          </cell>
          <cell r="M41" t="str">
            <v>ARS</v>
          </cell>
        </row>
        <row r="42">
          <cell r="A42" t="str">
            <v>Marcus Tavernier</v>
          </cell>
          <cell r="B42" t="str">
            <v>Tavernier</v>
          </cell>
          <cell r="M42" t="str">
            <v>BOU</v>
          </cell>
        </row>
        <row r="43">
          <cell r="A43" t="str">
            <v>Abdoulaye Doucouré</v>
          </cell>
          <cell r="B43" t="str">
            <v>A.Doucoure</v>
          </cell>
          <cell r="M43" t="str">
            <v>EVE</v>
          </cell>
        </row>
        <row r="44">
          <cell r="A44" t="str">
            <v>Bruno Borges Fernandes</v>
          </cell>
          <cell r="B44" t="str">
            <v>B.Fernandes</v>
          </cell>
          <cell r="C44" t="str">
            <v>Bruno Fernandes</v>
          </cell>
          <cell r="M44" t="str">
            <v>MUN</v>
          </cell>
        </row>
        <row r="45">
          <cell r="A45" t="str">
            <v>Taiwo Awoniyi</v>
          </cell>
          <cell r="B45" t="str">
            <v>Awoniyi</v>
          </cell>
          <cell r="M45" t="str">
            <v>NFO</v>
          </cell>
        </row>
        <row r="46">
          <cell r="A46" t="str">
            <v>Jacob Bruun Larsen</v>
          </cell>
          <cell r="B46" t="str">
            <v>Bruun Larsen</v>
          </cell>
          <cell r="M46" t="str">
            <v>BUR</v>
          </cell>
        </row>
        <row r="47">
          <cell r="A47" t="str">
            <v>Hwang Hee-chan</v>
          </cell>
          <cell r="B47" t="str">
            <v>Hee Chan</v>
          </cell>
          <cell r="M47" t="str">
            <v>WOL</v>
          </cell>
        </row>
        <row r="48">
          <cell r="A48" t="str">
            <v>Gabriel Fernando de Jesus</v>
          </cell>
          <cell r="B48" t="str">
            <v>G.Jesus</v>
          </cell>
          <cell r="C48" t="str">
            <v>Gabriel Jesus</v>
          </cell>
          <cell r="M48" t="str">
            <v>ARS</v>
          </cell>
        </row>
        <row r="49">
          <cell r="A49" t="str">
            <v>Phil Foden</v>
          </cell>
          <cell r="B49" t="str">
            <v>Foden</v>
          </cell>
          <cell r="M49" t="str">
            <v>MCI</v>
          </cell>
        </row>
        <row r="50">
          <cell r="A50" t="str">
            <v>Harry Toffolo</v>
          </cell>
          <cell r="B50" t="str">
            <v>Toffolo</v>
          </cell>
          <cell r="M50" t="str">
            <v>NFO</v>
          </cell>
        </row>
        <row r="51">
          <cell r="A51" t="str">
            <v>Jonny Evans</v>
          </cell>
          <cell r="B51" t="str">
            <v>Evans</v>
          </cell>
          <cell r="M51" t="str">
            <v>MUN</v>
          </cell>
        </row>
        <row r="52">
          <cell r="A52" t="str">
            <v>James Ward-Prowse</v>
          </cell>
          <cell r="B52" t="str">
            <v>Ward-Prowse</v>
          </cell>
          <cell r="M52" t="str">
            <v>WHU</v>
          </cell>
        </row>
        <row r="53">
          <cell r="A53" t="str">
            <v>Julián Álvarez</v>
          </cell>
          <cell r="B53" t="str">
            <v>J.Alvarez</v>
          </cell>
          <cell r="C53" t="str">
            <v>Alvarez</v>
          </cell>
          <cell r="D53" t="str">
            <v>Julian Alvarez</v>
          </cell>
          <cell r="M53" t="str">
            <v>MCI</v>
          </cell>
        </row>
        <row r="54">
          <cell r="A54" t="str">
            <v>Harry Wilson</v>
          </cell>
          <cell r="B54" t="str">
            <v>Wilson</v>
          </cell>
          <cell r="C54" t="str">
            <v>H Wilson</v>
          </cell>
          <cell r="M54" t="str">
            <v>FUL</v>
          </cell>
        </row>
        <row r="55">
          <cell r="A55" t="str">
            <v>Kaoru Mitoma</v>
          </cell>
          <cell r="B55" t="str">
            <v>Mitoma</v>
          </cell>
          <cell r="M55" t="str">
            <v>BHA</v>
          </cell>
        </row>
        <row r="56">
          <cell r="A56" t="str">
            <v>Philip Billing</v>
          </cell>
          <cell r="B56" t="str">
            <v>Billing</v>
          </cell>
          <cell r="M56" t="str">
            <v>BOU</v>
          </cell>
        </row>
        <row r="57">
          <cell r="A57" t="str">
            <v>Benjamin White</v>
          </cell>
          <cell r="B57" t="str">
            <v>White</v>
          </cell>
          <cell r="C57" t="str">
            <v>B White</v>
          </cell>
          <cell r="D57" t="str">
            <v>Ben White</v>
          </cell>
          <cell r="M57" t="str">
            <v>ARS</v>
          </cell>
        </row>
        <row r="58">
          <cell r="A58" t="str">
            <v>Simon Adingra</v>
          </cell>
          <cell r="B58" t="str">
            <v>Adingra</v>
          </cell>
          <cell r="M58" t="str">
            <v>BHA</v>
          </cell>
        </row>
        <row r="59">
          <cell r="A59" t="str">
            <v>Marcos Senesi</v>
          </cell>
          <cell r="B59" t="str">
            <v>Senesi</v>
          </cell>
          <cell r="M59" t="str">
            <v>BOU</v>
          </cell>
        </row>
        <row r="60">
          <cell r="A60" t="str">
            <v>Jay Rodriguez</v>
          </cell>
          <cell r="B60" t="str">
            <v>Rodriguez</v>
          </cell>
          <cell r="M60" t="str">
            <v>BUR</v>
          </cell>
        </row>
        <row r="61">
          <cell r="A61" t="str">
            <v>Alex Iwobi</v>
          </cell>
          <cell r="B61" t="str">
            <v>Iwobi</v>
          </cell>
          <cell r="M61" t="str">
            <v>FUL</v>
          </cell>
        </row>
        <row r="62">
          <cell r="A62" t="str">
            <v>Douglas Luiz Soares de Paulo</v>
          </cell>
          <cell r="B62" t="str">
            <v>Douglas Luiz</v>
          </cell>
          <cell r="M62" t="str">
            <v>AVL</v>
          </cell>
        </row>
        <row r="63">
          <cell r="A63" t="str">
            <v>Virgil van Dijk</v>
          </cell>
          <cell r="B63" t="str">
            <v>Virgil</v>
          </cell>
          <cell r="M63" t="str">
            <v>LIV</v>
          </cell>
        </row>
        <row r="64">
          <cell r="A64" t="str">
            <v>Bobby De Cordova-Reid</v>
          </cell>
          <cell r="B64" t="str">
            <v>De Cordova-Reid</v>
          </cell>
          <cell r="C64" t="str">
            <v>Reid</v>
          </cell>
          <cell r="D64" t="str">
            <v>Bobby Reid</v>
          </cell>
          <cell r="M64" t="str">
            <v>FUL</v>
          </cell>
        </row>
        <row r="65">
          <cell r="A65" t="str">
            <v>Raúl Jiménez</v>
          </cell>
          <cell r="B65" t="str">
            <v>Raúl</v>
          </cell>
          <cell r="C65" t="str">
            <v>Jimenez</v>
          </cell>
          <cell r="D65" t="str">
            <v>Raul Jimenez</v>
          </cell>
          <cell r="M65" t="str">
            <v>FUL</v>
          </cell>
        </row>
        <row r="66">
          <cell r="A66" t="str">
            <v>Dwight McNeil</v>
          </cell>
          <cell r="B66" t="str">
            <v>McNeil</v>
          </cell>
          <cell r="M66" t="str">
            <v>EVE</v>
          </cell>
        </row>
        <row r="67">
          <cell r="A67" t="str">
            <v>Raheem Sterling</v>
          </cell>
          <cell r="B67" t="str">
            <v>Sterling</v>
          </cell>
          <cell r="M67" t="str">
            <v>CHE</v>
          </cell>
        </row>
        <row r="68">
          <cell r="A68" t="str">
            <v>Pervis Estupiñán</v>
          </cell>
          <cell r="B68" t="str">
            <v>Estupiñan</v>
          </cell>
          <cell r="C68" t="str">
            <v>Estupinan</v>
          </cell>
          <cell r="D68" t="str">
            <v>Pervis Estupinan</v>
          </cell>
          <cell r="M68" t="str">
            <v>BHA</v>
          </cell>
        </row>
        <row r="69">
          <cell r="A69" t="str">
            <v>Victor Lindelöf</v>
          </cell>
          <cell r="B69" t="str">
            <v>Lindelof</v>
          </cell>
          <cell r="M69" t="str">
            <v>MUN</v>
          </cell>
        </row>
        <row r="70">
          <cell r="A70" t="str">
            <v>William Saliba</v>
          </cell>
          <cell r="B70" t="str">
            <v>Saliba</v>
          </cell>
          <cell r="M70" t="str">
            <v>ARS</v>
          </cell>
        </row>
        <row r="71">
          <cell r="A71" t="str">
            <v>Keane Lewis-Potter</v>
          </cell>
          <cell r="B71" t="str">
            <v>Lewis-Potter</v>
          </cell>
          <cell r="M71" t="str">
            <v>BRE</v>
          </cell>
        </row>
        <row r="72">
          <cell r="A72" t="str">
            <v>Diogo Teixeira da Silva</v>
          </cell>
          <cell r="B72" t="str">
            <v>Diogo J.</v>
          </cell>
          <cell r="C72" t="str">
            <v>Diogo Jota</v>
          </cell>
          <cell r="M72" t="str">
            <v>LIV</v>
          </cell>
        </row>
        <row r="73">
          <cell r="A73" t="str">
            <v>Elijah Adebayo</v>
          </cell>
          <cell r="B73" t="str">
            <v>Adebayo</v>
          </cell>
          <cell r="M73" t="str">
            <v>LUT</v>
          </cell>
        </row>
        <row r="74">
          <cell r="A74" t="str">
            <v>Aaron Wan-Bissaka</v>
          </cell>
          <cell r="B74" t="str">
            <v>Wan-Bissaka</v>
          </cell>
          <cell r="M74" t="str">
            <v>MUN</v>
          </cell>
        </row>
        <row r="75">
          <cell r="A75" t="str">
            <v>Mathias Jensen</v>
          </cell>
          <cell r="B75" t="str">
            <v>Jensen</v>
          </cell>
          <cell r="M75" t="str">
            <v>BRE</v>
          </cell>
        </row>
        <row r="76">
          <cell r="A76" t="str">
            <v>Marcus Rashford</v>
          </cell>
          <cell r="B76" t="str">
            <v>Rashford</v>
          </cell>
          <cell r="M76" t="str">
            <v>MUN</v>
          </cell>
        </row>
        <row r="77">
          <cell r="A77" t="str">
            <v>Nathan Collins</v>
          </cell>
          <cell r="B77" t="str">
            <v>Collins</v>
          </cell>
          <cell r="M77" t="str">
            <v>BRE</v>
          </cell>
        </row>
        <row r="78">
          <cell r="A78" t="str">
            <v>Alisson Ramses Becker</v>
          </cell>
          <cell r="B78" t="str">
            <v>A.Becker</v>
          </cell>
          <cell r="C78" t="str">
            <v>Alisson</v>
          </cell>
          <cell r="M78" t="str">
            <v>LIV</v>
          </cell>
        </row>
        <row r="79">
          <cell r="A79" t="str">
            <v>John McGinn</v>
          </cell>
          <cell r="B79" t="str">
            <v>McGinn</v>
          </cell>
          <cell r="M79" t="str">
            <v>AVL</v>
          </cell>
        </row>
        <row r="80">
          <cell r="A80" t="str">
            <v>Eddie Nketiah</v>
          </cell>
          <cell r="B80" t="str">
            <v>Nketiah</v>
          </cell>
          <cell r="M80" t="str">
            <v>ARS</v>
          </cell>
        </row>
        <row r="81">
          <cell r="A81" t="str">
            <v>Diogo Dalot Teixeira</v>
          </cell>
          <cell r="B81" t="str">
            <v>Dalot</v>
          </cell>
          <cell r="C81" t="str">
            <v>Diogo Dalot</v>
          </cell>
          <cell r="M81" t="str">
            <v>MUN</v>
          </cell>
        </row>
        <row r="82">
          <cell r="A82" t="str">
            <v>Sven Botman</v>
          </cell>
          <cell r="B82" t="str">
            <v>Botman</v>
          </cell>
          <cell r="M82" t="str">
            <v>NEW</v>
          </cell>
        </row>
        <row r="83">
          <cell r="A83" t="str">
            <v>Odsonne Edouard</v>
          </cell>
          <cell r="B83" t="str">
            <v>Edouard</v>
          </cell>
          <cell r="C83" t="str">
            <v>Odsonne Édouard</v>
          </cell>
          <cell r="M83" t="str">
            <v>CRY</v>
          </cell>
        </row>
        <row r="84">
          <cell r="A84" t="str">
            <v>Dominik Szoboszlai</v>
          </cell>
          <cell r="B84" t="str">
            <v>Szoboszlai</v>
          </cell>
          <cell r="M84" t="str">
            <v>LIV</v>
          </cell>
        </row>
        <row r="85">
          <cell r="A85" t="str">
            <v>Solly March</v>
          </cell>
          <cell r="B85" t="str">
            <v>March</v>
          </cell>
          <cell r="M85" t="str">
            <v>BHA</v>
          </cell>
        </row>
        <row r="86">
          <cell r="A86" t="str">
            <v>Pedro Porro</v>
          </cell>
          <cell r="B86" t="str">
            <v>Pedro Porro</v>
          </cell>
          <cell r="M86" t="str">
            <v>TOT</v>
          </cell>
        </row>
        <row r="87">
          <cell r="A87" t="str">
            <v>Dejan Kulusevski</v>
          </cell>
          <cell r="B87" t="str">
            <v>Kulusevski</v>
          </cell>
          <cell r="M87" t="str">
            <v>TOT</v>
          </cell>
        </row>
        <row r="88">
          <cell r="A88" t="str">
            <v>Brennan Johnson</v>
          </cell>
          <cell r="B88" t="str">
            <v>Johnson</v>
          </cell>
          <cell r="M88" t="str">
            <v>TOT</v>
          </cell>
        </row>
        <row r="89">
          <cell r="A89" t="str">
            <v>Ben Mee</v>
          </cell>
          <cell r="B89" t="str">
            <v>Mee</v>
          </cell>
          <cell r="M89" t="str">
            <v>BRE</v>
          </cell>
        </row>
        <row r="90">
          <cell r="A90" t="str">
            <v>Matty Cash</v>
          </cell>
          <cell r="B90" t="str">
            <v>Cash</v>
          </cell>
          <cell r="M90" t="str">
            <v>AVL</v>
          </cell>
        </row>
        <row r="91">
          <cell r="A91" t="str">
            <v>Tom Cairney</v>
          </cell>
          <cell r="B91" t="str">
            <v>Cairney</v>
          </cell>
          <cell r="M91" t="str">
            <v>FUL</v>
          </cell>
        </row>
        <row r="92">
          <cell r="A92" t="str">
            <v>Raphaël Varane</v>
          </cell>
          <cell r="B92" t="str">
            <v>R.Varane</v>
          </cell>
          <cell r="C92" t="str">
            <v>Raphael Varane</v>
          </cell>
          <cell r="M92" t="str">
            <v>MUN</v>
          </cell>
        </row>
        <row r="93">
          <cell r="A93" t="str">
            <v>Norberto Murara Neto</v>
          </cell>
          <cell r="B93" t="str">
            <v>Neto</v>
          </cell>
          <cell r="M93" t="str">
            <v>BOU</v>
          </cell>
        </row>
        <row r="94">
          <cell r="A94" t="str">
            <v>Kai Havertz</v>
          </cell>
          <cell r="B94" t="str">
            <v>Havertz</v>
          </cell>
          <cell r="M94" t="str">
            <v>ARS</v>
          </cell>
        </row>
        <row r="95">
          <cell r="A95" t="str">
            <v>Emiliano Martínez Romero</v>
          </cell>
          <cell r="B95" t="str">
            <v>Martinez</v>
          </cell>
          <cell r="C95" t="str">
            <v>Emiliano Martínez</v>
          </cell>
          <cell r="M95" t="str">
            <v>AVL</v>
          </cell>
        </row>
        <row r="96">
          <cell r="A96" t="str">
            <v>Enzo Fernández</v>
          </cell>
          <cell r="B96" t="str">
            <v>Enzo</v>
          </cell>
          <cell r="M96" t="str">
            <v>CHE</v>
          </cell>
        </row>
        <row r="97">
          <cell r="A97" t="str">
            <v>Dominic Calvert-Lewin</v>
          </cell>
          <cell r="B97" t="str">
            <v>Calvert-Lewin</v>
          </cell>
          <cell r="M97" t="str">
            <v>EVE</v>
          </cell>
        </row>
        <row r="98">
          <cell r="A98" t="str">
            <v>James Tarkowski</v>
          </cell>
          <cell r="B98" t="str">
            <v>Tarkowski</v>
          </cell>
          <cell r="M98" t="str">
            <v>EVE</v>
          </cell>
        </row>
        <row r="99">
          <cell r="A99" t="str">
            <v>Morgan Gibbs-White</v>
          </cell>
          <cell r="B99" t="str">
            <v>Gibbs-White</v>
          </cell>
          <cell r="M99" t="str">
            <v>NFO</v>
          </cell>
        </row>
        <row r="100">
          <cell r="A100" t="str">
            <v>Aaron Ramsdale</v>
          </cell>
          <cell r="B100" t="str">
            <v>Ramsdale</v>
          </cell>
          <cell r="M100" t="str">
            <v>ARS</v>
          </cell>
        </row>
        <row r="101">
          <cell r="A101" t="str">
            <v>Jack Hinshelwood</v>
          </cell>
          <cell r="B101" t="str">
            <v>Hinshelwood</v>
          </cell>
          <cell r="M101" t="str">
            <v>BHA</v>
          </cell>
        </row>
        <row r="102">
          <cell r="A102" t="str">
            <v>Pau Torres</v>
          </cell>
          <cell r="B102" t="str">
            <v>Pau</v>
          </cell>
          <cell r="M102" t="str">
            <v>AVL</v>
          </cell>
        </row>
        <row r="103">
          <cell r="A103" t="str">
            <v>Anthony Elanga</v>
          </cell>
          <cell r="B103" t="str">
            <v>Elanga</v>
          </cell>
          <cell r="M103" t="str">
            <v>NFO</v>
          </cell>
        </row>
        <row r="104">
          <cell r="A104" t="str">
            <v>James Maddison</v>
          </cell>
          <cell r="B104" t="str">
            <v>Maddison</v>
          </cell>
          <cell r="M104" t="str">
            <v>TOT</v>
          </cell>
        </row>
        <row r="105">
          <cell r="A105" t="str">
            <v>Tyrick Mitchell</v>
          </cell>
          <cell r="B105" t="str">
            <v>Mitchell</v>
          </cell>
          <cell r="M105" t="str">
            <v>CRY</v>
          </cell>
        </row>
        <row r="106">
          <cell r="A106" t="str">
            <v>Joe Gomez</v>
          </cell>
          <cell r="B106" t="str">
            <v>Gomez</v>
          </cell>
          <cell r="M106" t="str">
            <v>LIV</v>
          </cell>
        </row>
        <row r="107">
          <cell r="A107" t="str">
            <v>Andreas Hoelgebaum Pereira</v>
          </cell>
          <cell r="B107" t="str">
            <v>Andreas</v>
          </cell>
          <cell r="C107" t="str">
            <v>A Pereira</v>
          </cell>
          <cell r="D107" t="str">
            <v>Andreas Pereira</v>
          </cell>
          <cell r="M107" t="str">
            <v>FUL</v>
          </cell>
        </row>
        <row r="108">
          <cell r="A108" t="str">
            <v>Gabriel dos Santos Magalhães</v>
          </cell>
          <cell r="B108" t="str">
            <v>Gabriel</v>
          </cell>
          <cell r="C108" t="str">
            <v>Gabriel Magalhaes</v>
          </cell>
          <cell r="D108" t="str">
            <v>Gabriel Dos Santos</v>
          </cell>
          <cell r="M108" t="str">
            <v>ARS</v>
          </cell>
        </row>
        <row r="109">
          <cell r="A109" t="str">
            <v>Giovani Lo Celso</v>
          </cell>
          <cell r="B109" t="str">
            <v>Lo Celso</v>
          </cell>
          <cell r="M109" t="str">
            <v>TOT</v>
          </cell>
        </row>
        <row r="110">
          <cell r="A110" t="str">
            <v>Norberto Bercique Gomes Betuncal</v>
          </cell>
          <cell r="B110" t="str">
            <v>Beto</v>
          </cell>
          <cell r="M110" t="str">
            <v>EVE</v>
          </cell>
        </row>
        <row r="111">
          <cell r="A111" t="str">
            <v>Joelinton Cássio Apolinário de Lira</v>
          </cell>
          <cell r="B111" t="str">
            <v>Joelinton</v>
          </cell>
          <cell r="M111" t="str">
            <v>NEW</v>
          </cell>
        </row>
        <row r="112">
          <cell r="A112" t="str">
            <v>Harry Maguire</v>
          </cell>
          <cell r="B112" t="str">
            <v>Maguire</v>
          </cell>
          <cell r="M112" t="str">
            <v>MUN</v>
          </cell>
        </row>
        <row r="113">
          <cell r="A113" t="str">
            <v>Adam Smith</v>
          </cell>
          <cell r="B113" t="str">
            <v>Smith</v>
          </cell>
          <cell r="C113" t="str">
            <v>A Smith</v>
          </cell>
          <cell r="M113" t="str">
            <v>BOU</v>
          </cell>
        </row>
        <row r="114">
          <cell r="A114" t="str">
            <v>Manuel Akanji</v>
          </cell>
          <cell r="B114" t="str">
            <v>Akanji</v>
          </cell>
          <cell r="M114" t="str">
            <v>MCI</v>
          </cell>
        </row>
        <row r="115">
          <cell r="A115" t="str">
            <v>Joachim Andersen</v>
          </cell>
          <cell r="B115" t="str">
            <v>Andersen</v>
          </cell>
          <cell r="M115" t="str">
            <v>CRY</v>
          </cell>
        </row>
        <row r="116">
          <cell r="A116" t="str">
            <v>Jack Harrison</v>
          </cell>
          <cell r="B116" t="str">
            <v>Harrison</v>
          </cell>
          <cell r="M116" t="str">
            <v>EVE</v>
          </cell>
        </row>
        <row r="117">
          <cell r="A117" t="str">
            <v>Bernd Leno</v>
          </cell>
          <cell r="B117" t="str">
            <v>Leno</v>
          </cell>
          <cell r="M117" t="str">
            <v>FUL</v>
          </cell>
        </row>
        <row r="118">
          <cell r="A118" t="str">
            <v>Nick Pope</v>
          </cell>
          <cell r="B118" t="str">
            <v>Pope</v>
          </cell>
          <cell r="M118" t="str">
            <v>NEW</v>
          </cell>
        </row>
        <row r="119">
          <cell r="A119" t="str">
            <v>Anssumane Fati Vieira</v>
          </cell>
          <cell r="B119" t="str">
            <v>Ansu Fati</v>
          </cell>
          <cell r="M119" t="str">
            <v>BHA</v>
          </cell>
        </row>
        <row r="120">
          <cell r="A120" t="str">
            <v>Pedro Lomba Neto</v>
          </cell>
          <cell r="B120" t="str">
            <v>Neto</v>
          </cell>
          <cell r="C120" t="str">
            <v>P Neto</v>
          </cell>
          <cell r="D120" t="str">
            <v>Pedro Neto</v>
          </cell>
          <cell r="M120" t="str">
            <v>WOL</v>
          </cell>
        </row>
        <row r="121">
          <cell r="A121" t="str">
            <v>Ezri Konsa Ngoyo</v>
          </cell>
          <cell r="B121" t="str">
            <v>Konsa</v>
          </cell>
          <cell r="C121" t="str">
            <v>Ezri Konsa</v>
          </cell>
          <cell r="M121" t="str">
            <v>AVL</v>
          </cell>
        </row>
        <row r="122">
          <cell r="A122" t="str">
            <v>Tomáš Souček</v>
          </cell>
          <cell r="B122" t="str">
            <v>Souček</v>
          </cell>
          <cell r="M122" t="str">
            <v>WHU</v>
          </cell>
        </row>
        <row r="123">
          <cell r="A123" t="str">
            <v>Kevin Schade</v>
          </cell>
          <cell r="B123" t="str">
            <v>Schade</v>
          </cell>
          <cell r="M123" t="str">
            <v>BRE</v>
          </cell>
        </row>
        <row r="124">
          <cell r="A124" t="str">
            <v>Jordan Pickford</v>
          </cell>
          <cell r="B124" t="str">
            <v>Pickford</v>
          </cell>
          <cell r="M124" t="str">
            <v>EVE</v>
          </cell>
        </row>
        <row r="125">
          <cell r="A125" t="str">
            <v>Cristian Romero</v>
          </cell>
          <cell r="B125" t="str">
            <v>Romero</v>
          </cell>
          <cell r="M125" t="str">
            <v>TOT</v>
          </cell>
        </row>
        <row r="126">
          <cell r="A126" t="str">
            <v>Jacob Brown</v>
          </cell>
          <cell r="B126" t="str">
            <v>Brown</v>
          </cell>
          <cell r="M126" t="str">
            <v>LUT</v>
          </cell>
        </row>
        <row r="127">
          <cell r="A127" t="str">
            <v>Jamaal Lascelles</v>
          </cell>
          <cell r="B127" t="str">
            <v>Lascelles</v>
          </cell>
          <cell r="M127" t="str">
            <v>NEW</v>
          </cell>
        </row>
        <row r="128">
          <cell r="A128" t="str">
            <v>Luis Díaz</v>
          </cell>
          <cell r="B128" t="str">
            <v>Luis Díaz</v>
          </cell>
          <cell r="C128" t="str">
            <v>Luis Diaz</v>
          </cell>
          <cell r="M128" t="str">
            <v>LIV</v>
          </cell>
        </row>
        <row r="129">
          <cell r="A129" t="str">
            <v>Carlton Morris</v>
          </cell>
          <cell r="B129" t="str">
            <v>Morris</v>
          </cell>
          <cell r="M129" t="str">
            <v>LUT</v>
          </cell>
        </row>
        <row r="130">
          <cell r="A130" t="str">
            <v>Declan Rice</v>
          </cell>
          <cell r="B130" t="str">
            <v>Rice</v>
          </cell>
          <cell r="M130" t="str">
            <v>ARS</v>
          </cell>
        </row>
        <row r="131">
          <cell r="A131" t="str">
            <v>Alejandro Garnacho</v>
          </cell>
          <cell r="B131" t="str">
            <v>Garnacho</v>
          </cell>
          <cell r="M131" t="str">
            <v>MUN</v>
          </cell>
        </row>
        <row r="132">
          <cell r="A132" t="str">
            <v>Jean-Philippe Mateta</v>
          </cell>
          <cell r="B132" t="str">
            <v>Mateta</v>
          </cell>
          <cell r="M132" t="str">
            <v>CRY</v>
          </cell>
        </row>
        <row r="133">
          <cell r="A133" t="str">
            <v>Jarrad Branthwaite</v>
          </cell>
          <cell r="B133" t="str">
            <v>Branthwaite</v>
          </cell>
          <cell r="M133" t="str">
            <v>EVE</v>
          </cell>
        </row>
        <row r="134">
          <cell r="A134" t="str">
            <v>Evan Ferguson</v>
          </cell>
          <cell r="B134" t="str">
            <v>Ferguson</v>
          </cell>
          <cell r="M134" t="str">
            <v>BHA</v>
          </cell>
        </row>
        <row r="135">
          <cell r="A135" t="str">
            <v>Jérémy Doku</v>
          </cell>
          <cell r="B135" t="str">
            <v>Doku</v>
          </cell>
          <cell r="M135" t="str">
            <v>MCI</v>
          </cell>
        </row>
        <row r="136">
          <cell r="A136" t="str">
            <v>Lucas Digne</v>
          </cell>
          <cell r="B136" t="str">
            <v>Digne</v>
          </cell>
          <cell r="M136" t="str">
            <v>AVL</v>
          </cell>
        </row>
        <row r="137">
          <cell r="A137" t="str">
            <v>Mykhailo Mudryk</v>
          </cell>
          <cell r="B137" t="str">
            <v>Mudryk</v>
          </cell>
          <cell r="M137" t="str">
            <v>CHE</v>
          </cell>
        </row>
        <row r="138">
          <cell r="A138" t="str">
            <v>Levi Colwill</v>
          </cell>
          <cell r="B138" t="str">
            <v>Colwill</v>
          </cell>
          <cell r="M138" t="str">
            <v>CHE</v>
          </cell>
        </row>
        <row r="139">
          <cell r="A139" t="str">
            <v>Yoane Wissa</v>
          </cell>
          <cell r="B139" t="str">
            <v>Wissa</v>
          </cell>
          <cell r="M139" t="str">
            <v>BRE</v>
          </cell>
        </row>
        <row r="140">
          <cell r="A140" t="str">
            <v>Sergio Reguilón</v>
          </cell>
          <cell r="B140" t="str">
            <v>Reguilón</v>
          </cell>
          <cell r="C140" t="str">
            <v>Reguilon</v>
          </cell>
          <cell r="M140" t="str">
            <v>MUN</v>
          </cell>
        </row>
        <row r="141">
          <cell r="A141" t="str">
            <v>Sergio Reguilón</v>
          </cell>
          <cell r="B141" t="str">
            <v>Reguilón</v>
          </cell>
          <cell r="M141" t="str">
            <v>MUN</v>
          </cell>
        </row>
        <row r="142">
          <cell r="A142" t="str">
            <v>Anthony Martial</v>
          </cell>
          <cell r="B142" t="str">
            <v>Martial</v>
          </cell>
          <cell r="M142" t="str">
            <v>MUN</v>
          </cell>
        </row>
        <row r="143">
          <cell r="A143" t="str">
            <v>Ben Chilwell</v>
          </cell>
          <cell r="B143" t="str">
            <v>Chilwell</v>
          </cell>
          <cell r="M143" t="str">
            <v>CHE</v>
          </cell>
        </row>
        <row r="144">
          <cell r="A144" t="str">
            <v>John Stones</v>
          </cell>
          <cell r="B144" t="str">
            <v>Stones</v>
          </cell>
          <cell r="M144" t="str">
            <v>MCI</v>
          </cell>
        </row>
        <row r="145">
          <cell r="A145" t="str">
            <v>Willy Boly</v>
          </cell>
          <cell r="B145" t="str">
            <v>Boly</v>
          </cell>
          <cell r="M145" t="str">
            <v>NFO</v>
          </cell>
        </row>
        <row r="146">
          <cell r="A146" t="str">
            <v>David Raya Martin</v>
          </cell>
          <cell r="B146" t="str">
            <v>Raya</v>
          </cell>
          <cell r="C146" t="str">
            <v>David Raya</v>
          </cell>
          <cell r="M146" t="str">
            <v>ARS</v>
          </cell>
        </row>
        <row r="147">
          <cell r="A147" t="str">
            <v>Ethan Pinnock</v>
          </cell>
          <cell r="B147" t="str">
            <v>Pinnock</v>
          </cell>
          <cell r="M147" t="str">
            <v>BRE</v>
          </cell>
        </row>
        <row r="148">
          <cell r="A148" t="str">
            <v>Antoine Semenyo</v>
          </cell>
          <cell r="B148" t="str">
            <v>Semenyo</v>
          </cell>
          <cell r="M148" t="str">
            <v>BOU</v>
          </cell>
        </row>
        <row r="149">
          <cell r="A149" t="str">
            <v>Robert Sánchez</v>
          </cell>
          <cell r="B149" t="str">
            <v>Sanchez</v>
          </cell>
          <cell r="C149" t="str">
            <v>R Sanchez</v>
          </cell>
          <cell r="M149" t="str">
            <v>CHE</v>
          </cell>
        </row>
        <row r="150">
          <cell r="A150" t="str">
            <v>Sam Johnstone</v>
          </cell>
          <cell r="B150" t="str">
            <v>Johnstone</v>
          </cell>
          <cell r="M150" t="str">
            <v>CRY</v>
          </cell>
        </row>
        <row r="151">
          <cell r="A151" t="str">
            <v>André Onana</v>
          </cell>
          <cell r="B151" t="str">
            <v>Onana</v>
          </cell>
          <cell r="M151" t="str">
            <v>MUN</v>
          </cell>
        </row>
        <row r="152">
          <cell r="A152" t="str">
            <v>Miguel Almirón Rejala</v>
          </cell>
          <cell r="B152" t="str">
            <v>Almirón</v>
          </cell>
          <cell r="C152" t="str">
            <v>Miguel Almirón</v>
          </cell>
          <cell r="D152" t="str">
            <v>Miguel Almiron</v>
          </cell>
          <cell r="M152" t="str">
            <v>NEW</v>
          </cell>
        </row>
        <row r="153">
          <cell r="A153" t="str">
            <v>Youri Tielemans</v>
          </cell>
          <cell r="B153" t="str">
            <v>Tielemans</v>
          </cell>
          <cell r="M153" t="str">
            <v>AVL</v>
          </cell>
        </row>
        <row r="154">
          <cell r="A154" t="str">
            <v>Jefferson Lerma Solís</v>
          </cell>
          <cell r="B154" t="str">
            <v>Lerma</v>
          </cell>
          <cell r="C154" t="str">
            <v>Jefferson Lerma</v>
          </cell>
          <cell r="M154" t="str">
            <v>CRY</v>
          </cell>
        </row>
        <row r="155">
          <cell r="A155" t="str">
            <v>Saïd Benrahma</v>
          </cell>
          <cell r="B155" t="str">
            <v>Benrahma</v>
          </cell>
          <cell r="C155" t="str">
            <v>Said Benrahma</v>
          </cell>
          <cell r="M155" t="str">
            <v>WHU</v>
          </cell>
        </row>
        <row r="156">
          <cell r="A156" t="str">
            <v>Diego Carlos Santos Silva</v>
          </cell>
          <cell r="B156" t="str">
            <v>Diego Carlos</v>
          </cell>
          <cell r="C156" t="str">
            <v>Carlos</v>
          </cell>
          <cell r="M156" t="str">
            <v>AVL</v>
          </cell>
        </row>
        <row r="157">
          <cell r="A157" t="str">
            <v>Kyle Walker</v>
          </cell>
          <cell r="B157" t="str">
            <v>Walker</v>
          </cell>
          <cell r="M157" t="str">
            <v>MCI</v>
          </cell>
        </row>
        <row r="158">
          <cell r="A158" t="str">
            <v>Fabian Schär</v>
          </cell>
          <cell r="B158" t="str">
            <v>Schär</v>
          </cell>
          <cell r="C158" t="str">
            <v>Schar</v>
          </cell>
          <cell r="D158" t="str">
            <v>Fabian Schar</v>
          </cell>
          <cell r="M158" t="str">
            <v>NEW</v>
          </cell>
        </row>
        <row r="159">
          <cell r="A159" t="str">
            <v>Callum Hudson-Odoi</v>
          </cell>
          <cell r="B159" t="str">
            <v>Hudson-Odoi</v>
          </cell>
          <cell r="M159" t="str">
            <v>NFO</v>
          </cell>
        </row>
        <row r="160">
          <cell r="A160" t="str">
            <v>Lyle Foster</v>
          </cell>
          <cell r="B160" t="str">
            <v>Foster</v>
          </cell>
          <cell r="M160" t="str">
            <v>BUR</v>
          </cell>
        </row>
        <row r="161">
          <cell r="A161" t="str">
            <v>Hugo Bueno López</v>
          </cell>
          <cell r="B161" t="str">
            <v>H.Bueno</v>
          </cell>
          <cell r="C161" t="str">
            <v>Hugo Bueno</v>
          </cell>
          <cell r="M161" t="str">
            <v>WOL</v>
          </cell>
        </row>
        <row r="162">
          <cell r="A162" t="str">
            <v>Gabriel Martinelli Silva</v>
          </cell>
          <cell r="B162" t="str">
            <v>Martinelli</v>
          </cell>
          <cell r="C162" t="str">
            <v>Gabriel Martinelli</v>
          </cell>
          <cell r="M162" t="str">
            <v>ARS</v>
          </cell>
        </row>
        <row r="163">
          <cell r="A163" t="str">
            <v>Antonee Robinson</v>
          </cell>
          <cell r="B163" t="str">
            <v>Robinson</v>
          </cell>
          <cell r="M163" t="str">
            <v>FUL</v>
          </cell>
        </row>
        <row r="164">
          <cell r="A164" t="str">
            <v>Cameron Archer</v>
          </cell>
          <cell r="B164" t="str">
            <v>Archer</v>
          </cell>
          <cell r="M164" t="str">
            <v>SHU</v>
          </cell>
        </row>
        <row r="165">
          <cell r="A165" t="str">
            <v>Marc Guéhi</v>
          </cell>
          <cell r="B165" t="str">
            <v>Guéhi</v>
          </cell>
          <cell r="C165" t="str">
            <v>Guehi</v>
          </cell>
          <cell r="D165" t="str">
            <v>Marc Guehi</v>
          </cell>
          <cell r="M165" t="str">
            <v>CRY</v>
          </cell>
        </row>
        <row r="166">
          <cell r="A166" t="str">
            <v>Ibrahima Konaté</v>
          </cell>
          <cell r="B166" t="str">
            <v>Konaté</v>
          </cell>
          <cell r="M166" t="str">
            <v>LIV</v>
          </cell>
        </row>
        <row r="167">
          <cell r="A167" t="str">
            <v>Luca Koleosho</v>
          </cell>
          <cell r="B167" t="str">
            <v>Koleosho</v>
          </cell>
          <cell r="M167" t="str">
            <v>BUR</v>
          </cell>
        </row>
        <row r="168">
          <cell r="A168" t="str">
            <v>Max Aarons</v>
          </cell>
          <cell r="B168" t="str">
            <v>Aarons</v>
          </cell>
          <cell r="M168" t="str">
            <v>BOU</v>
          </cell>
        </row>
        <row r="169">
          <cell r="A169" t="str">
            <v>Timothy Castagne</v>
          </cell>
          <cell r="B169" t="str">
            <v>Castagne</v>
          </cell>
          <cell r="M169" t="str">
            <v>FUL</v>
          </cell>
        </row>
        <row r="170">
          <cell r="A170" t="str">
            <v>Pape Matar Sarr</v>
          </cell>
          <cell r="B170" t="str">
            <v>Sarr</v>
          </cell>
          <cell r="C170" t="str">
            <v>P Sarr</v>
          </cell>
          <cell r="M170" t="str">
            <v>TOT</v>
          </cell>
        </row>
        <row r="171">
          <cell r="A171" t="str">
            <v>Christian Eriksen</v>
          </cell>
          <cell r="B171" t="str">
            <v>Eriksen</v>
          </cell>
          <cell r="M171" t="str">
            <v>MUN</v>
          </cell>
        </row>
        <row r="172">
          <cell r="A172" t="str">
            <v>Andrew Robertson</v>
          </cell>
          <cell r="B172" t="str">
            <v>Robertson</v>
          </cell>
          <cell r="M172" t="str">
            <v>LIV</v>
          </cell>
        </row>
        <row r="173">
          <cell r="A173" t="str">
            <v>Benoît Badiashile</v>
          </cell>
          <cell r="B173" t="str">
            <v>B.Badiashile</v>
          </cell>
          <cell r="M173" t="str">
            <v>CHE</v>
          </cell>
        </row>
        <row r="174">
          <cell r="A174" t="str">
            <v>Conor Gallagher</v>
          </cell>
          <cell r="B174" t="str">
            <v>Gallagher</v>
          </cell>
          <cell r="M174" t="str">
            <v>CHE</v>
          </cell>
        </row>
        <row r="175">
          <cell r="A175" t="str">
            <v>Justin Kluivert</v>
          </cell>
          <cell r="B175" t="str">
            <v>Kluivert</v>
          </cell>
          <cell r="M175" t="str">
            <v>BOU</v>
          </cell>
        </row>
        <row r="176">
          <cell r="A176" t="str">
            <v>Jeffrey Schlupp</v>
          </cell>
          <cell r="B176" t="str">
            <v>Schlupp</v>
          </cell>
          <cell r="M176" t="str">
            <v>CRY</v>
          </cell>
        </row>
        <row r="177">
          <cell r="A177" t="str">
            <v>Rúben Gato Alves Dias</v>
          </cell>
          <cell r="B177" t="str">
            <v>Rúben</v>
          </cell>
          <cell r="C177" t="str">
            <v>Ruben Dias</v>
          </cell>
          <cell r="D177" t="str">
            <v>Rúben Dias</v>
          </cell>
          <cell r="M177" t="str">
            <v>MCI</v>
          </cell>
        </row>
        <row r="178">
          <cell r="A178" t="str">
            <v>James McAtee</v>
          </cell>
          <cell r="B178" t="str">
            <v>McAtee</v>
          </cell>
          <cell r="M178" t="str">
            <v>SHU</v>
          </cell>
        </row>
        <row r="179">
          <cell r="A179" t="str">
            <v>Ryan Christie</v>
          </cell>
          <cell r="B179" t="str">
            <v>Christie</v>
          </cell>
          <cell r="M179" t="str">
            <v>BOU</v>
          </cell>
        </row>
        <row r="180">
          <cell r="A180" t="str">
            <v>Mario Lemina</v>
          </cell>
          <cell r="B180" t="str">
            <v>Lemina</v>
          </cell>
          <cell r="M180" t="str">
            <v>WOL</v>
          </cell>
        </row>
        <row r="181">
          <cell r="A181" t="str">
            <v>Destiny Udogie</v>
          </cell>
          <cell r="B181" t="str">
            <v>Udogie</v>
          </cell>
          <cell r="M181" t="str">
            <v>TOT</v>
          </cell>
        </row>
        <row r="182">
          <cell r="A182" t="str">
            <v>Serge Aurier</v>
          </cell>
          <cell r="B182" t="str">
            <v>Aurier</v>
          </cell>
          <cell r="M182" t="str">
            <v>NFO</v>
          </cell>
        </row>
        <row r="183">
          <cell r="A183" t="str">
            <v>Lloyd Kelly</v>
          </cell>
          <cell r="B183" t="str">
            <v>Kelly</v>
          </cell>
          <cell r="M183" t="str">
            <v>BOU</v>
          </cell>
        </row>
        <row r="184">
          <cell r="A184" t="str">
            <v>Carlos Vinícius Alves Morais</v>
          </cell>
          <cell r="B184" t="str">
            <v>Vinícius</v>
          </cell>
          <cell r="M184" t="str">
            <v>FUL</v>
          </cell>
        </row>
        <row r="185">
          <cell r="A185" t="str">
            <v>Andros Townsend</v>
          </cell>
          <cell r="B185" t="str">
            <v>Townsend</v>
          </cell>
          <cell r="M185" t="str">
            <v>LUT</v>
          </cell>
        </row>
        <row r="186">
          <cell r="A186" t="str">
            <v>Cody Gakpo</v>
          </cell>
          <cell r="B186" t="str">
            <v>Gakpo</v>
          </cell>
          <cell r="M186" t="str">
            <v>LIV</v>
          </cell>
        </row>
        <row r="187">
          <cell r="A187" t="str">
            <v>Jean-Ricner Bellegarde</v>
          </cell>
          <cell r="B187" t="str">
            <v>Bellegarde</v>
          </cell>
          <cell r="M187" t="str">
            <v>WOL</v>
          </cell>
        </row>
        <row r="188">
          <cell r="A188" t="str">
            <v>Nathaniel Clyne</v>
          </cell>
          <cell r="B188" t="str">
            <v>Clyne</v>
          </cell>
          <cell r="M188" t="str">
            <v>CRY</v>
          </cell>
        </row>
        <row r="189">
          <cell r="A189" t="str">
            <v>Joško Gvardiol</v>
          </cell>
          <cell r="B189" t="str">
            <v>Gvardiol</v>
          </cell>
          <cell r="M189" t="str">
            <v>MCI</v>
          </cell>
        </row>
        <row r="190">
          <cell r="A190" t="str">
            <v>Ederson Santana de Moraes</v>
          </cell>
          <cell r="B190" t="str">
            <v>Ederson M.</v>
          </cell>
          <cell r="C190" t="str">
            <v>Ederson</v>
          </cell>
          <cell r="M190" t="str">
            <v>MCI</v>
          </cell>
        </row>
        <row r="191">
          <cell r="A191" t="str">
            <v>Alfie Doughty</v>
          </cell>
          <cell r="B191" t="str">
            <v>Doughty</v>
          </cell>
          <cell r="M191" t="str">
            <v>LUT</v>
          </cell>
        </row>
        <row r="192">
          <cell r="A192" t="str">
            <v>Milos Kerkez</v>
          </cell>
          <cell r="B192" t="str">
            <v>Kerkez</v>
          </cell>
          <cell r="M192" t="str">
            <v>BOU</v>
          </cell>
        </row>
        <row r="193">
          <cell r="A193" t="str">
            <v>Sean Longstaff</v>
          </cell>
          <cell r="B193" t="str">
            <v>Longstaff</v>
          </cell>
          <cell r="M193" t="str">
            <v>NEW</v>
          </cell>
        </row>
        <row r="194">
          <cell r="A194" t="str">
            <v>Mads Roerslev Rasmussen</v>
          </cell>
          <cell r="B194" t="str">
            <v>Roerslev</v>
          </cell>
          <cell r="C194" t="str">
            <v>Mads Roerslev</v>
          </cell>
          <cell r="M194" t="str">
            <v>BRE</v>
          </cell>
        </row>
        <row r="195">
          <cell r="A195" t="str">
            <v>Zeki Amdouni</v>
          </cell>
          <cell r="B195" t="str">
            <v>Amdouni</v>
          </cell>
          <cell r="M195" t="str">
            <v>BUR</v>
          </cell>
        </row>
        <row r="196">
          <cell r="A196" t="str">
            <v>Chiedozie Ogbene</v>
          </cell>
          <cell r="B196" t="str">
            <v>Ogbene</v>
          </cell>
          <cell r="M196" t="str">
            <v>LUT</v>
          </cell>
        </row>
        <row r="197">
          <cell r="A197" t="str">
            <v>Josh Brownhill</v>
          </cell>
          <cell r="B197" t="str">
            <v>Brownhill</v>
          </cell>
          <cell r="M197" t="str">
            <v>BUR</v>
          </cell>
        </row>
        <row r="198">
          <cell r="A198" t="str">
            <v>Malo Gusto</v>
          </cell>
          <cell r="B198" t="str">
            <v>Gusto</v>
          </cell>
          <cell r="M198" t="str">
            <v>CHE</v>
          </cell>
        </row>
        <row r="199">
          <cell r="A199" t="str">
            <v>Wes Foderingham</v>
          </cell>
          <cell r="B199" t="str">
            <v>Foderingham</v>
          </cell>
          <cell r="M199" t="str">
            <v>SHU</v>
          </cell>
        </row>
        <row r="200">
          <cell r="A200" t="str">
            <v>James Trafford</v>
          </cell>
          <cell r="B200" t="str">
            <v>Trafford</v>
          </cell>
          <cell r="M200" t="str">
            <v>BUR</v>
          </cell>
        </row>
        <row r="201">
          <cell r="A201" t="str">
            <v>Mark Flekken</v>
          </cell>
          <cell r="B201" t="str">
            <v>Flekken</v>
          </cell>
          <cell r="M201" t="str">
            <v>BRE</v>
          </cell>
        </row>
        <row r="202">
          <cell r="A202" t="str">
            <v>Vladimír Coufal</v>
          </cell>
          <cell r="B202" t="str">
            <v>Coufal</v>
          </cell>
          <cell r="M202" t="str">
            <v>WHU</v>
          </cell>
        </row>
        <row r="203">
          <cell r="A203" t="str">
            <v>Billy Gilmour</v>
          </cell>
          <cell r="B203" t="str">
            <v>Gilmour</v>
          </cell>
          <cell r="M203" t="str">
            <v>BHA</v>
          </cell>
        </row>
        <row r="204">
          <cell r="A204" t="str">
            <v>Joel Matip</v>
          </cell>
          <cell r="B204" t="str">
            <v>Matip</v>
          </cell>
          <cell r="C204" t="str">
            <v>Joël Matip</v>
          </cell>
          <cell r="M204" t="str">
            <v>LIV</v>
          </cell>
        </row>
        <row r="205">
          <cell r="A205" t="str">
            <v>James Garner</v>
          </cell>
          <cell r="B205" t="str">
            <v>Garner</v>
          </cell>
          <cell r="M205" t="str">
            <v>EVE</v>
          </cell>
        </row>
        <row r="206">
          <cell r="A206" t="str">
            <v>Kristoffer Ajer</v>
          </cell>
          <cell r="B206" t="str">
            <v>Ajer</v>
          </cell>
          <cell r="M206" t="str">
            <v>BRE</v>
          </cell>
        </row>
        <row r="207">
          <cell r="A207" t="str">
            <v>Oliver Norwood</v>
          </cell>
          <cell r="B207" t="str">
            <v>Norwood</v>
          </cell>
          <cell r="M207" t="str">
            <v>SHU</v>
          </cell>
        </row>
        <row r="208">
          <cell r="A208" t="str">
            <v>Alphonse Areola</v>
          </cell>
          <cell r="B208" t="str">
            <v>Areola</v>
          </cell>
          <cell r="M208" t="str">
            <v>WHU</v>
          </cell>
        </row>
        <row r="209">
          <cell r="A209" t="str">
            <v>Thiago Emiliano da Silva</v>
          </cell>
          <cell r="B209" t="str">
            <v>T.Silva</v>
          </cell>
          <cell r="C209" t="str">
            <v>T Silva</v>
          </cell>
          <cell r="D209" t="str">
            <v>Thiago Silva</v>
          </cell>
          <cell r="M209" t="str">
            <v>CHE</v>
          </cell>
        </row>
        <row r="210">
          <cell r="A210" t="str">
            <v>Kurt Zouma</v>
          </cell>
          <cell r="B210" t="str">
            <v>Zouma</v>
          </cell>
          <cell r="M210" t="str">
            <v>WHU</v>
          </cell>
        </row>
        <row r="211">
          <cell r="A211" t="str">
            <v>Matt Turner</v>
          </cell>
          <cell r="B211" t="str">
            <v>Turner</v>
          </cell>
          <cell r="M211" t="str">
            <v>NFO</v>
          </cell>
        </row>
        <row r="212">
          <cell r="A212" t="str">
            <v>Tahith Chong</v>
          </cell>
          <cell r="B212" t="str">
            <v>Chong</v>
          </cell>
          <cell r="M212" t="str">
            <v>LUT</v>
          </cell>
        </row>
        <row r="213">
          <cell r="A213" t="str">
            <v>Elliot Anderson</v>
          </cell>
          <cell r="B213" t="str">
            <v>Anderson</v>
          </cell>
          <cell r="M213" t="str">
            <v>NEW</v>
          </cell>
        </row>
        <row r="214">
          <cell r="A214" t="str">
            <v>Joel Ward</v>
          </cell>
          <cell r="B214" t="str">
            <v>Ward</v>
          </cell>
          <cell r="M214" t="str">
            <v>CRY</v>
          </cell>
        </row>
        <row r="215">
          <cell r="A215" t="str">
            <v>Vitaly Janelt</v>
          </cell>
          <cell r="B215" t="str">
            <v>Janelt</v>
          </cell>
          <cell r="M215" t="str">
            <v>BRE</v>
          </cell>
        </row>
        <row r="216">
          <cell r="A216" t="str">
            <v>Matt Doherty</v>
          </cell>
          <cell r="B216" t="str">
            <v>Doherty</v>
          </cell>
          <cell r="M216" t="str">
            <v>WOL</v>
          </cell>
        </row>
        <row r="217">
          <cell r="A217" t="str">
            <v>Murillo Santiago Costa dos Santos</v>
          </cell>
          <cell r="B217" t="str">
            <v>Murillo</v>
          </cell>
          <cell r="M217" t="str">
            <v>NFO</v>
          </cell>
        </row>
        <row r="218">
          <cell r="A218" t="str">
            <v>Luke Shaw</v>
          </cell>
          <cell r="B218" t="str">
            <v>Shaw</v>
          </cell>
          <cell r="M218" t="str">
            <v>MUN</v>
          </cell>
        </row>
        <row r="219">
          <cell r="A219" t="str">
            <v>Joe Worrall</v>
          </cell>
          <cell r="B219" t="str">
            <v>Worrall</v>
          </cell>
          <cell r="M219" t="str">
            <v>NFO</v>
          </cell>
        </row>
        <row r="220">
          <cell r="A220" t="str">
            <v>Frank Onyeka</v>
          </cell>
          <cell r="B220" t="str">
            <v>Onyeka</v>
          </cell>
          <cell r="M220" t="str">
            <v>BRE</v>
          </cell>
        </row>
        <row r="221">
          <cell r="A221" t="str">
            <v>Dan Burn</v>
          </cell>
          <cell r="B221" t="str">
            <v>Burn</v>
          </cell>
          <cell r="M221" t="str">
            <v>NEW</v>
          </cell>
        </row>
        <row r="222">
          <cell r="A222" t="str">
            <v>Bart Verbruggen</v>
          </cell>
          <cell r="B222" t="str">
            <v>Verbruggen</v>
          </cell>
          <cell r="M222" t="str">
            <v>BHA</v>
          </cell>
        </row>
        <row r="223">
          <cell r="A223" t="str">
            <v>Ashley Young</v>
          </cell>
          <cell r="B223" t="str">
            <v>Young</v>
          </cell>
          <cell r="M223" t="str">
            <v>EVE</v>
          </cell>
        </row>
        <row r="224">
          <cell r="A224" t="str">
            <v>Jordan Ayew</v>
          </cell>
          <cell r="B224" t="str">
            <v>J.Ayew</v>
          </cell>
          <cell r="M224" t="str">
            <v>CRY</v>
          </cell>
        </row>
        <row r="225">
          <cell r="A225" t="str">
            <v>Nicolás Domínguez</v>
          </cell>
          <cell r="B225" t="str">
            <v>Dominguez</v>
          </cell>
          <cell r="M225" t="str">
            <v>NFO</v>
          </cell>
        </row>
        <row r="226">
          <cell r="A226" t="str">
            <v>Gustavo Hamer</v>
          </cell>
          <cell r="B226" t="str">
            <v>Hamer</v>
          </cell>
          <cell r="M226" t="str">
            <v>SHU</v>
          </cell>
        </row>
        <row r="227">
          <cell r="A227" t="str">
            <v>Axel Disasi</v>
          </cell>
          <cell r="B227" t="str">
            <v>Disasi</v>
          </cell>
          <cell r="M227" t="str">
            <v>CHE</v>
          </cell>
        </row>
        <row r="228">
          <cell r="A228" t="str">
            <v>Jordan Beyer</v>
          </cell>
          <cell r="B228" t="str">
            <v>Beyer</v>
          </cell>
          <cell r="M228" t="str">
            <v>BUR</v>
          </cell>
        </row>
        <row r="229">
          <cell r="A229" t="str">
            <v>Micky van de Ven</v>
          </cell>
          <cell r="B229" t="str">
            <v>Van de Ven</v>
          </cell>
          <cell r="M229" t="str">
            <v>TOT</v>
          </cell>
        </row>
        <row r="230">
          <cell r="A230" t="str">
            <v>Illia Zabarnyi</v>
          </cell>
          <cell r="B230" t="str">
            <v>Zabarnyi</v>
          </cell>
          <cell r="M230" t="str">
            <v>BOU</v>
          </cell>
        </row>
        <row r="231">
          <cell r="A231" t="str">
            <v>João Palhinha Gonçalves</v>
          </cell>
          <cell r="B231" t="str">
            <v>J.Palhinha</v>
          </cell>
          <cell r="C231" t="str">
            <v>Joao Palhinha</v>
          </cell>
          <cell r="D231" t="str">
            <v>João Palhinha</v>
          </cell>
          <cell r="M231" t="str">
            <v>FUL</v>
          </cell>
        </row>
        <row r="232">
          <cell r="A232" t="str">
            <v>Guglielmo Vicario</v>
          </cell>
          <cell r="B232" t="str">
            <v>Vicario</v>
          </cell>
          <cell r="M232" t="str">
            <v>TOT</v>
          </cell>
        </row>
        <row r="233">
          <cell r="A233" t="str">
            <v>Ben Davies</v>
          </cell>
          <cell r="B233" t="str">
            <v>Davies</v>
          </cell>
          <cell r="C233" t="str">
            <v>Ben T Davies</v>
          </cell>
          <cell r="M233" t="str">
            <v>TOT</v>
          </cell>
        </row>
        <row r="234">
          <cell r="A234" t="str">
            <v>Lewis Cook</v>
          </cell>
          <cell r="B234" t="str">
            <v>L.Cook</v>
          </cell>
          <cell r="C234" t="str">
            <v>L Cook</v>
          </cell>
          <cell r="M234" t="str">
            <v>BOU</v>
          </cell>
        </row>
        <row r="235">
          <cell r="A235" t="str">
            <v>Ross Barkley</v>
          </cell>
          <cell r="B235" t="str">
            <v>Barkley</v>
          </cell>
          <cell r="M235" t="str">
            <v>LUT</v>
          </cell>
        </row>
        <row r="236">
          <cell r="A236" t="str">
            <v>Lewis Miley</v>
          </cell>
          <cell r="B236" t="str">
            <v>Miley</v>
          </cell>
          <cell r="M236" t="str">
            <v>NEW</v>
          </cell>
        </row>
        <row r="237">
          <cell r="A237" t="str">
            <v>Ryan Yates</v>
          </cell>
          <cell r="B237" t="str">
            <v>Yates</v>
          </cell>
          <cell r="M237" t="str">
            <v>NFO</v>
          </cell>
        </row>
        <row r="238">
          <cell r="A238" t="str">
            <v>Rico Henry</v>
          </cell>
          <cell r="B238" t="str">
            <v>Henry</v>
          </cell>
          <cell r="M238" t="str">
            <v>BRE</v>
          </cell>
        </row>
        <row r="239">
          <cell r="A239" t="str">
            <v>Mateo Kovačić</v>
          </cell>
          <cell r="B239" t="str">
            <v>Kovačić</v>
          </cell>
          <cell r="M239" t="str">
            <v>MCI</v>
          </cell>
        </row>
        <row r="240">
          <cell r="A240" t="str">
            <v>Facundo Buonanotte</v>
          </cell>
          <cell r="B240" t="str">
            <v>Buonanotte</v>
          </cell>
          <cell r="M240" t="str">
            <v>BHA</v>
          </cell>
        </row>
        <row r="241">
          <cell r="A241" t="str">
            <v>George Baldock</v>
          </cell>
          <cell r="B241" t="str">
            <v>Baldock</v>
          </cell>
          <cell r="M241" t="str">
            <v>SHU</v>
          </cell>
        </row>
        <row r="242">
          <cell r="A242" t="str">
            <v>Antony Matheus dos Santos</v>
          </cell>
          <cell r="B242" t="str">
            <v>Antony</v>
          </cell>
          <cell r="M242" t="str">
            <v>MUN</v>
          </cell>
        </row>
        <row r="243">
          <cell r="A243" t="str">
            <v>José Malheiro de Sá</v>
          </cell>
          <cell r="B243" t="str">
            <v>José Sá</v>
          </cell>
          <cell r="C243" t="str">
            <v>Sa</v>
          </cell>
          <cell r="M243" t="str">
            <v>WOL</v>
          </cell>
        </row>
        <row r="244">
          <cell r="A244" t="str">
            <v>Christian Nørgaard</v>
          </cell>
          <cell r="B244" t="str">
            <v>Nørgaard</v>
          </cell>
          <cell r="C244" t="str">
            <v>Norgaard</v>
          </cell>
          <cell r="M244" t="str">
            <v>BRE</v>
          </cell>
        </row>
        <row r="245">
          <cell r="A245" t="str">
            <v>Victor da Silva</v>
          </cell>
          <cell r="B245" t="str">
            <v>Vitinho</v>
          </cell>
          <cell r="M245" t="str">
            <v>BUR</v>
          </cell>
        </row>
        <row r="246">
          <cell r="A246" t="str">
            <v>Reece James</v>
          </cell>
          <cell r="B246" t="str">
            <v>James</v>
          </cell>
          <cell r="C246" t="str">
            <v>R James</v>
          </cell>
          <cell r="M246" t="str">
            <v>CHE</v>
          </cell>
        </row>
        <row r="247">
          <cell r="A247" t="str">
            <v>Olu Aina</v>
          </cell>
          <cell r="B247" t="str">
            <v>Aina</v>
          </cell>
          <cell r="M247" t="str">
            <v>NFO</v>
          </cell>
        </row>
        <row r="248">
          <cell r="A248" t="str">
            <v>Tim Ream</v>
          </cell>
          <cell r="B248" t="str">
            <v>Ream</v>
          </cell>
          <cell r="M248" t="str">
            <v>FUL</v>
          </cell>
        </row>
        <row r="249">
          <cell r="A249" t="str">
            <v>Scott McKenna</v>
          </cell>
          <cell r="B249" t="str">
            <v>McKenna</v>
          </cell>
          <cell r="M249" t="str">
            <v>NFO</v>
          </cell>
        </row>
        <row r="250">
          <cell r="A250" t="str">
            <v>Wataru Endo</v>
          </cell>
          <cell r="B250" t="str">
            <v>Endo</v>
          </cell>
          <cell r="M250" t="str">
            <v>LIV</v>
          </cell>
        </row>
        <row r="251">
          <cell r="A251" t="str">
            <v>Jan Paul van Hecke</v>
          </cell>
          <cell r="B251" t="str">
            <v>Van Hecke</v>
          </cell>
          <cell r="M251" t="str">
            <v>BHA</v>
          </cell>
        </row>
        <row r="252">
          <cell r="A252" t="str">
            <v>Dara O'Shea</v>
          </cell>
          <cell r="B252" t="str">
            <v>O'Shea</v>
          </cell>
          <cell r="M252" t="str">
            <v>BUR</v>
          </cell>
        </row>
        <row r="253">
          <cell r="A253" t="str">
            <v>Bruno Guimarães Rodriguez Moura</v>
          </cell>
          <cell r="B253" t="str">
            <v>Bruno G.</v>
          </cell>
          <cell r="C253" t="str">
            <v>Guimaraes</v>
          </cell>
          <cell r="D253" t="str">
            <v>Bruno Guimarães</v>
          </cell>
          <cell r="M253" t="str">
            <v>NEW</v>
          </cell>
        </row>
        <row r="254">
          <cell r="A254" t="str">
            <v>Kenny Tete</v>
          </cell>
          <cell r="B254" t="str">
            <v>Tete</v>
          </cell>
          <cell r="M254" t="str">
            <v>FUL</v>
          </cell>
        </row>
        <row r="255">
          <cell r="A255" t="str">
            <v>Rasmus Højlund</v>
          </cell>
          <cell r="B255" t="str">
            <v>Højlund</v>
          </cell>
          <cell r="M255" t="str">
            <v>MUN</v>
          </cell>
        </row>
        <row r="256">
          <cell r="A256" t="str">
            <v>Joël Veltman</v>
          </cell>
          <cell r="B256" t="str">
            <v>Veltman</v>
          </cell>
          <cell r="C256" t="str">
            <v>Joel Veltman</v>
          </cell>
          <cell r="M256" t="str">
            <v>BHA</v>
          </cell>
        </row>
        <row r="257">
          <cell r="A257" t="str">
            <v>Ryan Gravenberch</v>
          </cell>
          <cell r="B257" t="str">
            <v>Gravenberch</v>
          </cell>
          <cell r="M257" t="str">
            <v>LIV</v>
          </cell>
        </row>
        <row r="258">
          <cell r="A258" t="str">
            <v>Jorge Luiz Frello Filho</v>
          </cell>
          <cell r="B258" t="str">
            <v>Jorginho</v>
          </cell>
          <cell r="M258" t="str">
            <v>ARS</v>
          </cell>
        </row>
        <row r="259">
          <cell r="A259" t="str">
            <v>Issa Kaboré</v>
          </cell>
          <cell r="B259" t="str">
            <v>Kaboré</v>
          </cell>
          <cell r="M259" t="str">
            <v>LUT</v>
          </cell>
        </row>
        <row r="260">
          <cell r="A260" t="str">
            <v>Nélson Cabral Semedo</v>
          </cell>
          <cell r="B260" t="str">
            <v>N.Semedo</v>
          </cell>
          <cell r="C260" t="str">
            <v>Nélson Semedo</v>
          </cell>
          <cell r="M260" t="str">
            <v>WOL</v>
          </cell>
        </row>
        <row r="261">
          <cell r="A261" t="str">
            <v>Rayan Aït-Nouri</v>
          </cell>
          <cell r="B261" t="str">
            <v>Aït-Nouri</v>
          </cell>
          <cell r="C261" t="str">
            <v>Rayan Ait-Nouri</v>
          </cell>
          <cell r="D261" t="str">
            <v>Rayan Aït Nouri</v>
          </cell>
          <cell r="M261" t="str">
            <v>WOL</v>
          </cell>
        </row>
        <row r="262">
          <cell r="A262" t="str">
            <v>Tino Livramento</v>
          </cell>
          <cell r="B262" t="str">
            <v>Livramento</v>
          </cell>
          <cell r="M262" t="str">
            <v>NEW</v>
          </cell>
        </row>
        <row r="263">
          <cell r="A263" t="str">
            <v>Craig Dawson</v>
          </cell>
          <cell r="B263" t="str">
            <v>Dawson</v>
          </cell>
          <cell r="M263" t="str">
            <v>WOL</v>
          </cell>
        </row>
        <row r="264">
          <cell r="A264" t="str">
            <v>Jason Steele</v>
          </cell>
          <cell r="B264" t="str">
            <v>Steele</v>
          </cell>
          <cell r="M264" t="str">
            <v>BHA</v>
          </cell>
        </row>
        <row r="265">
          <cell r="A265" t="str">
            <v>Max Kilman</v>
          </cell>
          <cell r="B265" t="str">
            <v>Kilman</v>
          </cell>
          <cell r="M265" t="str">
            <v>WOL</v>
          </cell>
        </row>
        <row r="266">
          <cell r="A266" t="str">
            <v>Lewis Dunk</v>
          </cell>
          <cell r="B266" t="str">
            <v>Dunk</v>
          </cell>
          <cell r="M266" t="str">
            <v>BHA</v>
          </cell>
        </row>
        <row r="267">
          <cell r="A267" t="str">
            <v>Rodrigo Hernandez</v>
          </cell>
          <cell r="B267" t="str">
            <v>Rodrigo</v>
          </cell>
          <cell r="M267" t="str">
            <v>MCI</v>
          </cell>
        </row>
        <row r="268">
          <cell r="A268" t="str">
            <v>Tommy Doyle</v>
          </cell>
          <cell r="B268" t="str">
            <v>Doyle</v>
          </cell>
          <cell r="M268" t="str">
            <v>WOL</v>
          </cell>
        </row>
        <row r="269">
          <cell r="A269" t="str">
            <v>Jayden Bogle</v>
          </cell>
          <cell r="B269" t="str">
            <v>Bogle</v>
          </cell>
          <cell r="M269" t="str">
            <v>SHU</v>
          </cell>
        </row>
        <row r="270">
          <cell r="A270" t="str">
            <v>Teden Mengi</v>
          </cell>
          <cell r="B270" t="str">
            <v>Mengi</v>
          </cell>
          <cell r="M270" t="str">
            <v>LUT</v>
          </cell>
        </row>
        <row r="271">
          <cell r="A271" t="str">
            <v>Toti António Gomes</v>
          </cell>
          <cell r="B271" t="str">
            <v>Toti</v>
          </cell>
          <cell r="M271" t="str">
            <v>WOL</v>
          </cell>
        </row>
        <row r="272">
          <cell r="A272" t="str">
            <v>Nayef Aguerd</v>
          </cell>
          <cell r="B272" t="str">
            <v>N.Aguerd</v>
          </cell>
          <cell r="M272" t="str">
            <v>WHU</v>
          </cell>
        </row>
        <row r="273">
          <cell r="A273" t="str">
            <v>Igor Julio dos Santos de Paulo</v>
          </cell>
          <cell r="B273" t="str">
            <v>Igor</v>
          </cell>
          <cell r="M273" t="str">
            <v>BHA</v>
          </cell>
        </row>
        <row r="274">
          <cell r="A274" t="str">
            <v>Michail Antonio</v>
          </cell>
          <cell r="B274" t="str">
            <v>Antonio</v>
          </cell>
          <cell r="M274" t="str">
            <v>WHU</v>
          </cell>
        </row>
        <row r="275">
          <cell r="A275" t="str">
            <v>Saman Ghoddos</v>
          </cell>
          <cell r="B275" t="str">
            <v>Ghoddos</v>
          </cell>
          <cell r="M275" t="str">
            <v>BRE</v>
          </cell>
        </row>
        <row r="276">
          <cell r="A276" t="str">
            <v>Charlie Taylor</v>
          </cell>
          <cell r="B276" t="str">
            <v>Taylor</v>
          </cell>
          <cell r="M276" t="str">
            <v>BUR</v>
          </cell>
        </row>
        <row r="277">
          <cell r="A277" t="str">
            <v>Issa Diop</v>
          </cell>
          <cell r="B277" t="str">
            <v>Diop</v>
          </cell>
          <cell r="M277" t="str">
            <v>FUL</v>
          </cell>
        </row>
        <row r="278">
          <cell r="A278" t="str">
            <v>Calvin Bassey</v>
          </cell>
          <cell r="B278" t="str">
            <v>Bassey</v>
          </cell>
          <cell r="M278" t="str">
            <v>FUL</v>
          </cell>
        </row>
        <row r="279">
          <cell r="A279" t="str">
            <v>Pelly Ruddock Mpanzu</v>
          </cell>
          <cell r="B279" t="str">
            <v>Mpanzu</v>
          </cell>
          <cell r="M279" t="str">
            <v>LUT</v>
          </cell>
        </row>
        <row r="280">
          <cell r="A280" t="str">
            <v>Curtis Jones</v>
          </cell>
          <cell r="B280" t="str">
            <v>Jones</v>
          </cell>
          <cell r="C280" t="str">
            <v>C Jones</v>
          </cell>
          <cell r="M280" t="str">
            <v>LIV</v>
          </cell>
        </row>
        <row r="281">
          <cell r="A281" t="str">
            <v>Alexis Mac Allister</v>
          </cell>
          <cell r="B281" t="str">
            <v>Mac Allister</v>
          </cell>
          <cell r="M281" t="str">
            <v>LIV</v>
          </cell>
        </row>
        <row r="282">
          <cell r="A282" t="str">
            <v>Harvey Elliott</v>
          </cell>
          <cell r="B282" t="str">
            <v>Elliott</v>
          </cell>
          <cell r="M282" t="str">
            <v>LIV</v>
          </cell>
        </row>
        <row r="283">
          <cell r="A283" t="str">
            <v>Carlos Henrique Casimiro</v>
          </cell>
          <cell r="B283" t="str">
            <v>Casemiro</v>
          </cell>
          <cell r="M283" t="str">
            <v>MUN</v>
          </cell>
        </row>
        <row r="284">
          <cell r="A284" t="str">
            <v>Matheus Santos Carneiro Da Cunha</v>
          </cell>
          <cell r="B284" t="str">
            <v>Cunha</v>
          </cell>
          <cell r="M284" t="str">
            <v>WOL</v>
          </cell>
        </row>
        <row r="285">
          <cell r="A285" t="str">
            <v>Sander Berge</v>
          </cell>
          <cell r="B285" t="str">
            <v>Berge</v>
          </cell>
          <cell r="M285" t="str">
            <v>BUR</v>
          </cell>
        </row>
        <row r="286">
          <cell r="A286" t="str">
            <v>Amadou Onana</v>
          </cell>
          <cell r="B286" t="str">
            <v>Onana</v>
          </cell>
          <cell r="M286" t="str">
            <v>EVE</v>
          </cell>
        </row>
        <row r="287">
          <cell r="A287" t="str">
            <v>Emerson Palmieri dos Santos</v>
          </cell>
          <cell r="B287" t="str">
            <v>Emerson</v>
          </cell>
          <cell r="C287" t="str">
            <v>Emerson P</v>
          </cell>
          <cell r="M287" t="str">
            <v>WHU</v>
          </cell>
        </row>
        <row r="288">
          <cell r="A288" t="str">
            <v>Mike Trésor</v>
          </cell>
          <cell r="B288" t="str">
            <v>M.Trésor</v>
          </cell>
          <cell r="M288" t="str">
            <v>BUR</v>
          </cell>
        </row>
        <row r="289">
          <cell r="A289" t="str">
            <v>Boubacar Traoré</v>
          </cell>
          <cell r="B289" t="str">
            <v>Boubacar Traore</v>
          </cell>
          <cell r="M289" t="str">
            <v>WOL</v>
          </cell>
        </row>
        <row r="290">
          <cell r="A290" t="str">
            <v>Gabriel Osho</v>
          </cell>
          <cell r="B290" t="str">
            <v>Osho</v>
          </cell>
          <cell r="M290" t="str">
            <v>LUT</v>
          </cell>
        </row>
        <row r="291">
          <cell r="A291" t="str">
            <v>Odysseas Vlachodimos</v>
          </cell>
          <cell r="B291" t="str">
            <v>Odysseas</v>
          </cell>
          <cell r="M291" t="str">
            <v>NFO</v>
          </cell>
        </row>
        <row r="292">
          <cell r="A292" t="str">
            <v>Chris Richards</v>
          </cell>
          <cell r="B292" t="str">
            <v>C.Richards</v>
          </cell>
          <cell r="C292" t="str">
            <v>C Richards</v>
          </cell>
          <cell r="M292" t="str">
            <v>CRY</v>
          </cell>
        </row>
        <row r="293">
          <cell r="A293" t="str">
            <v>Will Hughes</v>
          </cell>
          <cell r="B293" t="str">
            <v>Hughes</v>
          </cell>
          <cell r="C293" t="str">
            <v>W Hughes</v>
          </cell>
          <cell r="M293" t="str">
            <v>CRY</v>
          </cell>
        </row>
        <row r="294">
          <cell r="A294" t="str">
            <v>Mads Juel Andersen</v>
          </cell>
          <cell r="B294" t="str">
            <v>Andersen</v>
          </cell>
          <cell r="M294" t="str">
            <v>LUT</v>
          </cell>
        </row>
        <row r="295">
          <cell r="A295" t="str">
            <v>Tom Lockyer</v>
          </cell>
          <cell r="B295" t="str">
            <v>Lockyer</v>
          </cell>
          <cell r="M295" t="str">
            <v>LUT</v>
          </cell>
        </row>
        <row r="296">
          <cell r="A296" t="str">
            <v>Harrison Reed</v>
          </cell>
          <cell r="B296" t="str">
            <v>Reed</v>
          </cell>
          <cell r="M296" t="str">
            <v>FUL</v>
          </cell>
        </row>
        <row r="297">
          <cell r="A297" t="str">
            <v>Anel Ahmedhodžić</v>
          </cell>
          <cell r="B297" t="str">
            <v>Ahmedhodžić</v>
          </cell>
          <cell r="M297" t="str">
            <v>SHU</v>
          </cell>
        </row>
        <row r="298">
          <cell r="A298" t="str">
            <v>Arnaut Danjuma Groeneveld</v>
          </cell>
          <cell r="B298" t="str">
            <v>Danjuma</v>
          </cell>
          <cell r="M298" t="str">
            <v>EVE</v>
          </cell>
        </row>
        <row r="299">
          <cell r="A299" t="str">
            <v>Moussa Niakhaté</v>
          </cell>
          <cell r="B299" t="str">
            <v>Niakhaté</v>
          </cell>
          <cell r="C299" t="str">
            <v>Niakhate</v>
          </cell>
          <cell r="M299" t="str">
            <v>NFO</v>
          </cell>
        </row>
        <row r="300">
          <cell r="A300" t="str">
            <v>Thomas Kaminski</v>
          </cell>
          <cell r="B300" t="str">
            <v>Kaminski</v>
          </cell>
          <cell r="M300" t="str">
            <v>LUT</v>
          </cell>
        </row>
        <row r="301">
          <cell r="A301" t="str">
            <v>Saša Lukić</v>
          </cell>
          <cell r="B301" t="str">
            <v>Lukić</v>
          </cell>
          <cell r="M301" t="str">
            <v>FUL</v>
          </cell>
        </row>
        <row r="302">
          <cell r="A302" t="str">
            <v>Orel Mangala</v>
          </cell>
          <cell r="B302" t="str">
            <v>Mangala</v>
          </cell>
          <cell r="M302" t="str">
            <v>NFO</v>
          </cell>
        </row>
        <row r="303">
          <cell r="A303" t="str">
            <v>Mahmoud Dahoud</v>
          </cell>
          <cell r="B303" t="str">
            <v>Dahoud</v>
          </cell>
          <cell r="M303" t="str">
            <v>BHA</v>
          </cell>
        </row>
        <row r="304">
          <cell r="A304" t="str">
            <v>Nicolò Zaniolo</v>
          </cell>
          <cell r="B304" t="str">
            <v>Zaniolo</v>
          </cell>
          <cell r="M304" t="str">
            <v>AVL</v>
          </cell>
        </row>
        <row r="305">
          <cell r="A305" t="str">
            <v>Aaron Ramsey</v>
          </cell>
          <cell r="B305" t="str">
            <v>A.Ramsey</v>
          </cell>
          <cell r="M305" t="str">
            <v>BUR</v>
          </cell>
        </row>
        <row r="306">
          <cell r="A306" t="str">
            <v>Emerson Leite de Souza Junior</v>
          </cell>
          <cell r="B306" t="str">
            <v>E.Royal</v>
          </cell>
          <cell r="C306" t="str">
            <v>Emerson R</v>
          </cell>
          <cell r="D306" t="str">
            <v>Emerson</v>
          </cell>
          <cell r="M306" t="str">
            <v>TOT</v>
          </cell>
        </row>
        <row r="307">
          <cell r="A307" t="str">
            <v>Sandro Tonali</v>
          </cell>
          <cell r="B307" t="str">
            <v>Tonali</v>
          </cell>
          <cell r="M307" t="str">
            <v>NEW</v>
          </cell>
        </row>
        <row r="308">
          <cell r="A308" t="str">
            <v>James Milner</v>
          </cell>
          <cell r="B308" t="str">
            <v>Milner</v>
          </cell>
          <cell r="M308" t="str">
            <v>BHA</v>
          </cell>
        </row>
        <row r="309">
          <cell r="A309" t="str">
            <v>Adam Lallana</v>
          </cell>
          <cell r="B309" t="str">
            <v>Lallana</v>
          </cell>
          <cell r="M309" t="str">
            <v>BHA</v>
          </cell>
        </row>
        <row r="310">
          <cell r="A310" t="str">
            <v>Oliver McBurnie</v>
          </cell>
          <cell r="B310" t="str">
            <v>McBurnie</v>
          </cell>
          <cell r="M310" t="str">
            <v>SHU</v>
          </cell>
        </row>
        <row r="311">
          <cell r="A311" t="str">
            <v>Cheick Doucouré</v>
          </cell>
          <cell r="B311" t="str">
            <v>C.Doucouré</v>
          </cell>
          <cell r="C311" t="str">
            <v>C.Doucoure</v>
          </cell>
          <cell r="D311" t="str">
            <v>Abdoulaye Doucoure</v>
          </cell>
          <cell r="M311" t="str">
            <v>CRY</v>
          </cell>
        </row>
        <row r="312">
          <cell r="A312" t="str">
            <v>Moisés Caicedo Corozo</v>
          </cell>
          <cell r="B312" t="str">
            <v>Caicedo</v>
          </cell>
          <cell r="C312" t="str">
            <v>Moises Caicedo</v>
          </cell>
          <cell r="D312" t="str">
            <v>Moisés Caicedo</v>
          </cell>
          <cell r="M312" t="str">
            <v>CHE</v>
          </cell>
        </row>
        <row r="313">
          <cell r="A313" t="str">
            <v>Amari'i Bell</v>
          </cell>
          <cell r="B313" t="str">
            <v>Bell</v>
          </cell>
          <cell r="M313" t="str">
            <v>LUT</v>
          </cell>
        </row>
        <row r="314">
          <cell r="A314" t="str">
            <v>Ibrahim Sangaré</v>
          </cell>
          <cell r="B314" t="str">
            <v>Sangaré</v>
          </cell>
          <cell r="M314" t="str">
            <v>NFO</v>
          </cell>
        </row>
        <row r="315">
          <cell r="A315" t="str">
            <v>Aaron Hickey</v>
          </cell>
          <cell r="B315" t="str">
            <v>Hickey</v>
          </cell>
          <cell r="M315" t="str">
            <v>BRE</v>
          </cell>
        </row>
        <row r="316">
          <cell r="A316" t="str">
            <v>Lucas Tolentino Coelho de Lima</v>
          </cell>
          <cell r="B316" t="str">
            <v>L.Paquetá</v>
          </cell>
          <cell r="M316" t="str">
            <v>WHU</v>
          </cell>
        </row>
        <row r="317">
          <cell r="A317" t="str">
            <v>Danilo dos Santos de Oliveira</v>
          </cell>
          <cell r="B317" t="str">
            <v>Danilo</v>
          </cell>
          <cell r="M317" t="str">
            <v>NFO</v>
          </cell>
        </row>
        <row r="318">
          <cell r="A318" t="str">
            <v>Auston Trusty</v>
          </cell>
          <cell r="B318" t="str">
            <v>Trusty</v>
          </cell>
          <cell r="M318" t="str">
            <v>SHU</v>
          </cell>
        </row>
        <row r="319">
          <cell r="A319" t="str">
            <v>Boubacar Kamara</v>
          </cell>
          <cell r="B319" t="str">
            <v>Kamara</v>
          </cell>
          <cell r="M319" t="str">
            <v>AVL</v>
          </cell>
        </row>
        <row r="320">
          <cell r="A320" t="str">
            <v>Matheus Luiz Nunes</v>
          </cell>
          <cell r="B320" t="str">
            <v>Matheus N.</v>
          </cell>
          <cell r="M320" t="str">
            <v>MCI</v>
          </cell>
        </row>
        <row r="321">
          <cell r="A321" t="str">
            <v>Marc Cucurella Saseta</v>
          </cell>
          <cell r="B321" t="str">
            <v>Cucurella</v>
          </cell>
          <cell r="C321" t="str">
            <v>Marc Cucurella</v>
          </cell>
          <cell r="M321" t="str">
            <v>CHE</v>
          </cell>
        </row>
        <row r="322">
          <cell r="A322" t="str">
            <v>Jack Robinson</v>
          </cell>
          <cell r="B322" t="str">
            <v>Robinson</v>
          </cell>
          <cell r="M322" t="str">
            <v>SHU</v>
          </cell>
        </row>
        <row r="323">
          <cell r="A323" t="str">
            <v>Sofyan Amrabat</v>
          </cell>
          <cell r="B323" t="str">
            <v>Amrabat</v>
          </cell>
          <cell r="M323" t="str">
            <v>MUN</v>
          </cell>
        </row>
        <row r="324">
          <cell r="A324" t="str">
            <v>Joe Rothwell</v>
          </cell>
          <cell r="B324" t="str">
            <v>Rothwell</v>
          </cell>
          <cell r="M324" t="str">
            <v>BOU</v>
          </cell>
        </row>
        <row r="325">
          <cell r="A325" t="str">
            <v>Chris Basham</v>
          </cell>
          <cell r="B325" t="str">
            <v>Basham</v>
          </cell>
          <cell r="M325" t="str">
            <v>SHU</v>
          </cell>
        </row>
        <row r="326">
          <cell r="A326" t="str">
            <v>Reece Burke</v>
          </cell>
          <cell r="B326" t="str">
            <v>Burke</v>
          </cell>
          <cell r="M326" t="str">
            <v>LUT</v>
          </cell>
        </row>
        <row r="327">
          <cell r="A327" t="str">
            <v>Adam Webster</v>
          </cell>
          <cell r="B327" t="str">
            <v>Webster</v>
          </cell>
          <cell r="M327" t="str">
            <v>BHA</v>
          </cell>
        </row>
        <row r="328">
          <cell r="A328" t="str">
            <v>Idrissa Gueye</v>
          </cell>
          <cell r="B328" t="str">
            <v>Gana</v>
          </cell>
          <cell r="M328" t="str">
            <v>EVE</v>
          </cell>
        </row>
        <row r="329">
          <cell r="A329" t="str">
            <v>Carlos Baleba</v>
          </cell>
          <cell r="B329" t="str">
            <v>Baleba</v>
          </cell>
          <cell r="M329" t="str">
            <v>BHA</v>
          </cell>
        </row>
        <row r="330">
          <cell r="A330" t="str">
            <v>Danny Welbeck</v>
          </cell>
          <cell r="B330" t="str">
            <v>Welbeck</v>
          </cell>
          <cell r="M330" t="str">
            <v>BHA</v>
          </cell>
        </row>
        <row r="331">
          <cell r="A331" t="str">
            <v>Ameen Al-Dakhil</v>
          </cell>
          <cell r="B331" t="str">
            <v>Al-Dakhil</v>
          </cell>
          <cell r="M331" t="str">
            <v>BUR</v>
          </cell>
        </row>
        <row r="332">
          <cell r="A332" t="str">
            <v>Ryan Giles</v>
          </cell>
          <cell r="B332" t="str">
            <v>Giles</v>
          </cell>
          <cell r="M332" t="str">
            <v>LUT</v>
          </cell>
        </row>
        <row r="333">
          <cell r="A333" t="str">
            <v>Matheus Luiz Nunes</v>
          </cell>
          <cell r="B333" t="str">
            <v>Matheus N.</v>
          </cell>
          <cell r="C333" t="str">
            <v>Nunes</v>
          </cell>
          <cell r="D333" t="str">
            <v>Matheus Nunes</v>
          </cell>
          <cell r="M333" t="str">
            <v>MCI</v>
          </cell>
        </row>
        <row r="334">
          <cell r="A334" t="str">
            <v>Pierre-Emile Højbjerg</v>
          </cell>
          <cell r="B334" t="str">
            <v>Højbjerg</v>
          </cell>
          <cell r="C334" t="str">
            <v>Pierre Højbjerg</v>
          </cell>
          <cell r="D334" t="str">
            <v>Pierre-Emile Hojbjerg</v>
          </cell>
          <cell r="M334" t="str">
            <v>TOT</v>
          </cell>
        </row>
        <row r="335">
          <cell r="A335" t="str">
            <v>Yves Bissouma</v>
          </cell>
          <cell r="B335" t="str">
            <v>Bissouma</v>
          </cell>
          <cell r="M335" t="str">
            <v>TOT</v>
          </cell>
        </row>
        <row r="336">
          <cell r="A336" t="str">
            <v>João Victor Gomes da Silva</v>
          </cell>
          <cell r="B336" t="str">
            <v>João Gomes</v>
          </cell>
          <cell r="M336" t="str">
            <v>WOL</v>
          </cell>
        </row>
        <row r="337">
          <cell r="A337" t="str">
            <v>Jóhann Berg Gudmundsson</v>
          </cell>
          <cell r="B337" t="str">
            <v>Gudmundsson</v>
          </cell>
          <cell r="M337" t="str">
            <v>BUR</v>
          </cell>
        </row>
        <row r="338">
          <cell r="A338" t="str">
            <v>Mason Mount</v>
          </cell>
          <cell r="B338" t="str">
            <v>Mount</v>
          </cell>
          <cell r="M338" t="str">
            <v>MUN</v>
          </cell>
        </row>
        <row r="339">
          <cell r="A339" t="str">
            <v>Fábio Silva</v>
          </cell>
          <cell r="B339" t="str">
            <v>Fábio Silva</v>
          </cell>
          <cell r="M339" t="str">
            <v>WOL</v>
          </cell>
        </row>
        <row r="340">
          <cell r="A340" t="str">
            <v>Luke Thomas</v>
          </cell>
          <cell r="B340" t="str">
            <v>Thomas</v>
          </cell>
          <cell r="M340" t="str">
            <v>SHU</v>
          </cell>
        </row>
        <row r="341">
          <cell r="A341" t="str">
            <v>Vini de Souza Costa</v>
          </cell>
          <cell r="B341" t="str">
            <v>Vini Souza</v>
          </cell>
          <cell r="M341" t="str">
            <v>SHU</v>
          </cell>
        </row>
        <row r="342">
          <cell r="A342" t="str">
            <v>Bénie Traoré</v>
          </cell>
          <cell r="B342" t="str">
            <v>T.Bénie</v>
          </cell>
          <cell r="M342" t="str">
            <v>SHU</v>
          </cell>
        </row>
        <row r="343">
          <cell r="A343" t="str">
            <v>William Osula</v>
          </cell>
          <cell r="B343" t="str">
            <v>Osula</v>
          </cell>
          <cell r="M343" t="str">
            <v>SHU</v>
          </cell>
        </row>
        <row r="344">
          <cell r="A344" t="str">
            <v>Edson Álvarez Velázquez</v>
          </cell>
          <cell r="B344" t="str">
            <v>Álvarez</v>
          </cell>
          <cell r="M344" t="str">
            <v>WHU</v>
          </cell>
        </row>
        <row r="345">
          <cell r="A345" t="str">
            <v>Lisandro Martínez</v>
          </cell>
          <cell r="B345" t="str">
            <v>Martinez</v>
          </cell>
          <cell r="C345" t="str">
            <v>L Martinez</v>
          </cell>
          <cell r="D345" t="str">
            <v>Lisandro Martinez</v>
          </cell>
          <cell r="M345" t="str">
            <v>MUN</v>
          </cell>
        </row>
        <row r="346">
          <cell r="A346" t="str">
            <v>Marvelous Nakamba</v>
          </cell>
          <cell r="B346" t="str">
            <v>Nakamba</v>
          </cell>
          <cell r="M346" t="str">
            <v>LUT</v>
          </cell>
        </row>
        <row r="347">
          <cell r="A347" t="str">
            <v>Marvelous Nakamba</v>
          </cell>
          <cell r="B347" t="str">
            <v>Nakamba</v>
          </cell>
          <cell r="M347" t="str">
            <v>LUT</v>
          </cell>
        </row>
        <row r="348">
          <cell r="A348" t="str">
            <v>Connor Roberts</v>
          </cell>
          <cell r="B348" t="str">
            <v>Roberts</v>
          </cell>
          <cell r="M348" t="str">
            <v>BUR</v>
          </cell>
        </row>
        <row r="349">
          <cell r="A349" t="str">
            <v>Josh Cullen</v>
          </cell>
          <cell r="B349" t="str">
            <v>Cullen</v>
          </cell>
          <cell r="M349" t="str">
            <v>BUR</v>
          </cell>
        </row>
        <row r="350">
          <cell r="A350" t="str">
            <v>Ben Osborn</v>
          </cell>
          <cell r="B350" t="str">
            <v>Osborn</v>
          </cell>
          <cell r="M350" t="str">
            <v>SHU</v>
          </cell>
        </row>
        <row r="351">
          <cell r="A351" t="str">
            <v>John Egan</v>
          </cell>
          <cell r="B351" t="str">
            <v>Egan</v>
          </cell>
          <cell r="M351" t="str">
            <v>SHU</v>
          </cell>
        </row>
        <row r="352">
          <cell r="A352" t="str">
            <v>Donny van de Beek</v>
          </cell>
          <cell r="B352" t="str">
            <v>Van de Beek</v>
          </cell>
          <cell r="M352" t="str">
            <v>MUN</v>
          </cell>
        </row>
        <row r="353">
          <cell r="A353" t="str">
            <v>Rodrigo Bentancur</v>
          </cell>
          <cell r="B353" t="str">
            <v>Bentancur</v>
          </cell>
          <cell r="M353" t="str">
            <v>TOT</v>
          </cell>
        </row>
        <row r="354">
          <cell r="A354" t="str">
            <v>Sasa Kalajdzic</v>
          </cell>
          <cell r="B354" t="str">
            <v>Kalajdžić</v>
          </cell>
          <cell r="M354" t="str">
            <v>WOL</v>
          </cell>
        </row>
        <row r="355">
          <cell r="A355" t="str">
            <v>Sergio Gómez</v>
          </cell>
          <cell r="B355" t="str">
            <v>Sergio Gómez</v>
          </cell>
          <cell r="C355" t="str">
            <v>S Gomez</v>
          </cell>
          <cell r="M355" t="str">
            <v>MCI</v>
          </cell>
        </row>
        <row r="356">
          <cell r="A356" t="str">
            <v>Julio Enciso</v>
          </cell>
          <cell r="B356" t="str">
            <v>Enciso</v>
          </cell>
          <cell r="C356" t="str">
            <v>Julio César Enciso</v>
          </cell>
          <cell r="M356" t="str">
            <v>BHA</v>
          </cell>
        </row>
        <row r="357">
          <cell r="A357" t="str">
            <v>Matheus França de Oliveira</v>
          </cell>
          <cell r="B357" t="str">
            <v>Matheus França</v>
          </cell>
          <cell r="M357" t="str">
            <v>CRY</v>
          </cell>
        </row>
        <row r="358">
          <cell r="A358" t="str">
            <v>Jacob Murphy</v>
          </cell>
          <cell r="B358" t="str">
            <v>J.Murphy</v>
          </cell>
          <cell r="M358" t="str">
            <v>NEW</v>
          </cell>
        </row>
        <row r="359">
          <cell r="A359" t="str">
            <v>Cauley Woodrow</v>
          </cell>
          <cell r="B359" t="str">
            <v>Woodrow</v>
          </cell>
          <cell r="M359" t="str">
            <v>LUT</v>
          </cell>
        </row>
        <row r="360">
          <cell r="A360" t="str">
            <v>Oscar Bobb</v>
          </cell>
          <cell r="B360" t="str">
            <v>Bobb</v>
          </cell>
          <cell r="M360" t="str">
            <v>MCI</v>
          </cell>
        </row>
        <row r="361">
          <cell r="A361" t="str">
            <v>Jhon Durán</v>
          </cell>
          <cell r="B361" t="str">
            <v>Duran</v>
          </cell>
          <cell r="M361" t="str">
            <v>AVL</v>
          </cell>
        </row>
        <row r="362">
          <cell r="A362" t="str">
            <v>Ivan Perišić</v>
          </cell>
          <cell r="B362" t="str">
            <v>Perišić</v>
          </cell>
          <cell r="C362" t="str">
            <v>Ivan Perisic</v>
          </cell>
          <cell r="D362" t="str">
            <v>PERISIC</v>
          </cell>
          <cell r="M362" t="str">
            <v>TOT</v>
          </cell>
        </row>
        <row r="363">
          <cell r="A363" t="str">
            <v>Reiss Nelson</v>
          </cell>
          <cell r="B363" t="str">
            <v>Nelson</v>
          </cell>
          <cell r="M363" t="str">
            <v>ARS</v>
          </cell>
        </row>
        <row r="364">
          <cell r="A364" t="str">
            <v>David Brooks</v>
          </cell>
          <cell r="B364" t="str">
            <v>Brooks</v>
          </cell>
          <cell r="M364" t="str">
            <v>BOU</v>
          </cell>
        </row>
        <row r="365">
          <cell r="A365" t="str">
            <v>Kevin De Bruyne</v>
          </cell>
          <cell r="B365" t="str">
            <v>De Bruyne</v>
          </cell>
          <cell r="M365" t="str">
            <v>MCI</v>
          </cell>
        </row>
        <row r="366">
          <cell r="A366" t="str">
            <v>Harvey Barnes</v>
          </cell>
          <cell r="B366" t="str">
            <v>Barnes</v>
          </cell>
          <cell r="M366" t="str">
            <v>NEW</v>
          </cell>
        </row>
        <row r="367">
          <cell r="A367" t="str">
            <v>Emile Smith Rowe</v>
          </cell>
          <cell r="B367" t="str">
            <v>Smith Rowe</v>
          </cell>
          <cell r="M367" t="str">
            <v>ARS</v>
          </cell>
        </row>
        <row r="368">
          <cell r="A368" t="str">
            <v>Kieffer Moore</v>
          </cell>
          <cell r="B368" t="str">
            <v>Moore</v>
          </cell>
          <cell r="M368" t="str">
            <v>BOU</v>
          </cell>
        </row>
        <row r="369">
          <cell r="A369" t="str">
            <v>Michael Olakigbe</v>
          </cell>
          <cell r="B369" t="str">
            <v>Olakigbe</v>
          </cell>
          <cell r="M369" t="str">
            <v>BRE</v>
          </cell>
        </row>
        <row r="370">
          <cell r="A370" t="str">
            <v>Joe Willock</v>
          </cell>
          <cell r="B370" t="str">
            <v>Willock</v>
          </cell>
          <cell r="M370" t="str">
            <v>NEW</v>
          </cell>
        </row>
        <row r="371">
          <cell r="A371" t="str">
            <v>Aleksandar Mitrović</v>
          </cell>
          <cell r="B371" t="str">
            <v>Mitrović</v>
          </cell>
          <cell r="C371" t="str">
            <v>Mitrovic</v>
          </cell>
          <cell r="D371" t="str">
            <v>Aleksandar Mitrovic</v>
          </cell>
          <cell r="M371" t="str">
            <v>FUL</v>
          </cell>
        </row>
        <row r="372">
          <cell r="A372" t="str">
            <v>Adama Traoré</v>
          </cell>
          <cell r="B372" t="str">
            <v>Adama</v>
          </cell>
          <cell r="M372" t="str">
            <v>FUL</v>
          </cell>
        </row>
        <row r="373">
          <cell r="A373" t="str">
            <v>Manor Solomon</v>
          </cell>
          <cell r="B373" t="str">
            <v>Solomon</v>
          </cell>
          <cell r="M373" t="str">
            <v>TOT</v>
          </cell>
        </row>
        <row r="374">
          <cell r="A374" t="str">
            <v>Divock Origi</v>
          </cell>
          <cell r="B374" t="str">
            <v>Origi</v>
          </cell>
          <cell r="M374" t="str">
            <v>NFO</v>
          </cell>
        </row>
        <row r="375">
          <cell r="A375" t="str">
            <v>Wilson Odobert</v>
          </cell>
          <cell r="B375" t="str">
            <v>Odobert</v>
          </cell>
          <cell r="M375" t="str">
            <v>BUR</v>
          </cell>
        </row>
        <row r="376">
          <cell r="A376" t="str">
            <v>Ian Maatsen</v>
          </cell>
          <cell r="B376" t="str">
            <v>Maatsen</v>
          </cell>
          <cell r="M376" t="str">
            <v>CHE</v>
          </cell>
        </row>
        <row r="377">
          <cell r="A377" t="str">
            <v>Armando Broja</v>
          </cell>
          <cell r="B377" t="str">
            <v>Broja</v>
          </cell>
          <cell r="M377" t="str">
            <v>CHE</v>
          </cell>
        </row>
        <row r="378">
          <cell r="A378" t="str">
            <v>Philippe Coutinho Correia</v>
          </cell>
          <cell r="B378" t="str">
            <v>Coutinho</v>
          </cell>
          <cell r="C378" t="str">
            <v>Philippe Coutinho</v>
          </cell>
          <cell r="M378" t="str">
            <v>AVL</v>
          </cell>
        </row>
        <row r="379">
          <cell r="A379" t="str">
            <v>Jacob Ramsey</v>
          </cell>
          <cell r="B379" t="str">
            <v>J.Ramsey</v>
          </cell>
          <cell r="M379" t="str">
            <v>AVL</v>
          </cell>
        </row>
        <row r="380">
          <cell r="A380" t="str">
            <v>Luke Harris</v>
          </cell>
          <cell r="B380" t="str">
            <v>Harris</v>
          </cell>
          <cell r="M380" t="str">
            <v>FUL</v>
          </cell>
        </row>
        <row r="381">
          <cell r="A381" t="str">
            <v>Tom Davies</v>
          </cell>
          <cell r="B381" t="str">
            <v>T.Davies</v>
          </cell>
          <cell r="M381" t="str">
            <v>SHU</v>
          </cell>
        </row>
        <row r="382">
          <cell r="A382" t="str">
            <v>Noni Madueke</v>
          </cell>
          <cell r="B382" t="str">
            <v>Madueke</v>
          </cell>
          <cell r="M382" t="str">
            <v>CHE</v>
          </cell>
        </row>
        <row r="383">
          <cell r="A383" t="str">
            <v>Hannibal Mejbri</v>
          </cell>
          <cell r="B383" t="str">
            <v>Hannibal</v>
          </cell>
          <cell r="M383" t="str">
            <v>MUN</v>
          </cell>
        </row>
        <row r="384">
          <cell r="A384" t="str">
            <v>Tariq Lamptey</v>
          </cell>
          <cell r="B384" t="str">
            <v>Lamptey</v>
          </cell>
          <cell r="M384" t="str">
            <v>BHA</v>
          </cell>
        </row>
        <row r="385">
          <cell r="A385" t="str">
            <v>Dango Ouattara</v>
          </cell>
          <cell r="B385" t="str">
            <v>O.Dango</v>
          </cell>
          <cell r="M385" t="str">
            <v>BOU</v>
          </cell>
        </row>
        <row r="386">
          <cell r="A386" t="str">
            <v>Pablo Fornals Malla</v>
          </cell>
          <cell r="B386" t="str">
            <v>P.Fornals</v>
          </cell>
          <cell r="C386" t="str">
            <v>Pablo Fornals</v>
          </cell>
          <cell r="M386" t="str">
            <v>WHU</v>
          </cell>
        </row>
        <row r="387">
          <cell r="A387" t="str">
            <v>Nathan Redmond</v>
          </cell>
          <cell r="B387" t="str">
            <v>Redmond</v>
          </cell>
          <cell r="M387" t="str">
            <v>BUR</v>
          </cell>
        </row>
        <row r="388">
          <cell r="A388" t="str">
            <v>Nathan Redmond</v>
          </cell>
          <cell r="B388" t="str">
            <v>Redmond</v>
          </cell>
          <cell r="M388" t="str">
            <v>BUR</v>
          </cell>
        </row>
        <row r="389">
          <cell r="A389" t="str">
            <v>Jakub Kiwior</v>
          </cell>
          <cell r="B389" t="str">
            <v>Kiwior</v>
          </cell>
          <cell r="M389" t="str">
            <v>ARS</v>
          </cell>
        </row>
        <row r="390">
          <cell r="A390" t="str">
            <v>Hannes Delcroix</v>
          </cell>
          <cell r="B390" t="str">
            <v>Delcroix</v>
          </cell>
          <cell r="M390" t="str">
            <v>BUR</v>
          </cell>
        </row>
        <row r="391">
          <cell r="A391" t="str">
            <v>Mikkel Damsgaard</v>
          </cell>
          <cell r="B391" t="str">
            <v>Damsgaard</v>
          </cell>
          <cell r="M391" t="str">
            <v>BRE</v>
          </cell>
        </row>
        <row r="392">
          <cell r="A392" t="str">
            <v>Carney Chukwuemeka</v>
          </cell>
          <cell r="B392" t="str">
            <v>Chukwuemeka</v>
          </cell>
          <cell r="M392" t="str">
            <v>CHE</v>
          </cell>
        </row>
        <row r="393">
          <cell r="A393" t="str">
            <v>Anass Zaroury</v>
          </cell>
          <cell r="B393" t="str">
            <v>Zaroury</v>
          </cell>
          <cell r="M393" t="str">
            <v>BUR</v>
          </cell>
        </row>
        <row r="394">
          <cell r="A394" t="str">
            <v>Albert Sambi Lokonga</v>
          </cell>
          <cell r="B394" t="str">
            <v>Sambi</v>
          </cell>
          <cell r="C394" t="str">
            <v>Lokonga</v>
          </cell>
          <cell r="M394" t="str">
            <v>LUT</v>
          </cell>
        </row>
        <row r="395">
          <cell r="A395" t="str">
            <v>Danny Ings</v>
          </cell>
          <cell r="B395" t="str">
            <v>Ings</v>
          </cell>
          <cell r="M395" t="str">
            <v>WHU</v>
          </cell>
        </row>
        <row r="396">
          <cell r="A396" t="str">
            <v>Cheikhou Kouyaté</v>
          </cell>
          <cell r="B396" t="str">
            <v>Kouyaté</v>
          </cell>
          <cell r="C396" t="str">
            <v>Kouyate</v>
          </cell>
          <cell r="M396" t="str">
            <v>NFO</v>
          </cell>
        </row>
        <row r="397">
          <cell r="A397" t="str">
            <v>Jadon Sancho</v>
          </cell>
          <cell r="B397" t="str">
            <v>Sancho</v>
          </cell>
          <cell r="M397" t="str">
            <v>MUN</v>
          </cell>
        </row>
        <row r="398">
          <cell r="A398" t="str">
            <v>Davinson Sánchez</v>
          </cell>
          <cell r="B398" t="str">
            <v>Sánchez</v>
          </cell>
          <cell r="C398" t="str">
            <v>D Sanchez</v>
          </cell>
          <cell r="D398" t="str">
            <v>Davinson Sanchez</v>
          </cell>
          <cell r="M398" t="str">
            <v>TOT</v>
          </cell>
        </row>
        <row r="399">
          <cell r="A399" t="str">
            <v>Gonzalo Montiel</v>
          </cell>
          <cell r="B399" t="str">
            <v>G.Montiel</v>
          </cell>
          <cell r="M399" t="str">
            <v>NFO</v>
          </cell>
        </row>
        <row r="400">
          <cell r="A400" t="str">
            <v>Aaron Cresswell</v>
          </cell>
          <cell r="B400" t="str">
            <v>Cresswell</v>
          </cell>
          <cell r="M400" t="str">
            <v>WHU</v>
          </cell>
        </row>
        <row r="401">
          <cell r="A401" t="str">
            <v>Kalvin Phillips</v>
          </cell>
          <cell r="B401" t="str">
            <v>Phillips</v>
          </cell>
          <cell r="C401" t="str">
            <v>K Phillips</v>
          </cell>
          <cell r="M401" t="str">
            <v>MCI</v>
          </cell>
        </row>
        <row r="402">
          <cell r="A402" t="str">
            <v>Alex Scott</v>
          </cell>
          <cell r="B402" t="str">
            <v>Scott</v>
          </cell>
          <cell r="M402" t="str">
            <v>BOU</v>
          </cell>
        </row>
        <row r="403">
          <cell r="A403" t="str">
            <v>Yasser Larouci</v>
          </cell>
          <cell r="B403" t="str">
            <v>Larouci</v>
          </cell>
          <cell r="M403" t="str">
            <v>SHU</v>
          </cell>
        </row>
        <row r="404">
          <cell r="A404" t="str">
            <v>Lewis Dobbin</v>
          </cell>
          <cell r="B404" t="str">
            <v>Dobbin</v>
          </cell>
          <cell r="M404" t="str">
            <v>EVE</v>
          </cell>
        </row>
        <row r="405">
          <cell r="A405" t="str">
            <v>Neco Williams</v>
          </cell>
          <cell r="B405" t="str">
            <v>Williams</v>
          </cell>
          <cell r="M405" t="str">
            <v>NFO</v>
          </cell>
        </row>
        <row r="406">
          <cell r="A406" t="str">
            <v>Thomas Partey</v>
          </cell>
          <cell r="B406" t="str">
            <v>Thomas</v>
          </cell>
          <cell r="M406" t="str">
            <v>ARS</v>
          </cell>
        </row>
        <row r="407">
          <cell r="A407" t="str">
            <v>Jaidon Anthony</v>
          </cell>
          <cell r="B407" t="str">
            <v>Anthony</v>
          </cell>
          <cell r="M407" t="str">
            <v>BOU</v>
          </cell>
        </row>
        <row r="408">
          <cell r="A408" t="str">
            <v>Rhian Brewster</v>
          </cell>
          <cell r="B408" t="str">
            <v>Brewster</v>
          </cell>
          <cell r="M408" t="str">
            <v>SHU</v>
          </cell>
        </row>
        <row r="409">
          <cell r="A409" t="str">
            <v>Chris Mepham</v>
          </cell>
          <cell r="B409" t="str">
            <v>Mepham</v>
          </cell>
          <cell r="M409" t="str">
            <v>BOU</v>
          </cell>
        </row>
        <row r="410">
          <cell r="A410" t="str">
            <v>Oliver Skipp</v>
          </cell>
          <cell r="B410" t="str">
            <v>Skipp</v>
          </cell>
          <cell r="M410" t="str">
            <v>TOT</v>
          </cell>
        </row>
        <row r="411">
          <cell r="A411" t="str">
            <v>Rico Lewis</v>
          </cell>
          <cell r="B411" t="str">
            <v>R.Lewis</v>
          </cell>
          <cell r="C411" t="str">
            <v>R Lewis</v>
          </cell>
          <cell r="M411" t="str">
            <v>MCI</v>
          </cell>
        </row>
        <row r="412">
          <cell r="A412" t="str">
            <v>Fábio Ferreira Vieira</v>
          </cell>
          <cell r="B412" t="str">
            <v>Fábio Vieira</v>
          </cell>
          <cell r="C412" t="str">
            <v>Vieira</v>
          </cell>
          <cell r="M412" t="str">
            <v>ARS</v>
          </cell>
        </row>
        <row r="413">
          <cell r="A413" t="str">
            <v>Michael Keane</v>
          </cell>
          <cell r="B413" t="str">
            <v>Keane</v>
          </cell>
          <cell r="M413" t="str">
            <v>EVE</v>
          </cell>
        </row>
        <row r="414">
          <cell r="A414" t="str">
            <v>Ionuț Radu</v>
          </cell>
          <cell r="B414" t="str">
            <v>Radu</v>
          </cell>
          <cell r="M414" t="str">
            <v>BOU</v>
          </cell>
        </row>
        <row r="415">
          <cell r="A415" t="str">
            <v>Angelo Ogbonna</v>
          </cell>
          <cell r="B415" t="str">
            <v>Ogbonna</v>
          </cell>
          <cell r="M415" t="str">
            <v>WHU</v>
          </cell>
        </row>
        <row r="416">
          <cell r="A416" t="str">
            <v>Robin Olsen</v>
          </cell>
          <cell r="B416" t="str">
            <v>Olsen</v>
          </cell>
          <cell r="M416" t="str">
            <v>AVL</v>
          </cell>
        </row>
        <row r="417">
          <cell r="A417" t="str">
            <v>Facundo Pellistri Rebollo</v>
          </cell>
          <cell r="B417" t="str">
            <v>Pellistri</v>
          </cell>
          <cell r="M417" t="str">
            <v>MUN</v>
          </cell>
        </row>
        <row r="418">
          <cell r="A418" t="str">
            <v>Nuno Varela Tavares</v>
          </cell>
          <cell r="B418" t="str">
            <v>Tavares</v>
          </cell>
          <cell r="M418" t="str">
            <v>NFO</v>
          </cell>
        </row>
        <row r="419">
          <cell r="A419" t="str">
            <v>Matt Targett</v>
          </cell>
          <cell r="B419" t="str">
            <v>Targett</v>
          </cell>
          <cell r="M419" t="str">
            <v>NEW</v>
          </cell>
        </row>
        <row r="420">
          <cell r="A420" t="str">
            <v>Manuel Benson Hedilazio</v>
          </cell>
          <cell r="B420" t="str">
            <v>Benson</v>
          </cell>
          <cell r="M420" t="str">
            <v>BUR</v>
          </cell>
        </row>
        <row r="421">
          <cell r="A421" t="str">
            <v>Daniel Castelo Podence</v>
          </cell>
          <cell r="B421" t="str">
            <v>Podence</v>
          </cell>
          <cell r="C421" t="str">
            <v>Daniel Podence</v>
          </cell>
          <cell r="M421" t="str">
            <v>WOL</v>
          </cell>
        </row>
        <row r="422">
          <cell r="A422" t="str">
            <v>Gonçalo Manuel Ganchinho Guedes</v>
          </cell>
          <cell r="B422" t="str">
            <v>Guedes</v>
          </cell>
          <cell r="C422" t="str">
            <v>Gonçalo Guedes</v>
          </cell>
          <cell r="M422" t="str">
            <v>WOL</v>
          </cell>
        </row>
        <row r="423">
          <cell r="A423" t="str">
            <v>Luke Cundle</v>
          </cell>
          <cell r="B423" t="str">
            <v>Cundle</v>
          </cell>
          <cell r="M423" t="str">
            <v>WOL</v>
          </cell>
        </row>
        <row r="424">
          <cell r="A424" t="str">
            <v>Francisco Jorge Tomás Oliveira</v>
          </cell>
          <cell r="B424" t="str">
            <v>Chiquinho</v>
          </cell>
          <cell r="M424" t="str">
            <v>WOL</v>
          </cell>
        </row>
        <row r="425">
          <cell r="A425" t="str">
            <v>Matija Šarkić</v>
          </cell>
          <cell r="B425" t="str">
            <v>Šarkić</v>
          </cell>
          <cell r="C425" t="str">
            <v>Sarkic</v>
          </cell>
          <cell r="M425" t="str">
            <v>WOL</v>
          </cell>
        </row>
        <row r="426">
          <cell r="A426" t="str">
            <v>Jonathan Castro Otto</v>
          </cell>
          <cell r="B426" t="str">
            <v>J.Otto</v>
          </cell>
          <cell r="C426" t="str">
            <v>Jonny Castro</v>
          </cell>
          <cell r="M426" t="str">
            <v>WOL</v>
          </cell>
        </row>
        <row r="427">
          <cell r="A427" t="str">
            <v>Maxwel Cornet</v>
          </cell>
          <cell r="B427" t="str">
            <v>Cornet</v>
          </cell>
          <cell r="M427" t="str">
            <v>WHU</v>
          </cell>
        </row>
        <row r="428">
          <cell r="A428" t="str">
            <v>Flynn Downes</v>
          </cell>
          <cell r="B428" t="str">
            <v>Downes</v>
          </cell>
          <cell r="M428" t="str">
            <v>WHU</v>
          </cell>
        </row>
        <row r="429">
          <cell r="A429" t="str">
            <v>Conor Coventry</v>
          </cell>
          <cell r="B429" t="str">
            <v>Coventry</v>
          </cell>
          <cell r="M429" t="str">
            <v>WHU</v>
          </cell>
        </row>
        <row r="430">
          <cell r="A430" t="str">
            <v>Lukasz Fabianski</v>
          </cell>
          <cell r="B430" t="str">
            <v>Fabianski</v>
          </cell>
          <cell r="C430" t="str">
            <v>Łukasz Fabiański</v>
          </cell>
          <cell r="M430" t="str">
            <v>WHU</v>
          </cell>
        </row>
        <row r="431">
          <cell r="A431" t="str">
            <v>Gianluca Scamacca</v>
          </cell>
          <cell r="B431" t="str">
            <v>Scamacca</v>
          </cell>
          <cell r="M431" t="str">
            <v>WHU</v>
          </cell>
        </row>
        <row r="432">
          <cell r="A432" t="str">
            <v>Divin Mubama</v>
          </cell>
          <cell r="B432" t="str">
            <v>Mubama</v>
          </cell>
          <cell r="M432" t="str">
            <v>WHU</v>
          </cell>
        </row>
        <row r="433">
          <cell r="A433" t="str">
            <v>Thilo Kehrer</v>
          </cell>
          <cell r="B433" t="str">
            <v>Kehrer</v>
          </cell>
          <cell r="M433" t="str">
            <v>WHU</v>
          </cell>
        </row>
        <row r="434">
          <cell r="A434" t="str">
            <v>Ben Johnson</v>
          </cell>
          <cell r="B434" t="str">
            <v>Johnson</v>
          </cell>
          <cell r="M434" t="str">
            <v>WHU</v>
          </cell>
        </row>
        <row r="435">
          <cell r="A435" t="str">
            <v>Bryan Gil Salvatierra</v>
          </cell>
          <cell r="B435" t="str">
            <v>Bryan</v>
          </cell>
          <cell r="M435" t="str">
            <v>TOT</v>
          </cell>
        </row>
        <row r="436">
          <cell r="A436" t="str">
            <v>Hugo Lloris</v>
          </cell>
          <cell r="B436" t="str">
            <v>Lloris</v>
          </cell>
          <cell r="M436" t="str">
            <v>TOT</v>
          </cell>
        </row>
        <row r="437">
          <cell r="A437" t="str">
            <v>Fraser Forster</v>
          </cell>
          <cell r="B437" t="str">
            <v>Forster</v>
          </cell>
          <cell r="M437" t="str">
            <v>TOT</v>
          </cell>
        </row>
        <row r="438">
          <cell r="A438" t="str">
            <v>Brandon Austin</v>
          </cell>
          <cell r="B438" t="str">
            <v>Austin</v>
          </cell>
          <cell r="M438" t="str">
            <v>TOT</v>
          </cell>
        </row>
        <row r="439">
          <cell r="A439" t="str">
            <v>Harry Kane</v>
          </cell>
          <cell r="B439" t="str">
            <v>Kane</v>
          </cell>
          <cell r="M439" t="str">
            <v>TOT</v>
          </cell>
        </row>
        <row r="440">
          <cell r="A440" t="str">
            <v>Ryan Sessegnon</v>
          </cell>
          <cell r="B440" t="str">
            <v>Sessegnon</v>
          </cell>
          <cell r="M440" t="str">
            <v>TOT</v>
          </cell>
        </row>
        <row r="441">
          <cell r="A441" t="str">
            <v>Eric Dier</v>
          </cell>
          <cell r="B441" t="str">
            <v>Dier</v>
          </cell>
          <cell r="M441" t="str">
            <v>TOT</v>
          </cell>
        </row>
        <row r="442">
          <cell r="A442" t="str">
            <v>Japhet Tanganga</v>
          </cell>
          <cell r="B442" t="str">
            <v>Tanganga</v>
          </cell>
          <cell r="M442" t="str">
            <v>TOT</v>
          </cell>
        </row>
        <row r="443">
          <cell r="A443" t="str">
            <v>Djed Spence</v>
          </cell>
          <cell r="B443" t="str">
            <v>Spence</v>
          </cell>
          <cell r="M443" t="str">
            <v>TOT</v>
          </cell>
        </row>
        <row r="444">
          <cell r="A444" t="str">
            <v>Joe Rodon</v>
          </cell>
          <cell r="B444" t="str">
            <v>Rodon</v>
          </cell>
          <cell r="M444" t="str">
            <v>TOT</v>
          </cell>
        </row>
        <row r="445">
          <cell r="A445" t="str">
            <v>Ismaila Coulibaly</v>
          </cell>
          <cell r="B445" t="str">
            <v>Coulibaly</v>
          </cell>
          <cell r="M445" t="str">
            <v>SHU</v>
          </cell>
        </row>
        <row r="446">
          <cell r="A446" t="str">
            <v>John Fleck</v>
          </cell>
          <cell r="B446" t="str">
            <v>Fleck</v>
          </cell>
          <cell r="M446" t="str">
            <v>SHU</v>
          </cell>
        </row>
        <row r="447">
          <cell r="A447" t="str">
            <v>Anis Slimane</v>
          </cell>
          <cell r="B447" t="str">
            <v>Slimane</v>
          </cell>
          <cell r="M447" t="str">
            <v>SHU</v>
          </cell>
        </row>
        <row r="448">
          <cell r="A448" t="str">
            <v>Jordan Amissah</v>
          </cell>
          <cell r="B448" t="str">
            <v>Amissah</v>
          </cell>
          <cell r="M448" t="str">
            <v>SHU</v>
          </cell>
        </row>
        <row r="449">
          <cell r="A449" t="str">
            <v>Adam Davies</v>
          </cell>
          <cell r="B449" t="str">
            <v>A.Davies</v>
          </cell>
          <cell r="M449" t="str">
            <v>SHU</v>
          </cell>
        </row>
        <row r="450">
          <cell r="A450" t="str">
            <v>Daniel Jebbison</v>
          </cell>
          <cell r="B450" t="str">
            <v>Jebbison</v>
          </cell>
          <cell r="M450" t="str">
            <v>SHU</v>
          </cell>
        </row>
        <row r="451">
          <cell r="A451" t="str">
            <v>Iliman Ndiaye</v>
          </cell>
          <cell r="B451" t="str">
            <v>Ndiaye</v>
          </cell>
          <cell r="M451" t="str">
            <v>SHU</v>
          </cell>
        </row>
        <row r="452">
          <cell r="A452" t="str">
            <v>Max Lowe</v>
          </cell>
          <cell r="B452" t="str">
            <v>Lowe</v>
          </cell>
          <cell r="M452" t="str">
            <v>SHU</v>
          </cell>
        </row>
        <row r="453">
          <cell r="A453" t="str">
            <v>Rhys Norrington-Davies</v>
          </cell>
          <cell r="B453" t="str">
            <v>Norrington-Davies</v>
          </cell>
          <cell r="M453" t="str">
            <v>SHU</v>
          </cell>
        </row>
        <row r="454">
          <cell r="A454" t="str">
            <v>Lewis O'Brien</v>
          </cell>
          <cell r="B454" t="str">
            <v>O'Brien</v>
          </cell>
          <cell r="M454" t="str">
            <v>NFO</v>
          </cell>
        </row>
        <row r="455">
          <cell r="A455" t="str">
            <v>Remo Freuler</v>
          </cell>
          <cell r="B455" t="str">
            <v>Freuler</v>
          </cell>
          <cell r="M455" t="str">
            <v>NFO</v>
          </cell>
        </row>
        <row r="456">
          <cell r="A456" t="str">
            <v>Jonjo Shelvey</v>
          </cell>
          <cell r="B456" t="str">
            <v>J.Shelvey</v>
          </cell>
          <cell r="M456" t="str">
            <v>NFO</v>
          </cell>
        </row>
        <row r="457">
          <cell r="A457" t="str">
            <v>Alex Mighten</v>
          </cell>
          <cell r="B457" t="str">
            <v>Mighten</v>
          </cell>
          <cell r="M457" t="str">
            <v>NFO</v>
          </cell>
        </row>
        <row r="458">
          <cell r="A458" t="str">
            <v>Harry Arter</v>
          </cell>
          <cell r="B458" t="str">
            <v>Arter</v>
          </cell>
          <cell r="M458" t="str">
            <v>NFO</v>
          </cell>
        </row>
        <row r="459">
          <cell r="A459" t="str">
            <v>Braian Ojeda Rodríguez</v>
          </cell>
          <cell r="B459" t="str">
            <v>Ojeda</v>
          </cell>
          <cell r="M459" t="str">
            <v>NFO</v>
          </cell>
        </row>
        <row r="460">
          <cell r="A460" t="str">
            <v>Wayne Hennessey</v>
          </cell>
          <cell r="B460" t="str">
            <v>Hennessey</v>
          </cell>
          <cell r="M460" t="str">
            <v>NFO</v>
          </cell>
        </row>
        <row r="461">
          <cell r="A461" t="str">
            <v>Sam Surridge</v>
          </cell>
          <cell r="B461" t="str">
            <v>Surridge</v>
          </cell>
          <cell r="M461" t="str">
            <v>NFO</v>
          </cell>
        </row>
        <row r="462">
          <cell r="A462" t="str">
            <v>Emmanuel Dennis</v>
          </cell>
          <cell r="B462" t="str">
            <v>Dennis</v>
          </cell>
          <cell r="C462" t="str">
            <v>E Dennis</v>
          </cell>
          <cell r="M462" t="str">
            <v>NFO</v>
          </cell>
        </row>
        <row r="463">
          <cell r="A463" t="str">
            <v>Steve Cook</v>
          </cell>
          <cell r="B463" t="str">
            <v>Cook</v>
          </cell>
          <cell r="C463" t="str">
            <v>S Cook</v>
          </cell>
          <cell r="M463" t="str">
            <v>NFO</v>
          </cell>
        </row>
        <row r="464">
          <cell r="A464" t="str">
            <v>Giulian Biancone</v>
          </cell>
          <cell r="B464" t="str">
            <v>Biancone</v>
          </cell>
          <cell r="M464" t="str">
            <v>NFO</v>
          </cell>
        </row>
        <row r="465">
          <cell r="A465" t="str">
            <v>Mohamed Dräger</v>
          </cell>
          <cell r="B465" t="str">
            <v>Dräger</v>
          </cell>
          <cell r="M465" t="str">
            <v>NFO</v>
          </cell>
        </row>
        <row r="466">
          <cell r="A466" t="str">
            <v>Jonathan Panzo</v>
          </cell>
          <cell r="B466" t="str">
            <v>Panzo</v>
          </cell>
          <cell r="M466" t="str">
            <v>NFO</v>
          </cell>
        </row>
        <row r="467">
          <cell r="A467" t="str">
            <v>Loïc Mbe Soh</v>
          </cell>
          <cell r="B467" t="str">
            <v>Mbe Soh</v>
          </cell>
          <cell r="M467" t="str">
            <v>NFO</v>
          </cell>
        </row>
        <row r="468">
          <cell r="A468" t="str">
            <v>Omar Richards</v>
          </cell>
          <cell r="B468" t="str">
            <v>O.Richards</v>
          </cell>
          <cell r="C468" t="str">
            <v>O Richards</v>
          </cell>
          <cell r="M468" t="str">
            <v>NFO</v>
          </cell>
        </row>
        <row r="469">
          <cell r="A469" t="str">
            <v>Richie Laryea</v>
          </cell>
          <cell r="B469" t="str">
            <v>Laryea</v>
          </cell>
          <cell r="M469" t="str">
            <v>NFO</v>
          </cell>
        </row>
        <row r="470">
          <cell r="A470" t="str">
            <v>Allan Saint-Maximin</v>
          </cell>
          <cell r="B470" t="str">
            <v>Saint-Maximin</v>
          </cell>
          <cell r="M470" t="str">
            <v>NEW</v>
          </cell>
        </row>
        <row r="471">
          <cell r="A471" t="str">
            <v>Ryan Fraser</v>
          </cell>
          <cell r="B471" t="str">
            <v>Fraser</v>
          </cell>
          <cell r="M471" t="str">
            <v>NEW</v>
          </cell>
        </row>
        <row r="472">
          <cell r="A472" t="str">
            <v>Matt Ritchie</v>
          </cell>
          <cell r="B472" t="str">
            <v>Ritchie</v>
          </cell>
          <cell r="M472" t="str">
            <v>NEW</v>
          </cell>
        </row>
        <row r="473">
          <cell r="A473" t="str">
            <v>Jeff Hendrick</v>
          </cell>
          <cell r="B473" t="str">
            <v>Hendrick</v>
          </cell>
          <cell r="M473" t="str">
            <v>NEW</v>
          </cell>
        </row>
        <row r="474">
          <cell r="A474" t="str">
            <v>Martin Dubravka</v>
          </cell>
          <cell r="B474" t="str">
            <v>Dubravka</v>
          </cell>
          <cell r="M474" t="str">
            <v>NEW</v>
          </cell>
        </row>
        <row r="475">
          <cell r="A475" t="str">
            <v>Karl Darlow</v>
          </cell>
          <cell r="B475" t="str">
            <v>Darlow</v>
          </cell>
          <cell r="M475" t="str">
            <v>NEW</v>
          </cell>
        </row>
        <row r="476">
          <cell r="A476" t="str">
            <v>Javier Manquillo Gaitán</v>
          </cell>
          <cell r="B476" t="str">
            <v>Manquillo</v>
          </cell>
          <cell r="M476" t="str">
            <v>NEW</v>
          </cell>
        </row>
        <row r="477">
          <cell r="A477" t="str">
            <v>Jamal Lewis</v>
          </cell>
          <cell r="B477" t="str">
            <v>J.Lewis</v>
          </cell>
          <cell r="C477" t="str">
            <v>J Lewis</v>
          </cell>
          <cell r="M477" t="str">
            <v>NEW</v>
          </cell>
        </row>
        <row r="478">
          <cell r="A478" t="str">
            <v>Emil Krafth</v>
          </cell>
          <cell r="B478" t="str">
            <v>Krafth</v>
          </cell>
          <cell r="M478" t="str">
            <v>NEW</v>
          </cell>
        </row>
        <row r="479">
          <cell r="A479" t="str">
            <v>Paul Dummett</v>
          </cell>
          <cell r="B479" t="str">
            <v>Dummett</v>
          </cell>
          <cell r="M479" t="str">
            <v>NEW</v>
          </cell>
        </row>
        <row r="480">
          <cell r="A480" t="str">
            <v>Harrison Ashby</v>
          </cell>
          <cell r="B480" t="str">
            <v>Ashby</v>
          </cell>
          <cell r="M480" t="str">
            <v>NEW</v>
          </cell>
        </row>
        <row r="481">
          <cell r="A481" t="str">
            <v>Frederico Rodrigues de Paula Santos</v>
          </cell>
          <cell r="B481" t="str">
            <v>Fred</v>
          </cell>
          <cell r="M481" t="str">
            <v>MUN</v>
          </cell>
        </row>
        <row r="482">
          <cell r="A482" t="str">
            <v>Amad Diallo</v>
          </cell>
          <cell r="B482" t="str">
            <v>Amad</v>
          </cell>
          <cell r="M482" t="str">
            <v>MUN</v>
          </cell>
        </row>
        <row r="483">
          <cell r="A483" t="str">
            <v>Tom Heaton</v>
          </cell>
          <cell r="B483" t="str">
            <v>Heaton</v>
          </cell>
          <cell r="M483" t="str">
            <v>MUN</v>
          </cell>
        </row>
        <row r="484">
          <cell r="A484" t="str">
            <v>Tyrell Malacia</v>
          </cell>
          <cell r="B484" t="str">
            <v>Malacia</v>
          </cell>
          <cell r="M484" t="str">
            <v>MUN</v>
          </cell>
        </row>
        <row r="485">
          <cell r="A485" t="str">
            <v>Brandon Williams</v>
          </cell>
          <cell r="B485" t="str">
            <v>B.Williams</v>
          </cell>
          <cell r="M485" t="str">
            <v>MUN</v>
          </cell>
        </row>
        <row r="486">
          <cell r="A486" t="str">
            <v>Eric Bailly</v>
          </cell>
          <cell r="B486" t="str">
            <v>Bailly</v>
          </cell>
          <cell r="M486" t="str">
            <v>MUN</v>
          </cell>
        </row>
        <row r="487">
          <cell r="A487" t="str">
            <v>Alex Telles</v>
          </cell>
          <cell r="B487" t="str">
            <v>Alex Telles</v>
          </cell>
          <cell r="M487" t="str">
            <v>MUN</v>
          </cell>
        </row>
        <row r="488">
          <cell r="A488" t="str">
            <v>Riyad Mahrez</v>
          </cell>
          <cell r="B488" t="str">
            <v>Mahrez</v>
          </cell>
          <cell r="M488" t="str">
            <v>MCI</v>
          </cell>
        </row>
        <row r="489">
          <cell r="A489" t="str">
            <v>Stefan Ortega Moreno</v>
          </cell>
          <cell r="B489" t="str">
            <v>Ortega Moreno</v>
          </cell>
          <cell r="M489" t="str">
            <v>MCI</v>
          </cell>
        </row>
        <row r="490">
          <cell r="A490" t="str">
            <v>Scott Carson</v>
          </cell>
          <cell r="B490" t="str">
            <v>Carson</v>
          </cell>
          <cell r="M490" t="str">
            <v>MCI</v>
          </cell>
        </row>
        <row r="491">
          <cell r="A491" t="str">
            <v>Zack Steffen</v>
          </cell>
          <cell r="B491" t="str">
            <v>Steffen</v>
          </cell>
          <cell r="M491" t="str">
            <v>MCI</v>
          </cell>
        </row>
        <row r="492">
          <cell r="A492" t="str">
            <v>Aymeric Laporte</v>
          </cell>
          <cell r="B492" t="str">
            <v>Laporte</v>
          </cell>
          <cell r="M492" t="str">
            <v>MCI</v>
          </cell>
        </row>
        <row r="493">
          <cell r="A493" t="str">
            <v>João Cancelo</v>
          </cell>
          <cell r="B493" t="str">
            <v>Cancelo</v>
          </cell>
          <cell r="C493" t="str">
            <v>Joao Cancelo</v>
          </cell>
          <cell r="M493" t="str">
            <v>MCI</v>
          </cell>
        </row>
        <row r="494">
          <cell r="A494" t="str">
            <v>Luke Berry</v>
          </cell>
          <cell r="B494" t="str">
            <v>Berry</v>
          </cell>
          <cell r="M494" t="str">
            <v>LUT</v>
          </cell>
        </row>
        <row r="495">
          <cell r="A495" t="str">
            <v>Allan Campbell</v>
          </cell>
          <cell r="B495" t="str">
            <v>Campbell</v>
          </cell>
          <cell r="M495" t="str">
            <v>LUT</v>
          </cell>
        </row>
        <row r="496">
          <cell r="A496" t="str">
            <v>Jordan Clark</v>
          </cell>
          <cell r="B496" t="str">
            <v>Clark</v>
          </cell>
          <cell r="M496" t="str">
            <v>LUT</v>
          </cell>
        </row>
        <row r="497">
          <cell r="A497" t="str">
            <v>Luke Freeman</v>
          </cell>
          <cell r="B497" t="str">
            <v>Freeman</v>
          </cell>
          <cell r="M497" t="str">
            <v>LUT</v>
          </cell>
        </row>
        <row r="498">
          <cell r="A498" t="str">
            <v>Carlos Mendes Gomes</v>
          </cell>
          <cell r="B498" t="str">
            <v>Mendes</v>
          </cell>
          <cell r="M498" t="str">
            <v>LUT</v>
          </cell>
        </row>
        <row r="499">
          <cell r="A499" t="str">
            <v>Fred Onyedinma</v>
          </cell>
          <cell r="B499" t="str">
            <v>Onyedinma</v>
          </cell>
          <cell r="M499" t="str">
            <v>LUT</v>
          </cell>
        </row>
        <row r="500">
          <cell r="A500" t="str">
            <v>Dion Pereira</v>
          </cell>
          <cell r="B500" t="str">
            <v>Pereira</v>
          </cell>
          <cell r="M500" t="str">
            <v>LUT</v>
          </cell>
        </row>
        <row r="501">
          <cell r="A501" t="str">
            <v>Glen Rea</v>
          </cell>
          <cell r="B501" t="str">
            <v>Rea</v>
          </cell>
          <cell r="M501" t="str">
            <v>LUT</v>
          </cell>
        </row>
        <row r="502">
          <cell r="A502" t="str">
            <v>Elliot Thorpe</v>
          </cell>
          <cell r="B502" t="str">
            <v>Thorpe</v>
          </cell>
          <cell r="M502" t="str">
            <v>LUT</v>
          </cell>
        </row>
        <row r="503">
          <cell r="A503" t="str">
            <v>Louie Watson</v>
          </cell>
          <cell r="B503" t="str">
            <v>Watson</v>
          </cell>
          <cell r="M503" t="str">
            <v>LUT</v>
          </cell>
        </row>
        <row r="504">
          <cell r="A504" t="str">
            <v>Matt Macey</v>
          </cell>
          <cell r="B504" t="str">
            <v>Macey</v>
          </cell>
          <cell r="M504" t="str">
            <v>LUT</v>
          </cell>
        </row>
        <row r="505">
          <cell r="A505" t="str">
            <v>James Shea</v>
          </cell>
          <cell r="B505" t="str">
            <v>Shea</v>
          </cell>
          <cell r="M505" t="str">
            <v>LUT</v>
          </cell>
        </row>
        <row r="506">
          <cell r="A506" t="str">
            <v>Jack Walton</v>
          </cell>
          <cell r="B506" t="str">
            <v>Walton</v>
          </cell>
          <cell r="M506" t="str">
            <v>LUT</v>
          </cell>
        </row>
        <row r="507">
          <cell r="A507" t="str">
            <v>John McAtee</v>
          </cell>
          <cell r="B507" t="str">
            <v>McAtee</v>
          </cell>
          <cell r="M507" t="str">
            <v>LUT</v>
          </cell>
        </row>
        <row r="508">
          <cell r="A508" t="str">
            <v>Admiral Muskwe</v>
          </cell>
          <cell r="B508" t="str">
            <v>Muskwe</v>
          </cell>
          <cell r="M508" t="str">
            <v>LUT</v>
          </cell>
        </row>
        <row r="509">
          <cell r="A509" t="str">
            <v>Aribim Pepple</v>
          </cell>
          <cell r="B509" t="str">
            <v>Pepple</v>
          </cell>
          <cell r="M509" t="str">
            <v>LUT</v>
          </cell>
        </row>
        <row r="510">
          <cell r="A510" t="str">
            <v>Joe Taylor</v>
          </cell>
          <cell r="B510" t="str">
            <v>Taylor</v>
          </cell>
          <cell r="M510" t="str">
            <v>LUT</v>
          </cell>
        </row>
        <row r="511">
          <cell r="A511" t="str">
            <v>Dan Potts</v>
          </cell>
          <cell r="B511" t="str">
            <v>Potts</v>
          </cell>
          <cell r="M511" t="str">
            <v>LUT</v>
          </cell>
        </row>
        <row r="512">
          <cell r="A512" t="str">
            <v>Stefan Bajcetic</v>
          </cell>
          <cell r="B512" t="str">
            <v>Bajcetic</v>
          </cell>
          <cell r="M512" t="str">
            <v>LIV</v>
          </cell>
        </row>
        <row r="513">
          <cell r="A513" t="str">
            <v>Jordan Henderson</v>
          </cell>
          <cell r="B513" t="str">
            <v>Henderson</v>
          </cell>
          <cell r="C513" t="str">
            <v>J Henderson</v>
          </cell>
          <cell r="M513" t="str">
            <v>LIV</v>
          </cell>
        </row>
        <row r="514">
          <cell r="A514" t="str">
            <v>Thiago Alcántara do Nascimento</v>
          </cell>
          <cell r="B514" t="str">
            <v>Thiago</v>
          </cell>
          <cell r="C514" t="str">
            <v>Thiago Alcántara</v>
          </cell>
          <cell r="M514" t="str">
            <v>LIV</v>
          </cell>
        </row>
        <row r="515">
          <cell r="A515" t="str">
            <v>Fabio Henrique Tavares</v>
          </cell>
          <cell r="B515" t="str">
            <v>Fabinho</v>
          </cell>
          <cell r="M515" t="str">
            <v>LIV</v>
          </cell>
        </row>
        <row r="516">
          <cell r="A516" t="str">
            <v>Caoimhin Kelleher</v>
          </cell>
          <cell r="B516" t="str">
            <v>Kelleher</v>
          </cell>
          <cell r="M516" t="str">
            <v>LIV</v>
          </cell>
        </row>
        <row r="517">
          <cell r="A517" t="str">
            <v>Adrián San Miguel del Castillo</v>
          </cell>
          <cell r="B517" t="str">
            <v>Adrián</v>
          </cell>
          <cell r="C517" t="str">
            <v>Adrian</v>
          </cell>
          <cell r="M517" t="str">
            <v>LIV</v>
          </cell>
        </row>
        <row r="518">
          <cell r="A518" t="str">
            <v>Nathaniel Phillips</v>
          </cell>
          <cell r="B518" t="str">
            <v>Phillips</v>
          </cell>
          <cell r="C518" t="str">
            <v>N Phillips</v>
          </cell>
          <cell r="M518" t="str">
            <v>LIV</v>
          </cell>
        </row>
        <row r="519">
          <cell r="A519" t="str">
            <v>Sepp van den Berg</v>
          </cell>
          <cell r="B519" t="str">
            <v>Van den Berg</v>
          </cell>
          <cell r="M519" t="str">
            <v>LIV</v>
          </cell>
        </row>
        <row r="520">
          <cell r="A520" t="str">
            <v>Tyrese Francois</v>
          </cell>
          <cell r="B520" t="str">
            <v>Francois</v>
          </cell>
          <cell r="M520" t="str">
            <v>FUL</v>
          </cell>
        </row>
        <row r="521">
          <cell r="A521" t="str">
            <v>Anthony Knockaert</v>
          </cell>
          <cell r="B521" t="str">
            <v>Knockaert</v>
          </cell>
          <cell r="M521" t="str">
            <v>FUL</v>
          </cell>
        </row>
        <row r="522">
          <cell r="A522" t="str">
            <v>Ivan Neves Abreu Cavaleiro</v>
          </cell>
          <cell r="B522" t="str">
            <v>I.Cavaleiro</v>
          </cell>
          <cell r="M522" t="str">
            <v>FUL</v>
          </cell>
        </row>
        <row r="523">
          <cell r="A523" t="str">
            <v>Marek Rodák</v>
          </cell>
          <cell r="B523" t="str">
            <v>Rodák</v>
          </cell>
          <cell r="C523" t="str">
            <v>Rodak</v>
          </cell>
          <cell r="M523" t="str">
            <v>FUL</v>
          </cell>
        </row>
        <row r="524">
          <cell r="A524" t="str">
            <v>Rodrigo Muniz Carvalho</v>
          </cell>
          <cell r="B524" t="str">
            <v>Muniz</v>
          </cell>
          <cell r="M524" t="str">
            <v>FUL</v>
          </cell>
        </row>
        <row r="525">
          <cell r="A525" t="str">
            <v>Kevin Mbabu</v>
          </cell>
          <cell r="B525" t="str">
            <v>Mbabu</v>
          </cell>
          <cell r="M525" t="str">
            <v>FUL</v>
          </cell>
        </row>
        <row r="526">
          <cell r="A526" t="str">
            <v>Tosin Adarabioyo</v>
          </cell>
          <cell r="B526" t="str">
            <v>Tosin</v>
          </cell>
          <cell r="C526" t="str">
            <v>Adarabioyo</v>
          </cell>
          <cell r="M526" t="str">
            <v>FUL</v>
          </cell>
        </row>
        <row r="527">
          <cell r="A527" t="str">
            <v>Terence Kongolo</v>
          </cell>
          <cell r="B527" t="str">
            <v>Kongolo</v>
          </cell>
          <cell r="M527" t="str">
            <v>FUL</v>
          </cell>
        </row>
        <row r="528">
          <cell r="A528" t="str">
            <v>Demarai Gray</v>
          </cell>
          <cell r="B528" t="str">
            <v>Gray</v>
          </cell>
          <cell r="C528" t="str">
            <v>D Gray</v>
          </cell>
          <cell r="M528" t="str">
            <v>EVE</v>
          </cell>
        </row>
        <row r="529">
          <cell r="A529" t="str">
            <v>Dele Alli</v>
          </cell>
          <cell r="B529" t="str">
            <v>Dele</v>
          </cell>
          <cell r="M529" t="str">
            <v>EVE</v>
          </cell>
        </row>
        <row r="530">
          <cell r="A530" t="str">
            <v>André Tavares Gomes</v>
          </cell>
          <cell r="B530" t="str">
            <v>André Gomes</v>
          </cell>
          <cell r="C530" t="str">
            <v>Gomes</v>
          </cell>
          <cell r="M530" t="str">
            <v>EVE</v>
          </cell>
        </row>
        <row r="531">
          <cell r="A531" t="str">
            <v>Jean-Philippe Gbamin</v>
          </cell>
          <cell r="B531" t="str">
            <v>Gbamin</v>
          </cell>
          <cell r="M531" t="str">
            <v>EVE</v>
          </cell>
        </row>
        <row r="532">
          <cell r="A532" t="str">
            <v>Mason Holgate</v>
          </cell>
          <cell r="B532" t="str">
            <v>Holgate</v>
          </cell>
          <cell r="M532" t="str">
            <v>EVE</v>
          </cell>
        </row>
        <row r="533">
          <cell r="A533" t="str">
            <v>Seamus Coleman</v>
          </cell>
          <cell r="B533" t="str">
            <v>Coleman</v>
          </cell>
          <cell r="C533" t="str">
            <v>Séamus Coleman</v>
          </cell>
          <cell r="M533" t="str">
            <v>EVE</v>
          </cell>
        </row>
        <row r="534">
          <cell r="A534" t="str">
            <v>Ben Godfrey</v>
          </cell>
          <cell r="B534" t="str">
            <v>Godfrey</v>
          </cell>
          <cell r="M534" t="str">
            <v>EVE</v>
          </cell>
        </row>
        <row r="535">
          <cell r="A535" t="str">
            <v>Jairo Riedewald</v>
          </cell>
          <cell r="B535" t="str">
            <v>Riedewald</v>
          </cell>
          <cell r="M535" t="str">
            <v>CRY</v>
          </cell>
        </row>
        <row r="536">
          <cell r="A536" t="str">
            <v>Malcolm Ebiowei</v>
          </cell>
          <cell r="B536" t="str">
            <v>Ebiowei</v>
          </cell>
          <cell r="M536" t="str">
            <v>CRY</v>
          </cell>
        </row>
        <row r="537">
          <cell r="A537" t="str">
            <v>Dean Henderson</v>
          </cell>
          <cell r="B537" t="str">
            <v>Henderson</v>
          </cell>
          <cell r="C537" t="str">
            <v>D Henderson</v>
          </cell>
          <cell r="M537" t="str">
            <v>CRY</v>
          </cell>
        </row>
        <row r="538">
          <cell r="A538" t="str">
            <v>Vicente Guaita</v>
          </cell>
          <cell r="B538" t="str">
            <v>Guaita</v>
          </cell>
          <cell r="M538" t="str">
            <v>CRY</v>
          </cell>
        </row>
        <row r="539">
          <cell r="A539" t="str">
            <v>Remi Matthews</v>
          </cell>
          <cell r="B539" t="str">
            <v>Matthews</v>
          </cell>
          <cell r="M539" t="str">
            <v>CRY</v>
          </cell>
        </row>
        <row r="540">
          <cell r="A540" t="str">
            <v>Luke Plange</v>
          </cell>
          <cell r="B540" t="str">
            <v>Plange</v>
          </cell>
          <cell r="M540" t="str">
            <v>CRY</v>
          </cell>
        </row>
        <row r="541">
          <cell r="A541" t="str">
            <v>Rob Holding</v>
          </cell>
          <cell r="B541" t="str">
            <v>Holding</v>
          </cell>
          <cell r="M541" t="str">
            <v>CRY</v>
          </cell>
        </row>
        <row r="542">
          <cell r="A542" t="str">
            <v>James Tomkins</v>
          </cell>
          <cell r="B542" t="str">
            <v>Tomkins</v>
          </cell>
          <cell r="M542" t="str">
            <v>CRY</v>
          </cell>
        </row>
        <row r="543">
          <cell r="A543" t="str">
            <v>Hakim Ziyech</v>
          </cell>
          <cell r="B543" t="str">
            <v>Ziyech</v>
          </cell>
          <cell r="M543" t="str">
            <v>CHE</v>
          </cell>
        </row>
        <row r="544">
          <cell r="A544" t="str">
            <v>Christian Pulisic</v>
          </cell>
          <cell r="B544" t="str">
            <v>Pulisic</v>
          </cell>
          <cell r="M544" t="str">
            <v>CHE</v>
          </cell>
        </row>
        <row r="545">
          <cell r="A545" t="str">
            <v>Kepa Arrizabalaga</v>
          </cell>
          <cell r="B545" t="str">
            <v>Arrizabalaga</v>
          </cell>
          <cell r="C545" t="str">
            <v>Kepa</v>
          </cell>
          <cell r="M545" t="str">
            <v>CHE</v>
          </cell>
        </row>
        <row r="546">
          <cell r="A546" t="str">
            <v>Christopher Nkunku</v>
          </cell>
          <cell r="M546" t="str">
            <v>CHE</v>
          </cell>
        </row>
        <row r="547">
          <cell r="A547" t="str">
            <v>Pierre-Emerick Aubameyang</v>
          </cell>
          <cell r="B547" t="str">
            <v>Aubameyang</v>
          </cell>
          <cell r="M547" t="str">
            <v>CHE</v>
          </cell>
        </row>
        <row r="548">
          <cell r="A548" t="str">
            <v>César Azpilicueta</v>
          </cell>
          <cell r="B548" t="str">
            <v>Azpilicueta</v>
          </cell>
          <cell r="C548" t="str">
            <v>Cesar Azpilicueta</v>
          </cell>
          <cell r="M548" t="str">
            <v>CHE</v>
          </cell>
        </row>
        <row r="549">
          <cell r="A549" t="str">
            <v>Trevoh Chalobah</v>
          </cell>
          <cell r="B549" t="str">
            <v>Chalobah</v>
          </cell>
          <cell r="M549" t="str">
            <v>CHE</v>
          </cell>
        </row>
        <row r="550">
          <cell r="A550" t="str">
            <v>Wesley Fofana</v>
          </cell>
          <cell r="B550" t="str">
            <v>W.Fofana</v>
          </cell>
          <cell r="M550" t="str">
            <v>CHE</v>
          </cell>
        </row>
        <row r="551">
          <cell r="A551" t="str">
            <v>Malang Sarr</v>
          </cell>
          <cell r="B551" t="str">
            <v>M.Sarr</v>
          </cell>
          <cell r="M551" t="str">
            <v>CHE</v>
          </cell>
        </row>
        <row r="552">
          <cell r="A552" t="str">
            <v>Ethan Ampadu</v>
          </cell>
          <cell r="B552" t="str">
            <v>Ampadu</v>
          </cell>
          <cell r="M552" t="str">
            <v>CHE</v>
          </cell>
        </row>
        <row r="553">
          <cell r="A553" t="str">
            <v>Enock Agyei</v>
          </cell>
          <cell r="B553" t="str">
            <v>Agyei</v>
          </cell>
          <cell r="M553" t="str">
            <v>BUR</v>
          </cell>
        </row>
        <row r="554">
          <cell r="A554" t="str">
            <v>Samuel Bastien</v>
          </cell>
          <cell r="B554" t="str">
            <v>Bastien</v>
          </cell>
          <cell r="M554" t="str">
            <v>BUR</v>
          </cell>
        </row>
        <row r="555">
          <cell r="A555" t="str">
            <v>Darko Churlinov</v>
          </cell>
          <cell r="B555" t="str">
            <v>Churlinov</v>
          </cell>
          <cell r="M555" t="str">
            <v>BUR</v>
          </cell>
        </row>
        <row r="556">
          <cell r="A556" t="str">
            <v>Jack Cork</v>
          </cell>
          <cell r="B556" t="str">
            <v>Cork</v>
          </cell>
          <cell r="M556" t="str">
            <v>BUR</v>
          </cell>
        </row>
        <row r="557">
          <cell r="A557" t="str">
            <v>Dara Costelloe</v>
          </cell>
          <cell r="B557" t="str">
            <v>Costelloe</v>
          </cell>
          <cell r="M557" t="str">
            <v>BUR</v>
          </cell>
        </row>
        <row r="558">
          <cell r="A558" t="str">
            <v>Scott Twine</v>
          </cell>
          <cell r="B558" t="str">
            <v>Twine</v>
          </cell>
          <cell r="M558" t="str">
            <v>BUR</v>
          </cell>
        </row>
        <row r="559">
          <cell r="A559" t="str">
            <v>Denis Franchi</v>
          </cell>
          <cell r="B559" t="str">
            <v>Franchi</v>
          </cell>
          <cell r="M559" t="str">
            <v>BUR</v>
          </cell>
        </row>
        <row r="560">
          <cell r="A560" t="str">
            <v>Arijanet Muric</v>
          </cell>
          <cell r="B560" t="str">
            <v>Muric</v>
          </cell>
          <cell r="M560" t="str">
            <v>BUR</v>
          </cell>
        </row>
        <row r="561">
          <cell r="A561" t="str">
            <v>Bailey Peacock-Farrell</v>
          </cell>
          <cell r="B561" t="str">
            <v>Peacock-Farrell</v>
          </cell>
          <cell r="M561" t="str">
            <v>BUR</v>
          </cell>
        </row>
        <row r="562">
          <cell r="A562" t="str">
            <v>Lawrence Vigouroux</v>
          </cell>
          <cell r="B562" t="str">
            <v>Vigouroux</v>
          </cell>
          <cell r="M562" t="str">
            <v>BUR</v>
          </cell>
        </row>
        <row r="563">
          <cell r="A563" t="str">
            <v>Wout Weghorst</v>
          </cell>
          <cell r="B563" t="str">
            <v>Weghorst</v>
          </cell>
          <cell r="M563" t="str">
            <v>BUR</v>
          </cell>
        </row>
        <row r="564">
          <cell r="A564" t="str">
            <v>Michael Obafemi</v>
          </cell>
          <cell r="B564" t="str">
            <v>Obafemi</v>
          </cell>
          <cell r="M564" t="str">
            <v>BUR</v>
          </cell>
        </row>
        <row r="565">
          <cell r="A565" t="str">
            <v>CJ Egan-Riley</v>
          </cell>
          <cell r="B565" t="str">
            <v>Egan-Riley</v>
          </cell>
          <cell r="M565" t="str">
            <v>BUR</v>
          </cell>
        </row>
        <row r="566">
          <cell r="A566" t="str">
            <v>Hjalmar Ekdal</v>
          </cell>
          <cell r="B566" t="str">
            <v>Ekdal</v>
          </cell>
          <cell r="M566" t="str">
            <v>BUR</v>
          </cell>
        </row>
        <row r="567">
          <cell r="A567" t="str">
            <v>Luke McNally</v>
          </cell>
          <cell r="B567" t="str">
            <v>McNally</v>
          </cell>
          <cell r="M567" t="str">
            <v>BUR</v>
          </cell>
        </row>
        <row r="568">
          <cell r="A568" t="str">
            <v>Bobby Thomas</v>
          </cell>
          <cell r="B568" t="str">
            <v>Thomas</v>
          </cell>
          <cell r="M568" t="str">
            <v>BUR</v>
          </cell>
        </row>
        <row r="569">
          <cell r="A569" t="str">
            <v>Shandon Baptiste</v>
          </cell>
          <cell r="B569" t="str">
            <v>Baptiste</v>
          </cell>
          <cell r="M569" t="str">
            <v>BRE</v>
          </cell>
        </row>
        <row r="570">
          <cell r="A570" t="str">
            <v>Josh Dasilva</v>
          </cell>
          <cell r="B570" t="str">
            <v>Dasilva</v>
          </cell>
          <cell r="C570" t="str">
            <v>Pelenda Joshua Da Silva</v>
          </cell>
          <cell r="M570" t="str">
            <v>BRE</v>
          </cell>
        </row>
        <row r="571">
          <cell r="A571" t="str">
            <v>Sergi Canós Tenés</v>
          </cell>
          <cell r="B571" t="str">
            <v>Canós</v>
          </cell>
          <cell r="C571" t="str">
            <v>Canos</v>
          </cell>
          <cell r="M571" t="str">
            <v>BRE</v>
          </cell>
        </row>
        <row r="572">
          <cell r="A572" t="str">
            <v>Mads Bidstrup</v>
          </cell>
          <cell r="B572" t="str">
            <v>Bidstrup</v>
          </cell>
          <cell r="M572" t="str">
            <v>BRE</v>
          </cell>
        </row>
        <row r="573">
          <cell r="A573" t="str">
            <v>Thomas Strakosha</v>
          </cell>
          <cell r="B573" t="str">
            <v>Strakosha</v>
          </cell>
          <cell r="M573" t="str">
            <v>BRE</v>
          </cell>
        </row>
        <row r="574">
          <cell r="A574" t="str">
            <v>Ellery Balcombe</v>
          </cell>
          <cell r="B574" t="str">
            <v>Balcombe</v>
          </cell>
          <cell r="M574" t="str">
            <v>BRE</v>
          </cell>
        </row>
        <row r="575">
          <cell r="A575" t="str">
            <v>Ivan Toney</v>
          </cell>
          <cell r="B575" t="str">
            <v>Toney</v>
          </cell>
          <cell r="M575" t="str">
            <v>BRE</v>
          </cell>
        </row>
        <row r="576">
          <cell r="A576" t="str">
            <v>Halil Dervişoğlu</v>
          </cell>
          <cell r="B576" t="str">
            <v>Dervişoğlu</v>
          </cell>
          <cell r="C576" t="str">
            <v>Dervisoglu</v>
          </cell>
          <cell r="M576" t="str">
            <v>BRE</v>
          </cell>
        </row>
        <row r="577">
          <cell r="A577" t="str">
            <v>Mathias Jorgensen</v>
          </cell>
          <cell r="B577" t="str">
            <v>Zanka</v>
          </cell>
          <cell r="M577" t="str">
            <v>BRE</v>
          </cell>
        </row>
        <row r="578">
          <cell r="A578" t="str">
            <v>Mads Bech Sørensen</v>
          </cell>
          <cell r="B578" t="str">
            <v>Bech</v>
          </cell>
          <cell r="C578" t="str">
            <v>Sorensen</v>
          </cell>
          <cell r="M578" t="str">
            <v>BRE</v>
          </cell>
        </row>
        <row r="579">
          <cell r="A579" t="str">
            <v>Charlie Goode</v>
          </cell>
          <cell r="B579" t="str">
            <v>Goode</v>
          </cell>
          <cell r="M579" t="str">
            <v>BRE</v>
          </cell>
        </row>
        <row r="580">
          <cell r="A580" t="str">
            <v>Ben Pearson</v>
          </cell>
          <cell r="B580" t="str">
            <v>Pearson</v>
          </cell>
          <cell r="M580" t="str">
            <v>BOU</v>
          </cell>
        </row>
        <row r="581">
          <cell r="A581" t="str">
            <v>Siriki Dembélé</v>
          </cell>
          <cell r="B581" t="str">
            <v>Siriki</v>
          </cell>
          <cell r="C581" t="str">
            <v>Dembele</v>
          </cell>
          <cell r="M581" t="str">
            <v>BOU</v>
          </cell>
        </row>
        <row r="582">
          <cell r="A582" t="str">
            <v>Jamal Lowe</v>
          </cell>
          <cell r="B582" t="str">
            <v>Lowe</v>
          </cell>
          <cell r="M582" t="str">
            <v>BOU</v>
          </cell>
        </row>
        <row r="583">
          <cell r="A583" t="str">
            <v>Emiliano Marcondes</v>
          </cell>
          <cell r="B583" t="str">
            <v>Marcondes</v>
          </cell>
          <cell r="M583" t="str">
            <v>BOU</v>
          </cell>
        </row>
        <row r="584">
          <cell r="A584" t="str">
            <v>Mark Travers</v>
          </cell>
          <cell r="B584" t="str">
            <v>Travers</v>
          </cell>
          <cell r="M584" t="str">
            <v>BOU</v>
          </cell>
        </row>
        <row r="585">
          <cell r="A585" t="str">
            <v>Darren Randolph</v>
          </cell>
          <cell r="B585" t="str">
            <v>Randolph</v>
          </cell>
          <cell r="M585" t="str">
            <v>BOU</v>
          </cell>
        </row>
        <row r="586">
          <cell r="A586" t="str">
            <v>James Hill</v>
          </cell>
          <cell r="B586" t="str">
            <v>Hill</v>
          </cell>
          <cell r="M586" t="str">
            <v>BOU</v>
          </cell>
        </row>
        <row r="587">
          <cell r="A587" t="str">
            <v>Ryan Fredericks</v>
          </cell>
          <cell r="B587" t="str">
            <v>Fredericks</v>
          </cell>
          <cell r="M587" t="str">
            <v>BOU</v>
          </cell>
        </row>
        <row r="588">
          <cell r="A588" t="str">
            <v>Jeremy Sarmiento Morante</v>
          </cell>
          <cell r="B588" t="str">
            <v>Sarmiento</v>
          </cell>
          <cell r="M588" t="str">
            <v>BHA</v>
          </cell>
        </row>
        <row r="589">
          <cell r="A589" t="str">
            <v>Jakub Moder</v>
          </cell>
          <cell r="B589" t="str">
            <v>Moder</v>
          </cell>
          <cell r="M589" t="str">
            <v>BHA</v>
          </cell>
        </row>
        <row r="590">
          <cell r="A590" t="str">
            <v>Steven Alzate</v>
          </cell>
          <cell r="B590" t="str">
            <v>Alzate</v>
          </cell>
          <cell r="M590" t="str">
            <v>BHA</v>
          </cell>
        </row>
        <row r="591">
          <cell r="A591" t="str">
            <v>Kacper Kozłowski</v>
          </cell>
          <cell r="B591" t="str">
            <v>Kozłowski</v>
          </cell>
          <cell r="C591" t="str">
            <v>Kozlowski</v>
          </cell>
          <cell r="M591" t="str">
            <v>BHA</v>
          </cell>
        </row>
        <row r="592">
          <cell r="A592" t="str">
            <v>Kjell Scherpen</v>
          </cell>
          <cell r="B592" t="str">
            <v>Scherpen</v>
          </cell>
          <cell r="M592" t="str">
            <v>BHA</v>
          </cell>
        </row>
        <row r="593">
          <cell r="A593" t="str">
            <v>Deniz Undav</v>
          </cell>
          <cell r="B593" t="str">
            <v>Undav</v>
          </cell>
          <cell r="M593" t="str">
            <v>BHA</v>
          </cell>
        </row>
        <row r="594">
          <cell r="A594" t="str">
            <v>Emiliano Buendía Stati</v>
          </cell>
          <cell r="B594" t="str">
            <v>Buendia</v>
          </cell>
          <cell r="C594" t="str">
            <v>Emi Buendía</v>
          </cell>
          <cell r="D594" t="str">
            <v>Emiliano Buendia</v>
          </cell>
          <cell r="M594" t="str">
            <v>AVL</v>
          </cell>
        </row>
        <row r="595">
          <cell r="A595" t="str">
            <v>Bertrand Traoré</v>
          </cell>
          <cell r="B595" t="str">
            <v>Bertrand Traoré</v>
          </cell>
          <cell r="M595" t="str">
            <v>AVL</v>
          </cell>
        </row>
        <row r="596">
          <cell r="A596" t="str">
            <v>Leander Dendoncker</v>
          </cell>
          <cell r="B596" t="str">
            <v>Dendoncker</v>
          </cell>
          <cell r="M596" t="str">
            <v>AVL</v>
          </cell>
        </row>
        <row r="597">
          <cell r="A597" t="str">
            <v>Morgan Sanson</v>
          </cell>
          <cell r="B597" t="str">
            <v>Sanson</v>
          </cell>
          <cell r="M597" t="str">
            <v>AVL</v>
          </cell>
        </row>
        <row r="598">
          <cell r="A598" t="str">
            <v>Tim Iroegbunam</v>
          </cell>
          <cell r="B598" t="str">
            <v>Iroegbunam</v>
          </cell>
          <cell r="M598" t="str">
            <v>AVL</v>
          </cell>
        </row>
        <row r="599">
          <cell r="A599" t="str">
            <v>Jaden Philogene-Bidace</v>
          </cell>
          <cell r="B599" t="str">
            <v>Philogene</v>
          </cell>
          <cell r="M599" t="str">
            <v>AVL</v>
          </cell>
        </row>
        <row r="600">
          <cell r="A600" t="str">
            <v>Keinan Davis</v>
          </cell>
          <cell r="B600" t="str">
            <v>Davis</v>
          </cell>
          <cell r="M600" t="str">
            <v>AVL</v>
          </cell>
        </row>
        <row r="601">
          <cell r="A601" t="str">
            <v>Tyrone Mings</v>
          </cell>
          <cell r="B601" t="str">
            <v>Mings</v>
          </cell>
          <cell r="M601" t="str">
            <v>AVL</v>
          </cell>
        </row>
        <row r="602">
          <cell r="A602" t="str">
            <v>Calum Chambers</v>
          </cell>
          <cell r="B602" t="str">
            <v>Chambers</v>
          </cell>
          <cell r="C602" t="str">
            <v>C Chambers</v>
          </cell>
          <cell r="M602" t="str">
            <v>AVL</v>
          </cell>
        </row>
        <row r="603">
          <cell r="A603" t="str">
            <v>Alexandre Moreno Lopera</v>
          </cell>
          <cell r="B603" t="str">
            <v>Alex Moreno</v>
          </cell>
          <cell r="C603" t="str">
            <v>Álex Moreno</v>
          </cell>
          <cell r="M603" t="str">
            <v>AVL</v>
          </cell>
        </row>
        <row r="604">
          <cell r="A604" t="str">
            <v>Kortney Hause</v>
          </cell>
          <cell r="B604" t="str">
            <v>Hause</v>
          </cell>
          <cell r="M604" t="str">
            <v>AVL</v>
          </cell>
        </row>
        <row r="605">
          <cell r="A605" t="str">
            <v>Granit Xhaka</v>
          </cell>
          <cell r="B605" t="str">
            <v>Xhaka</v>
          </cell>
          <cell r="M605" t="str">
            <v>ARS</v>
          </cell>
        </row>
        <row r="606">
          <cell r="A606" t="str">
            <v>Mohamed Elneny</v>
          </cell>
          <cell r="B606" t="str">
            <v>M.Elneny</v>
          </cell>
          <cell r="M606" t="str">
            <v>ARS</v>
          </cell>
        </row>
        <row r="607">
          <cell r="A607" t="str">
            <v>Marcus Oliveira Alencar</v>
          </cell>
          <cell r="B607" t="str">
            <v>Marquinhos</v>
          </cell>
          <cell r="M607" t="str">
            <v>ARS</v>
          </cell>
        </row>
        <row r="608">
          <cell r="A608" t="str">
            <v>Nicolas Pépé</v>
          </cell>
          <cell r="B608" t="str">
            <v>Pepe</v>
          </cell>
          <cell r="C608" t="str">
            <v>Pepe</v>
          </cell>
          <cell r="M608" t="str">
            <v>ARS</v>
          </cell>
        </row>
        <row r="609">
          <cell r="A609" t="str">
            <v>Kieran Tierney</v>
          </cell>
          <cell r="B609" t="str">
            <v>Tierney</v>
          </cell>
          <cell r="M609" t="str">
            <v>ARS</v>
          </cell>
        </row>
        <row r="610">
          <cell r="A610" t="str">
            <v>Cédric Alves Soares</v>
          </cell>
          <cell r="B610" t="str">
            <v>Cédric</v>
          </cell>
          <cell r="C610" t="str">
            <v>Cedric</v>
          </cell>
          <cell r="M610" t="str">
            <v>ARS</v>
          </cell>
        </row>
        <row r="611">
          <cell r="A611" t="str">
            <v>Jurriën Timber</v>
          </cell>
          <cell r="B611" t="str">
            <v>J.Timber</v>
          </cell>
          <cell r="M611" t="str">
            <v>ARS</v>
          </cell>
        </row>
        <row r="612">
          <cell r="A612" t="str">
            <v>Rúnar Alex Rúnarsson</v>
          </cell>
          <cell r="B612" t="str">
            <v>Rúnarsson</v>
          </cell>
          <cell r="M612" t="str">
            <v>ARS</v>
          </cell>
        </row>
        <row r="613">
          <cell r="A613" t="str">
            <v>Karl Hein</v>
          </cell>
          <cell r="B613" t="str">
            <v>Hein</v>
          </cell>
          <cell r="M613" t="str">
            <v>ARS</v>
          </cell>
        </row>
        <row r="614">
          <cell r="A614" t="str">
            <v>Viljami Sinisalo</v>
          </cell>
          <cell r="B614" t="str">
            <v>Sinisalo</v>
          </cell>
          <cell r="M614" t="str">
            <v>AVL</v>
          </cell>
        </row>
        <row r="615">
          <cell r="A615" t="str">
            <v>Wesley Moraes Ferreira da Silva</v>
          </cell>
          <cell r="B615" t="str">
            <v>Wesley</v>
          </cell>
          <cell r="M615" t="str">
            <v>AVL</v>
          </cell>
        </row>
        <row r="616">
          <cell r="A616" t="str">
            <v>Omari Kellyman</v>
          </cell>
          <cell r="B616" t="str">
            <v>Kellyman</v>
          </cell>
          <cell r="M616" t="str">
            <v>AVL</v>
          </cell>
        </row>
        <row r="617">
          <cell r="A617" t="str">
            <v>Filip Marschall</v>
          </cell>
          <cell r="B617" t="str">
            <v>Marschall</v>
          </cell>
          <cell r="M617" t="str">
            <v>AVL</v>
          </cell>
        </row>
        <row r="618">
          <cell r="A618" t="str">
            <v>Oliwier Zych</v>
          </cell>
          <cell r="B618" t="str">
            <v>Zych</v>
          </cell>
          <cell r="M618" t="str">
            <v>AVL</v>
          </cell>
        </row>
        <row r="619">
          <cell r="A619" t="str">
            <v>Clément Lenglet</v>
          </cell>
          <cell r="B619" t="str">
            <v>Lenglet</v>
          </cell>
          <cell r="M619" t="str">
            <v>AVL</v>
          </cell>
        </row>
        <row r="620">
          <cell r="A620" t="str">
            <v>Gavin Kilkenny</v>
          </cell>
          <cell r="B620" t="str">
            <v>Kilkenny</v>
          </cell>
          <cell r="M620" t="str">
            <v>BOU</v>
          </cell>
        </row>
        <row r="621">
          <cell r="A621" t="str">
            <v>Hamed Traorè</v>
          </cell>
          <cell r="B621" t="str">
            <v>Hamed Traorè</v>
          </cell>
          <cell r="M621" t="str">
            <v>BOU</v>
          </cell>
        </row>
        <row r="622">
          <cell r="A622" t="str">
            <v>Ben Greenwood</v>
          </cell>
          <cell r="B622" t="str">
            <v>Greenwood</v>
          </cell>
          <cell r="M622" t="str">
            <v>BOU</v>
          </cell>
        </row>
        <row r="623">
          <cell r="A623" t="str">
            <v>Tyler Adams</v>
          </cell>
          <cell r="B623" t="str">
            <v>Adams</v>
          </cell>
          <cell r="M623" t="str">
            <v>BOU</v>
          </cell>
        </row>
        <row r="624">
          <cell r="A624" t="str">
            <v>Matthew Cox</v>
          </cell>
          <cell r="B624" t="str">
            <v>Cox</v>
          </cell>
          <cell r="M624" t="str">
            <v>BRE</v>
          </cell>
        </row>
        <row r="625">
          <cell r="A625" t="str">
            <v>Ryan Trevitt</v>
          </cell>
          <cell r="B625" t="str">
            <v>Trevitt</v>
          </cell>
          <cell r="M625" t="str">
            <v>BRE</v>
          </cell>
        </row>
        <row r="626">
          <cell r="A626" t="str">
            <v>Yegor Yarmolyuk</v>
          </cell>
          <cell r="B626">
            <v>0</v>
          </cell>
          <cell r="M626">
            <v>0</v>
          </cell>
        </row>
        <row r="627">
          <cell r="A627" t="str">
            <v>Yasin Ayari</v>
          </cell>
          <cell r="B627" t="str">
            <v>Ayari</v>
          </cell>
          <cell r="M627" t="str">
            <v>BHA</v>
          </cell>
        </row>
        <row r="628">
          <cell r="A628" t="str">
            <v>Aaron Connolly</v>
          </cell>
          <cell r="B628" t="str">
            <v>Connolly</v>
          </cell>
          <cell r="M628" t="str">
            <v>BHA</v>
          </cell>
        </row>
        <row r="629">
          <cell r="A629" t="str">
            <v>Michał Karbownik</v>
          </cell>
          <cell r="B629" t="str">
            <v>Karbownik</v>
          </cell>
          <cell r="M629" t="str">
            <v>BHA</v>
          </cell>
        </row>
        <row r="630">
          <cell r="A630" t="str">
            <v>Mohamed Salah (2nd Half)</v>
          </cell>
          <cell r="B630" t="str">
            <v>Salah</v>
          </cell>
          <cell r="M630">
            <v>0</v>
          </cell>
        </row>
        <row r="631">
          <cell r="A631" t="str">
            <v>Erling Haaland (2nd Half (post last Hattrick))</v>
          </cell>
          <cell r="M631">
            <v>0</v>
          </cell>
        </row>
        <row r="632">
          <cell r="A632" t="str">
            <v>Eberechi Eze (Post Hodge)</v>
          </cell>
          <cell r="M632">
            <v>0</v>
          </cell>
        </row>
        <row r="633">
          <cell r="A633" t="str">
            <v>Ollie Watkins (Post Emery)</v>
          </cell>
          <cell r="M633">
            <v>0</v>
          </cell>
        </row>
        <row r="634">
          <cell r="A634" t="str">
            <v>Trent Alexander-Arnold (2nd Half)</v>
          </cell>
          <cell r="M634">
            <v>0</v>
          </cell>
        </row>
        <row r="635">
          <cell r="A635" t="str">
            <v>Bryan Mbeumo (More Mins)</v>
          </cell>
          <cell r="B635" t="str">
            <v>Mbeumo</v>
          </cell>
          <cell r="M635">
            <v>0</v>
          </cell>
        </row>
        <row r="636">
          <cell r="A636" t="str">
            <v>Yoane Wissa (More mins)</v>
          </cell>
          <cell r="M636">
            <v>0</v>
          </cell>
        </row>
        <row r="637">
          <cell r="A637" t="str">
            <v>Ethan Brierley</v>
          </cell>
          <cell r="B637" t="str">
            <v>Brierley</v>
          </cell>
          <cell r="M637" t="str">
            <v>BRE</v>
          </cell>
        </row>
        <row r="638">
          <cell r="A638" t="str">
            <v>Ji-Soo Kim</v>
          </cell>
          <cell r="B638" t="str">
            <v>Kim Ji-Soo</v>
          </cell>
          <cell r="M638" t="str">
            <v>BRE</v>
          </cell>
        </row>
        <row r="639">
          <cell r="A639" t="str">
            <v>Tom McGill</v>
          </cell>
          <cell r="B639" t="str">
            <v>McGill</v>
          </cell>
          <cell r="M639" t="str">
            <v>BHA</v>
          </cell>
        </row>
        <row r="640">
          <cell r="A640" t="str">
            <v>Andi Zeqiri</v>
          </cell>
          <cell r="B640" t="str">
            <v>Zeqiri</v>
          </cell>
          <cell r="M640" t="str">
            <v>BHA</v>
          </cell>
        </row>
        <row r="641">
          <cell r="A641" t="str">
            <v>Owen Dodgson</v>
          </cell>
          <cell r="B641" t="str">
            <v>Dodgson</v>
          </cell>
          <cell r="M641" t="str">
            <v>BUR</v>
          </cell>
        </row>
        <row r="642">
          <cell r="A642" t="str">
            <v>Han-Noah Massengo</v>
          </cell>
          <cell r="B642" t="str">
            <v>Massengo</v>
          </cell>
          <cell r="M642" t="str">
            <v>BUR</v>
          </cell>
        </row>
        <row r="643">
          <cell r="A643" t="str">
            <v>Abdul Rahman Baba</v>
          </cell>
          <cell r="B643" t="str">
            <v>Baba</v>
          </cell>
          <cell r="M643" t="str">
            <v>CHE</v>
          </cell>
        </row>
        <row r="644">
          <cell r="A644" t="str">
            <v>Marcus Bettinelli</v>
          </cell>
          <cell r="B644" t="str">
            <v>Bettinelli</v>
          </cell>
          <cell r="M644" t="str">
            <v>CHE</v>
          </cell>
        </row>
        <row r="645">
          <cell r="A645" t="str">
            <v>David Datro Fofana</v>
          </cell>
          <cell r="B645" t="str">
            <v>D.D.Fofana</v>
          </cell>
          <cell r="M645" t="str">
            <v>CHE</v>
          </cell>
        </row>
        <row r="646">
          <cell r="A646" t="str">
            <v>Romelu Lukaku Bolingoli</v>
          </cell>
          <cell r="B646" t="str">
            <v>Lukaku</v>
          </cell>
          <cell r="M646" t="str">
            <v>CHE</v>
          </cell>
        </row>
        <row r="647">
          <cell r="A647" t="str">
            <v>Gabriel Słonina</v>
          </cell>
          <cell r="B647" t="str">
            <v>Slonina</v>
          </cell>
          <cell r="M647" t="str">
            <v>CHE</v>
          </cell>
        </row>
        <row r="648">
          <cell r="A648" t="str">
            <v>Ângelo Gabriel Borges Damaceno</v>
          </cell>
          <cell r="B648" t="str">
            <v>Ângelo</v>
          </cell>
          <cell r="M648" t="str">
            <v>CHE</v>
          </cell>
        </row>
        <row r="649">
          <cell r="A649" t="str">
            <v>Lesley Ugochukwu</v>
          </cell>
          <cell r="B649" t="str">
            <v>Ugochukwu</v>
          </cell>
          <cell r="M649" t="str">
            <v>CHE</v>
          </cell>
        </row>
        <row r="650">
          <cell r="A650" t="str">
            <v>Mason Burstow</v>
          </cell>
          <cell r="B650" t="str">
            <v>Burstow</v>
          </cell>
          <cell r="M650" t="str">
            <v>CHE</v>
          </cell>
        </row>
        <row r="651">
          <cell r="A651" t="str">
            <v>Lucas Bergström</v>
          </cell>
          <cell r="B651" t="str">
            <v>Bergström</v>
          </cell>
          <cell r="M651" t="str">
            <v>CHE</v>
          </cell>
        </row>
        <row r="652">
          <cell r="A652" t="str">
            <v>Roméo Lavia</v>
          </cell>
          <cell r="B652" t="str">
            <v>Lavia</v>
          </cell>
          <cell r="M652" t="str">
            <v>CHE</v>
          </cell>
        </row>
        <row r="653">
          <cell r="A653" t="str">
            <v>Bashir Humphreys</v>
          </cell>
          <cell r="B653" t="str">
            <v>Humphreys</v>
          </cell>
          <cell r="M653" t="str">
            <v>CHE</v>
          </cell>
        </row>
        <row r="654">
          <cell r="A654" t="str">
            <v>Deivid Washington de Souza Eugênio</v>
          </cell>
          <cell r="B654" t="str">
            <v>Deivid</v>
          </cell>
          <cell r="M654" t="str">
            <v>CHE</v>
          </cell>
        </row>
        <row r="655">
          <cell r="A655" t="str">
            <v>Eddie Beach</v>
          </cell>
          <cell r="B655" t="str">
            <v>Beach</v>
          </cell>
          <cell r="M655" t="str">
            <v>CHE</v>
          </cell>
        </row>
        <row r="656">
          <cell r="A656" t="str">
            <v>Diego Manuel Jadon da Silva Moreira</v>
          </cell>
          <cell r="B656" t="str">
            <v>Diego Moreira</v>
          </cell>
          <cell r="M656" t="str">
            <v>CHE</v>
          </cell>
        </row>
        <row r="657">
          <cell r="A657" t="str">
            <v>Djordje Petrovic</v>
          </cell>
          <cell r="B657" t="str">
            <v>Petrovic</v>
          </cell>
          <cell r="M657" t="str">
            <v>CHE</v>
          </cell>
        </row>
        <row r="658">
          <cell r="A658" t="str">
            <v>Alfie Gilchrist</v>
          </cell>
          <cell r="B658" t="str">
            <v>Gilchrist</v>
          </cell>
          <cell r="M658" t="str">
            <v>CHE</v>
          </cell>
        </row>
        <row r="659">
          <cell r="A659" t="str">
            <v>Ronnie Stutter</v>
          </cell>
          <cell r="B659" t="str">
            <v>Stutter</v>
          </cell>
          <cell r="M659" t="str">
            <v>CHE</v>
          </cell>
        </row>
        <row r="660">
          <cell r="A660" t="str">
            <v>Alex Matos</v>
          </cell>
          <cell r="B660" t="str">
            <v>Matos</v>
          </cell>
          <cell r="M660" t="str">
            <v>CHE</v>
          </cell>
        </row>
        <row r="661">
          <cell r="A661" t="str">
            <v>Josh Brooking</v>
          </cell>
          <cell r="B661" t="str">
            <v>Brooking</v>
          </cell>
          <cell r="M661" t="str">
            <v>CHE</v>
          </cell>
        </row>
        <row r="662">
          <cell r="A662" t="str">
            <v>Naouirou Ahamada</v>
          </cell>
          <cell r="B662" t="str">
            <v>Ahamada</v>
          </cell>
          <cell r="M662" t="str">
            <v>CRY</v>
          </cell>
        </row>
        <row r="663">
          <cell r="A663" t="str">
            <v>Jake O'Brien</v>
          </cell>
          <cell r="B663" t="str">
            <v>O'Brien</v>
          </cell>
          <cell r="M663" t="str">
            <v>CRY</v>
          </cell>
        </row>
        <row r="664">
          <cell r="A664" t="str">
            <v>Joe Whitworth</v>
          </cell>
          <cell r="B664" t="str">
            <v>Whitworth</v>
          </cell>
          <cell r="M664" t="str">
            <v>CRY</v>
          </cell>
        </row>
        <row r="665">
          <cell r="A665" t="str">
            <v>Jesurun Rak-Sakyi</v>
          </cell>
          <cell r="B665" t="str">
            <v>Rak-Sakyi</v>
          </cell>
          <cell r="M665" t="str">
            <v>CRY</v>
          </cell>
        </row>
        <row r="666">
          <cell r="A666" t="str">
            <v>John-Kymani Gordon</v>
          </cell>
          <cell r="B666" t="str">
            <v>Gordon</v>
          </cell>
          <cell r="M666" t="str">
            <v>CRY</v>
          </cell>
        </row>
        <row r="667">
          <cell r="A667" t="str">
            <v>Ademola Ola-Adebomi</v>
          </cell>
          <cell r="B667" t="str">
            <v>Ola-Adebomi</v>
          </cell>
          <cell r="M667" t="str">
            <v>CRY</v>
          </cell>
        </row>
        <row r="668">
          <cell r="A668" t="str">
            <v>David Ozoh</v>
          </cell>
          <cell r="B668" t="str">
            <v>Ozoh</v>
          </cell>
          <cell r="M668" t="str">
            <v>CRY</v>
          </cell>
        </row>
        <row r="669">
          <cell r="A669" t="str">
            <v>Jadan Raymond</v>
          </cell>
          <cell r="B669" t="str">
            <v>Raymond</v>
          </cell>
          <cell r="M669" t="str">
            <v>CRY</v>
          </cell>
        </row>
        <row r="670">
          <cell r="A670" t="str">
            <v>Ellis Simms</v>
          </cell>
          <cell r="B670" t="str">
            <v>Simms</v>
          </cell>
          <cell r="M670" t="str">
            <v>EVE</v>
          </cell>
        </row>
        <row r="671">
          <cell r="A671" t="str">
            <v>João Neves Virgínia</v>
          </cell>
          <cell r="B671" t="str">
            <v>J.Virginia</v>
          </cell>
          <cell r="M671" t="str">
            <v>EVE</v>
          </cell>
        </row>
        <row r="672">
          <cell r="A672" t="str">
            <v>Andy Lonergan</v>
          </cell>
          <cell r="B672" t="str">
            <v>Lonergan</v>
          </cell>
          <cell r="M672" t="str">
            <v>EVE</v>
          </cell>
        </row>
        <row r="673">
          <cell r="A673" t="str">
            <v>Youssef Ramalho Chermiti</v>
          </cell>
          <cell r="B673" t="str">
            <v>Y. Chermiti</v>
          </cell>
          <cell r="M673" t="str">
            <v>EVE</v>
          </cell>
        </row>
        <row r="674">
          <cell r="A674" t="str">
            <v>Thomas Cannon</v>
          </cell>
          <cell r="B674" t="str">
            <v>Cannon</v>
          </cell>
          <cell r="M674" t="str">
            <v>EVE</v>
          </cell>
        </row>
        <row r="675">
          <cell r="A675" t="str">
            <v>Tyler Onyango</v>
          </cell>
          <cell r="B675" t="str">
            <v>Onyango</v>
          </cell>
          <cell r="M675" t="str">
            <v>EVE</v>
          </cell>
        </row>
        <row r="676">
          <cell r="A676" t="str">
            <v>Mackenzie Hunt</v>
          </cell>
          <cell r="B676" t="str">
            <v>Hunt</v>
          </cell>
          <cell r="M676" t="str">
            <v>EVE</v>
          </cell>
        </row>
        <row r="677">
          <cell r="A677" t="str">
            <v>Luc De Fougerolles</v>
          </cell>
          <cell r="B677" t="str">
            <v>De Fougerolles</v>
          </cell>
          <cell r="M677" t="str">
            <v>FUL</v>
          </cell>
        </row>
        <row r="678">
          <cell r="A678" t="str">
            <v>Jay Stansfield</v>
          </cell>
          <cell r="B678" t="str">
            <v>Stansfield</v>
          </cell>
          <cell r="M678" t="str">
            <v>FUL</v>
          </cell>
        </row>
        <row r="679">
          <cell r="A679" t="str">
            <v>Matthew Dibley-Dias</v>
          </cell>
          <cell r="B679" t="str">
            <v>Dibley-Dias</v>
          </cell>
          <cell r="M679" t="str">
            <v>FUL</v>
          </cell>
        </row>
        <row r="680">
          <cell r="A680" t="str">
            <v>Steven Benda</v>
          </cell>
          <cell r="B680" t="str">
            <v>Benda</v>
          </cell>
          <cell r="M680" t="str">
            <v>FUL</v>
          </cell>
        </row>
        <row r="681">
          <cell r="A681" t="str">
            <v>Fodé Ballo-Touré</v>
          </cell>
          <cell r="B681" t="str">
            <v>Ballo-Touré</v>
          </cell>
          <cell r="M681" t="str">
            <v>FUL</v>
          </cell>
        </row>
        <row r="682">
          <cell r="A682" t="str">
            <v>Devan Tanton</v>
          </cell>
          <cell r="B682" t="str">
            <v>Tanton</v>
          </cell>
          <cell r="M682" t="str">
            <v>FUL</v>
          </cell>
        </row>
        <row r="683">
          <cell r="A683" t="str">
            <v>Jarell Quansah</v>
          </cell>
          <cell r="B683" t="str">
            <v>Quansah</v>
          </cell>
          <cell r="M683" t="str">
            <v>LIV</v>
          </cell>
        </row>
        <row r="684">
          <cell r="A684" t="str">
            <v>Bobby Clark</v>
          </cell>
          <cell r="B684" t="str">
            <v>Clark</v>
          </cell>
          <cell r="M684" t="str">
            <v>LIV</v>
          </cell>
        </row>
        <row r="685">
          <cell r="A685" t="str">
            <v>Ben Doak</v>
          </cell>
          <cell r="B685" t="str">
            <v>Doak</v>
          </cell>
          <cell r="M685" t="str">
            <v>LIV</v>
          </cell>
        </row>
        <row r="686">
          <cell r="A686" t="str">
            <v>James McConnell</v>
          </cell>
          <cell r="B686" t="str">
            <v>McConnell</v>
          </cell>
          <cell r="M686" t="str">
            <v>LIV</v>
          </cell>
        </row>
        <row r="687">
          <cell r="A687" t="str">
            <v>Luke Chambers</v>
          </cell>
          <cell r="B687" t="str">
            <v>Chambers</v>
          </cell>
          <cell r="M687" t="str">
            <v>LIV</v>
          </cell>
        </row>
        <row r="688">
          <cell r="A688" t="str">
            <v>Callum Scanlon</v>
          </cell>
          <cell r="B688" t="str">
            <v>Scanlon</v>
          </cell>
          <cell r="M688" t="str">
            <v>LIV</v>
          </cell>
        </row>
        <row r="689">
          <cell r="A689" t="str">
            <v>Aidan Francis-Clarke</v>
          </cell>
          <cell r="B689" t="str">
            <v>Francis-Clarke</v>
          </cell>
          <cell r="M689" t="str">
            <v>LUT</v>
          </cell>
        </row>
        <row r="690">
          <cell r="A690" t="str">
            <v>Tim Krul</v>
          </cell>
          <cell r="B690" t="str">
            <v>Krul</v>
          </cell>
          <cell r="M690" t="str">
            <v>LUT</v>
          </cell>
        </row>
        <row r="691">
          <cell r="A691" t="str">
            <v>Joseph Johnson</v>
          </cell>
          <cell r="B691" t="str">
            <v>Johnson</v>
          </cell>
          <cell r="M691" t="str">
            <v>LUT</v>
          </cell>
        </row>
        <row r="692">
          <cell r="A692" t="str">
            <v>Jayden Luker</v>
          </cell>
          <cell r="B692" t="str">
            <v>Luker</v>
          </cell>
          <cell r="M692" t="str">
            <v>LUT</v>
          </cell>
        </row>
        <row r="693">
          <cell r="A693" t="str">
            <v>Shea Charles</v>
          </cell>
          <cell r="B693" t="str">
            <v>Charles</v>
          </cell>
          <cell r="M693" t="str">
            <v>MCI</v>
          </cell>
        </row>
        <row r="694">
          <cell r="A694" t="str">
            <v>Máximo Perrone</v>
          </cell>
          <cell r="B694" t="str">
            <v>Perrone</v>
          </cell>
          <cell r="M694" t="str">
            <v>MCI</v>
          </cell>
        </row>
        <row r="695">
          <cell r="A695" t="str">
            <v>Álvaro Fernández Carreras</v>
          </cell>
          <cell r="B695" t="str">
            <v>Fernandez</v>
          </cell>
          <cell r="M695" t="str">
            <v>MUN</v>
          </cell>
        </row>
        <row r="696">
          <cell r="A696" t="str">
            <v>Kobbie Mainoo</v>
          </cell>
          <cell r="B696" t="str">
            <v>Mainoo</v>
          </cell>
          <cell r="M696" t="str">
            <v>MUN</v>
          </cell>
        </row>
        <row r="697">
          <cell r="A697" t="str">
            <v>Shola Shoretire</v>
          </cell>
          <cell r="B697" t="str">
            <v>Shoretire</v>
          </cell>
          <cell r="M697" t="str">
            <v>MUN</v>
          </cell>
        </row>
        <row r="698">
          <cell r="A698" t="str">
            <v>Omari Forson</v>
          </cell>
          <cell r="B698" t="str">
            <v>Forson</v>
          </cell>
          <cell r="M698" t="str">
            <v>MUN</v>
          </cell>
        </row>
        <row r="699">
          <cell r="A699" t="str">
            <v>Radek Vítek</v>
          </cell>
          <cell r="B699" t="str">
            <v>Vítek</v>
          </cell>
          <cell r="M699" t="str">
            <v>MUN</v>
          </cell>
        </row>
        <row r="700">
          <cell r="A700" t="str">
            <v>Daniel Gore</v>
          </cell>
          <cell r="B700" t="str">
            <v>Gore</v>
          </cell>
          <cell r="M700" t="str">
            <v>MUN</v>
          </cell>
        </row>
        <row r="701">
          <cell r="A701" t="str">
            <v>Altay Bayindir</v>
          </cell>
          <cell r="B701" t="str">
            <v>Altay</v>
          </cell>
          <cell r="M701" t="str">
            <v>MUN</v>
          </cell>
        </row>
        <row r="702">
          <cell r="A702" t="str">
            <v>Lewis Hall</v>
          </cell>
          <cell r="B702" t="str">
            <v>Hall</v>
          </cell>
          <cell r="M702" t="str">
            <v>NEW</v>
          </cell>
        </row>
        <row r="703">
          <cell r="A703" t="str">
            <v>Mark Gillespie</v>
          </cell>
          <cell r="B703" t="str">
            <v>Gillespie</v>
          </cell>
          <cell r="M703" t="str">
            <v>NEW</v>
          </cell>
        </row>
        <row r="704">
          <cell r="A704" t="str">
            <v>Isaac Hayden</v>
          </cell>
          <cell r="B704" t="str">
            <v>Hayden</v>
          </cell>
          <cell r="M704" t="str">
            <v>NEW</v>
          </cell>
        </row>
        <row r="705">
          <cell r="A705" t="str">
            <v>Garang Kuol</v>
          </cell>
          <cell r="B705" t="str">
            <v>Kuol</v>
          </cell>
          <cell r="M705" t="str">
            <v>NEW</v>
          </cell>
        </row>
        <row r="706">
          <cell r="A706" t="str">
            <v>Kell Watts</v>
          </cell>
          <cell r="B706" t="str">
            <v>Watts</v>
          </cell>
          <cell r="M706" t="str">
            <v>NEW</v>
          </cell>
        </row>
        <row r="707">
          <cell r="A707" t="str">
            <v>Loris Karius</v>
          </cell>
          <cell r="B707" t="str">
            <v>Karius</v>
          </cell>
          <cell r="M707" t="str">
            <v>NEW</v>
          </cell>
        </row>
        <row r="708">
          <cell r="A708" t="str">
            <v>Alex Murphy</v>
          </cell>
          <cell r="B708" t="str">
            <v>A.Murphy</v>
          </cell>
          <cell r="M708" t="str">
            <v>NEW</v>
          </cell>
        </row>
        <row r="709">
          <cell r="A709" t="str">
            <v>Andrey Nascimento dos Santos</v>
          </cell>
          <cell r="B709" t="str">
            <v>Andrey</v>
          </cell>
          <cell r="M709" t="str">
            <v>NFO</v>
          </cell>
        </row>
        <row r="710">
          <cell r="A710" t="str">
            <v>Brandon Aguilera Zamora</v>
          </cell>
          <cell r="B710" t="str">
            <v>B.Aguilera</v>
          </cell>
          <cell r="M710" t="str">
            <v>NFO</v>
          </cell>
        </row>
        <row r="711">
          <cell r="A711" t="str">
            <v>Josh Bowler</v>
          </cell>
          <cell r="B711" t="str">
            <v>Bowler</v>
          </cell>
          <cell r="M711" t="str">
            <v>NFO</v>
          </cell>
        </row>
        <row r="712">
          <cell r="A712" t="str">
            <v>Felipe Augusto de Almeida Monteiro</v>
          </cell>
          <cell r="B712" t="str">
            <v>Felipe</v>
          </cell>
          <cell r="M712" t="str">
            <v>NFO</v>
          </cell>
        </row>
        <row r="713">
          <cell r="A713" t="str">
            <v>Ethan Horvath</v>
          </cell>
          <cell r="B713" t="str">
            <v>Horvath</v>
          </cell>
          <cell r="M713" t="str">
            <v>NFO</v>
          </cell>
        </row>
        <row r="714">
          <cell r="A714" t="str">
            <v>Gustavo Henrique Furtado Scarpa</v>
          </cell>
          <cell r="B714" t="str">
            <v>G.Scarpa</v>
          </cell>
          <cell r="M714" t="str">
            <v>NFO</v>
          </cell>
        </row>
        <row r="715">
          <cell r="A715" t="str">
            <v>Hwang Ui-jo</v>
          </cell>
          <cell r="B715" t="str">
            <v>Ui-jo</v>
          </cell>
          <cell r="M715" t="str">
            <v>NFO</v>
          </cell>
        </row>
        <row r="716">
          <cell r="A716" t="str">
            <v>George Shelvey</v>
          </cell>
          <cell r="B716" t="str">
            <v>G.Shelvey</v>
          </cell>
          <cell r="M716" t="str">
            <v>NFO</v>
          </cell>
        </row>
        <row r="717">
          <cell r="A717" t="str">
            <v>Josh Powell</v>
          </cell>
          <cell r="B717" t="str">
            <v>Powell</v>
          </cell>
          <cell r="M717" t="str">
            <v>NFO</v>
          </cell>
        </row>
        <row r="718">
          <cell r="A718" t="str">
            <v>Andrew Omobamidele</v>
          </cell>
          <cell r="B718" t="str">
            <v>Omobamidele</v>
          </cell>
          <cell r="M718" t="str">
            <v>NFO</v>
          </cell>
        </row>
        <row r="719">
          <cell r="A719" t="str">
            <v>Femi Seriki</v>
          </cell>
          <cell r="B719" t="str">
            <v>Seriki</v>
          </cell>
          <cell r="M719" t="str">
            <v>SHU</v>
          </cell>
        </row>
        <row r="720">
          <cell r="A720" t="str">
            <v>Louie Marsh</v>
          </cell>
          <cell r="B720" t="str">
            <v>Marsh</v>
          </cell>
          <cell r="M720" t="str">
            <v>SHU</v>
          </cell>
        </row>
        <row r="721">
          <cell r="A721" t="str">
            <v>Andre Brooks</v>
          </cell>
          <cell r="B721" t="str">
            <v>Brooks</v>
          </cell>
          <cell r="M721" t="str">
            <v>SHU</v>
          </cell>
        </row>
        <row r="722">
          <cell r="A722" t="str">
            <v>Antwoine Hackford</v>
          </cell>
          <cell r="B722" t="str">
            <v>Hackford</v>
          </cell>
          <cell r="M722" t="str">
            <v>SHU</v>
          </cell>
        </row>
        <row r="723">
          <cell r="A723" t="str">
            <v>Ryan Oné</v>
          </cell>
          <cell r="B723" t="str">
            <v>Oné</v>
          </cell>
          <cell r="M723" t="str">
            <v>SHU</v>
          </cell>
        </row>
        <row r="724">
          <cell r="A724" t="str">
            <v>Jili Buyabu</v>
          </cell>
          <cell r="B724" t="str">
            <v>Buyabu</v>
          </cell>
          <cell r="M724" t="str">
            <v>SHU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173">
          <cell r="F173" t="str">
            <v>AbrvTeam</v>
          </cell>
        </row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CHE</v>
          </cell>
          <cell r="F252">
            <v>1.8875</v>
          </cell>
          <cell r="G252">
            <v>2</v>
          </cell>
          <cell r="H252">
            <v>0.11250000000000004</v>
          </cell>
          <cell r="I252">
            <v>1.4875</v>
          </cell>
          <cell r="J252">
            <v>2.0833333333333335</v>
          </cell>
          <cell r="K252">
            <v>0.59583333333333344</v>
          </cell>
          <cell r="L252">
            <v>1.9069375000000006</v>
          </cell>
          <cell r="M252">
            <v>1.9437500000000663E-2</v>
          </cell>
          <cell r="N252">
            <v>1.8737630208333329</v>
          </cell>
          <cell r="O252">
            <v>0.38626302083333286</v>
          </cell>
        </row>
        <row r="253">
          <cell r="E253" t="str">
            <v>BOU</v>
          </cell>
          <cell r="F253">
            <v>1.375</v>
          </cell>
          <cell r="G253">
            <v>1.9166666666666667</v>
          </cell>
          <cell r="H253">
            <v>0.54166666666666674</v>
          </cell>
          <cell r="I253">
            <v>1.7375</v>
          </cell>
          <cell r="J253">
            <v>1</v>
          </cell>
          <cell r="K253">
            <v>-0.73750000000000004</v>
          </cell>
          <cell r="L253">
            <v>1.9845286458333331</v>
          </cell>
          <cell r="M253">
            <v>0.6095286458333331</v>
          </cell>
          <cell r="N253">
            <v>0.96621875000000035</v>
          </cell>
          <cell r="O253">
            <v>-0.7712812499999997</v>
          </cell>
        </row>
        <row r="254">
          <cell r="E254" t="str">
            <v>MCI</v>
          </cell>
          <cell r="F254">
            <v>1.9125000000000001</v>
          </cell>
          <cell r="G254">
            <v>1.8500000000000003</v>
          </cell>
          <cell r="H254">
            <v>-6.2499999999999778E-2</v>
          </cell>
          <cell r="I254">
            <v>0.91874999999999996</v>
          </cell>
          <cell r="J254">
            <v>1.2333333333333332</v>
          </cell>
          <cell r="K254">
            <v>0.31458333333333321</v>
          </cell>
          <cell r="L254">
            <v>1.5922718750000004</v>
          </cell>
          <cell r="M254">
            <v>-0.32022812499999964</v>
          </cell>
          <cell r="N254">
            <v>1.1887791666666663</v>
          </cell>
          <cell r="O254">
            <v>0.27002916666666632</v>
          </cell>
        </row>
        <row r="255">
          <cell r="E255" t="str">
            <v>MUN</v>
          </cell>
          <cell r="F255">
            <v>1.59375</v>
          </cell>
          <cell r="G255">
            <v>1.8</v>
          </cell>
          <cell r="H255">
            <v>0.20625000000000004</v>
          </cell>
          <cell r="I255">
            <v>1.6625000000000001</v>
          </cell>
          <cell r="J255">
            <v>1.5333333333333339</v>
          </cell>
          <cell r="K255">
            <v>-0.12916666666666621</v>
          </cell>
          <cell r="L255">
            <v>1.5883875000000001</v>
          </cell>
          <cell r="M255">
            <v>-5.3624999999999368E-3</v>
          </cell>
          <cell r="N255">
            <v>1.4778458333333331</v>
          </cell>
          <cell r="O255">
            <v>-0.18465416666666701</v>
          </cell>
        </row>
        <row r="256">
          <cell r="E256" t="str">
            <v>FUL</v>
          </cell>
          <cell r="F256">
            <v>1.325</v>
          </cell>
          <cell r="G256">
            <v>1.7999999999999998</v>
          </cell>
          <cell r="H256">
            <v>0.47499999999999987</v>
          </cell>
          <cell r="I256">
            <v>1.6937500000000001</v>
          </cell>
          <cell r="J256">
            <v>1.5</v>
          </cell>
          <cell r="K256">
            <v>-0.19375000000000009</v>
          </cell>
          <cell r="L256">
            <v>1.7890874999999988</v>
          </cell>
          <cell r="M256">
            <v>0.46408749999999888</v>
          </cell>
          <cell r="N256">
            <v>1.5571406250000004</v>
          </cell>
          <cell r="O256">
            <v>-0.1366093749999997</v>
          </cell>
        </row>
        <row r="257">
          <cell r="E257" t="str">
            <v>ARS</v>
          </cell>
          <cell r="F257">
            <v>1.8125</v>
          </cell>
          <cell r="G257">
            <v>1.7333333333333332</v>
          </cell>
          <cell r="H257">
            <v>-7.9166666666666829E-2</v>
          </cell>
          <cell r="I257">
            <v>0.75624999999999998</v>
          </cell>
          <cell r="J257">
            <v>0.69999999999999984</v>
          </cell>
          <cell r="K257">
            <v>-5.6250000000000133E-2</v>
          </cell>
          <cell r="L257">
            <v>1.6736416666666663</v>
          </cell>
          <cell r="M257">
            <v>-0.13885833333333375</v>
          </cell>
          <cell r="N257">
            <v>0.76105312499999977</v>
          </cell>
          <cell r="O257">
            <v>4.8031249999997971E-3</v>
          </cell>
        </row>
        <row r="258">
          <cell r="E258" t="str">
            <v>LIV</v>
          </cell>
          <cell r="F258">
            <v>2.0062500000000001</v>
          </cell>
          <cell r="G258">
            <v>1.6833333333333336</v>
          </cell>
          <cell r="H258">
            <v>-0.32291666666666652</v>
          </cell>
          <cell r="I258">
            <v>1.23125</v>
          </cell>
          <cell r="J258">
            <v>1.2666666666666666</v>
          </cell>
          <cell r="K258">
            <v>3.5416666666666652E-2</v>
          </cell>
          <cell r="L258">
            <v>1.7022182291666674</v>
          </cell>
          <cell r="M258">
            <v>-0.30403177083333266</v>
          </cell>
          <cell r="N258">
            <v>1.3102479166666672</v>
          </cell>
          <cell r="O258">
            <v>7.8997916666667223E-2</v>
          </cell>
        </row>
        <row r="259">
          <cell r="E259" t="str">
            <v>TOT</v>
          </cell>
          <cell r="F259">
            <v>1.7250000000000001</v>
          </cell>
          <cell r="G259">
            <v>1.6666666666666667</v>
          </cell>
          <cell r="H259">
            <v>-5.8333333333333348E-2</v>
          </cell>
          <cell r="I259">
            <v>1.675</v>
          </cell>
          <cell r="J259">
            <v>2.4</v>
          </cell>
          <cell r="K259">
            <v>0.72499999999999987</v>
          </cell>
          <cell r="L259">
            <v>1.4906250000000003</v>
          </cell>
          <cell r="M259">
            <v>-0.23437499999999978</v>
          </cell>
          <cell r="N259">
            <v>2.3180250000000009</v>
          </cell>
          <cell r="O259">
            <v>0.64302500000000085</v>
          </cell>
        </row>
        <row r="260">
          <cell r="E260" t="str">
            <v>EVE</v>
          </cell>
          <cell r="F260">
            <v>1.59375</v>
          </cell>
          <cell r="G260">
            <v>1.6333333333333335</v>
          </cell>
          <cell r="H260">
            <v>3.9583333333333526E-2</v>
          </cell>
          <cell r="I260">
            <v>1.3187500000000001</v>
          </cell>
          <cell r="J260">
            <v>1.3333333333333337</v>
          </cell>
          <cell r="K260">
            <v>1.4583333333333615E-2</v>
          </cell>
          <cell r="L260">
            <v>1.4669375</v>
          </cell>
          <cell r="M260">
            <v>-0.12681249999999999</v>
          </cell>
          <cell r="N260">
            <v>1.323958333333334</v>
          </cell>
          <cell r="O260">
            <v>5.2083333333339255E-3</v>
          </cell>
        </row>
        <row r="261">
          <cell r="E261" t="str">
            <v>BRE</v>
          </cell>
          <cell r="F261">
            <v>1.78125</v>
          </cell>
          <cell r="G261">
            <v>1.5833333333333333</v>
          </cell>
          <cell r="H261">
            <v>-0.19791666666666674</v>
          </cell>
          <cell r="I261">
            <v>1.28125</v>
          </cell>
          <cell r="J261">
            <v>1.2833333333333332</v>
          </cell>
          <cell r="K261">
            <v>2.0833333333332149E-3</v>
          </cell>
          <cell r="L261">
            <v>1.6404817708333332</v>
          </cell>
          <cell r="M261">
            <v>-0.14076822916666676</v>
          </cell>
          <cell r="N261">
            <v>1.3924968749999997</v>
          </cell>
          <cell r="O261">
            <v>0.11124687499999975</v>
          </cell>
        </row>
        <row r="262">
          <cell r="E262" t="str">
            <v>NEW</v>
          </cell>
          <cell r="F262">
            <v>1.95625</v>
          </cell>
          <cell r="G262">
            <v>1.5666666666666671</v>
          </cell>
          <cell r="H262">
            <v>-0.38958333333333295</v>
          </cell>
          <cell r="I262">
            <v>1.3374999999999999</v>
          </cell>
          <cell r="J262">
            <v>1.8666666666666665</v>
          </cell>
          <cell r="K262">
            <v>0.52916666666666656</v>
          </cell>
          <cell r="L262">
            <v>1.5527135416666673</v>
          </cell>
          <cell r="M262">
            <v>-0.40353645833333274</v>
          </cell>
          <cell r="N262">
            <v>1.6159500000000007</v>
          </cell>
          <cell r="O262">
            <v>0.27845000000000075</v>
          </cell>
        </row>
        <row r="263">
          <cell r="E263" t="str">
            <v>AVL</v>
          </cell>
          <cell r="F263">
            <v>1.8</v>
          </cell>
          <cell r="G263">
            <v>1.5666666666666671</v>
          </cell>
          <cell r="H263">
            <v>-0.23333333333333295</v>
          </cell>
          <cell r="I263">
            <v>1.3875</v>
          </cell>
          <cell r="J263">
            <v>1.2999999999999998</v>
          </cell>
          <cell r="K263">
            <v>-8.7500000000000133E-2</v>
          </cell>
          <cell r="L263">
            <v>1.6854885416666661</v>
          </cell>
          <cell r="M263">
            <v>-0.11451145833333398</v>
          </cell>
          <cell r="N263">
            <v>1.1963249999999996</v>
          </cell>
          <cell r="O263">
            <v>-0.19117500000000032</v>
          </cell>
        </row>
        <row r="264">
          <cell r="E264" t="str">
            <v>WHU</v>
          </cell>
          <cell r="F264">
            <v>1.45</v>
          </cell>
          <cell r="G264">
            <v>1.5333333333333332</v>
          </cell>
          <cell r="H264">
            <v>8.3333333333333259E-2</v>
          </cell>
          <cell r="I264">
            <v>1.7749999999999999</v>
          </cell>
          <cell r="J264">
            <v>1.5499999999999996</v>
          </cell>
          <cell r="K264">
            <v>-0.22500000000000031</v>
          </cell>
          <cell r="L264">
            <v>1.5202041666666659</v>
          </cell>
          <cell r="M264">
            <v>7.0204166666665957E-2</v>
          </cell>
          <cell r="N264">
            <v>1.5677765624999991</v>
          </cell>
          <cell r="O264">
            <v>-0.20722343750000083</v>
          </cell>
        </row>
        <row r="265">
          <cell r="E265" t="str">
            <v>BHA</v>
          </cell>
          <cell r="F265">
            <v>1.71875</v>
          </cell>
          <cell r="G265">
            <v>1.4833333333333332</v>
          </cell>
          <cell r="H265">
            <v>-0.23541666666666683</v>
          </cell>
          <cell r="I265">
            <v>1.4375</v>
          </cell>
          <cell r="J265">
            <v>1.3</v>
          </cell>
          <cell r="K265">
            <v>-0.13749999999999996</v>
          </cell>
          <cell r="L265">
            <v>1.4588583333333329</v>
          </cell>
          <cell r="M265">
            <v>-0.25989166666666708</v>
          </cell>
          <cell r="N265">
            <v>1.3930312500000008</v>
          </cell>
          <cell r="O265">
            <v>-4.4468749999999169E-2</v>
          </cell>
        </row>
        <row r="266">
          <cell r="E266" t="str">
            <v>CRY</v>
          </cell>
          <cell r="F266">
            <v>1.2124999999999999</v>
          </cell>
          <cell r="G266">
            <v>1.45</v>
          </cell>
          <cell r="H266">
            <v>0.23750000000000004</v>
          </cell>
          <cell r="I266">
            <v>1.3625</v>
          </cell>
          <cell r="J266">
            <v>1.2833333333333334</v>
          </cell>
          <cell r="K266">
            <v>-7.9166666666666607E-2</v>
          </cell>
          <cell r="L266">
            <v>1.5133468749999999</v>
          </cell>
          <cell r="M266">
            <v>0.30084687499999996</v>
          </cell>
          <cell r="N266">
            <v>1.3363510416666675</v>
          </cell>
          <cell r="O266">
            <v>-2.6148958333332528E-2</v>
          </cell>
        </row>
        <row r="267">
          <cell r="E267" t="str">
            <v>WOL</v>
          </cell>
          <cell r="F267">
            <v>1.2749999999999999</v>
          </cell>
          <cell r="G267">
            <v>1.2166666666666666</v>
          </cell>
          <cell r="H267">
            <v>-5.8333333333333348E-2</v>
          </cell>
          <cell r="I267">
            <v>1.70625</v>
          </cell>
          <cell r="J267">
            <v>1.5833333333333333</v>
          </cell>
          <cell r="K267">
            <v>-0.12291666666666679</v>
          </cell>
          <cell r="L267">
            <v>1.1956791666666664</v>
          </cell>
          <cell r="M267">
            <v>-7.9320833333333507E-2</v>
          </cell>
          <cell r="N267">
            <v>1.6953541666666672</v>
          </cell>
          <cell r="O267">
            <v>-1.0895833333332883E-2</v>
          </cell>
        </row>
        <row r="268">
          <cell r="E268" t="str">
            <v>NFO</v>
          </cell>
          <cell r="F268">
            <v>1.0874999999999999</v>
          </cell>
          <cell r="G268">
            <v>1.0333333333333332</v>
          </cell>
          <cell r="H268">
            <v>-5.4166666666666696E-2</v>
          </cell>
          <cell r="I268">
            <v>1.53125</v>
          </cell>
          <cell r="J268">
            <v>1.5166666666666666</v>
          </cell>
          <cell r="K268">
            <v>-1.4583333333333393E-2</v>
          </cell>
          <cell r="L268">
            <v>1.0819645833333331</v>
          </cell>
          <cell r="M268">
            <v>-5.5354166666667926E-3</v>
          </cell>
          <cell r="N268">
            <v>1.4865229166666654</v>
          </cell>
          <cell r="O268">
            <v>-4.4727083333334638E-2</v>
          </cell>
        </row>
        <row r="269">
          <cell r="E269" t="str">
            <v>BUR</v>
          </cell>
          <cell r="F269">
            <v>0.9</v>
          </cell>
          <cell r="G269">
            <v>0.98333333333333339</v>
          </cell>
          <cell r="H269">
            <v>8.333333333333337E-2</v>
          </cell>
          <cell r="I269">
            <v>1.66875</v>
          </cell>
          <cell r="J269">
            <v>1.3</v>
          </cell>
          <cell r="K269">
            <v>-0.36874999999999991</v>
          </cell>
          <cell r="L269">
            <v>1.0799458333333336</v>
          </cell>
          <cell r="M269">
            <v>0.17994583333333358</v>
          </cell>
          <cell r="N269">
            <v>1.3719874999999997</v>
          </cell>
          <cell r="O269">
            <v>-0.29676250000000026</v>
          </cell>
        </row>
        <row r="270">
          <cell r="E270" t="str">
            <v>SHU</v>
          </cell>
          <cell r="F270">
            <v>0.78749999999999998</v>
          </cell>
          <cell r="G270">
            <v>0.85</v>
          </cell>
          <cell r="H270">
            <v>6.25E-2</v>
          </cell>
          <cell r="I270">
            <v>2.0750000000000002</v>
          </cell>
          <cell r="J270">
            <v>1.6166666666666671</v>
          </cell>
          <cell r="K270">
            <v>-0.45833333333333304</v>
          </cell>
          <cell r="L270">
            <v>0.94724531249999999</v>
          </cell>
          <cell r="M270">
            <v>0.15974531250000001</v>
          </cell>
          <cell r="N270">
            <v>1.664509895833334</v>
          </cell>
          <cell r="O270">
            <v>-0.4104901041666662</v>
          </cell>
        </row>
        <row r="271">
          <cell r="E271" t="str">
            <v>LUT</v>
          </cell>
          <cell r="F271">
            <v>0.93125000000000002</v>
          </cell>
          <cell r="G271">
            <v>0.56666666666666676</v>
          </cell>
          <cell r="H271">
            <v>-0.36458333333333326</v>
          </cell>
          <cell r="I271">
            <v>2.0750000000000002</v>
          </cell>
          <cell r="J271">
            <v>2.1833333333333336</v>
          </cell>
          <cell r="K271">
            <v>0.10833333333333339</v>
          </cell>
          <cell r="L271">
            <v>0.66188437500000008</v>
          </cell>
          <cell r="M271">
            <v>-0.26936562499999994</v>
          </cell>
          <cell r="N271">
            <v>2.0509005208333324</v>
          </cell>
          <cell r="O271">
            <v>-2.409947916666777E-2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USA/United-States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90f91999/matchlogs/2023-2024/summary/John-McGinn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41f08ac8/matchlogs/2023-2024/summary/Keane-Lewis-Potter-Match-Logs" TargetMode="External"/><Relationship Id="rId1477" Type="http://schemas.openxmlformats.org/officeDocument/2006/relationships/hyperlink" Target="https://fbref.com/en/players/e541326e/Ethan-Pinnock" TargetMode="External"/><Relationship Id="rId1684" Type="http://schemas.openxmlformats.org/officeDocument/2006/relationships/hyperlink" Target="https://fbref.com/en/players/e7aa9d7c/matchlogs/2023-2024/summary/Fabio-Silva-Match-Logs" TargetMode="External"/><Relationship Id="rId1891" Type="http://schemas.openxmlformats.org/officeDocument/2006/relationships/hyperlink" Target="https://fbref.com/en/squads/e4a775cb/Nottingham-Forest-Stat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35516eac/Wilson-Odobert" TargetMode="External"/><Relationship Id="rId1544" Type="http://schemas.openxmlformats.org/officeDocument/2006/relationships/hyperlink" Target="https://fbref.com/en/players/1c7012b8/matchlogs/2023-2024/summary/Declan-Rice-Match-Logs" TargetMode="External"/><Relationship Id="rId1751" Type="http://schemas.openxmlformats.org/officeDocument/2006/relationships/hyperlink" Target="https://fbref.com/en/squads/e4a775cb/Nottingham-Forest-Stats" TargetMode="External"/><Relationship Id="rId1989" Type="http://schemas.openxmlformats.org/officeDocument/2006/relationships/hyperlink" Target="https://fbref.com/en/players/51cf8561/Oleksandr-Zinchenko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2f9e4435/matchlogs/2023-2024/summary/Dango-Ouattara-Match-Logs" TargetMode="External"/><Relationship Id="rId1611" Type="http://schemas.openxmlformats.org/officeDocument/2006/relationships/hyperlink" Target="https://fbref.com/en/squads/822bd0ba/Liverpool-Stats" TargetMode="External"/><Relationship Id="rId1849" Type="http://schemas.openxmlformats.org/officeDocument/2006/relationships/hyperlink" Target="https://fbref.com/en/players/e06683ca/Virgil-van-Dijk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886f9aac/Manor-Solomon" TargetMode="External"/><Relationship Id="rId1916" Type="http://schemas.openxmlformats.org/officeDocument/2006/relationships/hyperlink" Target="https://fbref.com/en/players/aed3a70f/matchlogs/2023-2024/summary/Ollie-Watkins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e8832875/Joao-Pedro" TargetMode="External"/><Relationship Id="rId1499" Type="http://schemas.openxmlformats.org/officeDocument/2006/relationships/hyperlink" Target="https://fbref.com/en/squads/47c64c55/Crystal-Palace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b0b4fd3e/Jack-Grealish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a755db8c/Rodrigo-Muniz" TargetMode="External"/><Relationship Id="rId1359" Type="http://schemas.openxmlformats.org/officeDocument/2006/relationships/hyperlink" Target="https://fbref.com/en/squads/8602292d/Aston-Villa-Stats" TargetMode="External"/><Relationship Id="rId936" Type="http://schemas.openxmlformats.org/officeDocument/2006/relationships/hyperlink" Target="https://fbref.com/en/players/c5b7c315/matchlogs/2023-2024/summary/Michael-Keane-Match-Logs" TargetMode="External"/><Relationship Id="rId1121" Type="http://schemas.openxmlformats.org/officeDocument/2006/relationships/hyperlink" Target="https://fbref.com/en/players/50e6dc35/Jean-Philippe-Mateta" TargetMode="External"/><Relationship Id="rId1219" Type="http://schemas.openxmlformats.org/officeDocument/2006/relationships/hyperlink" Target="https://fbref.com/en/squads/d07537b9/Brighton-and-Hove-Albion-Stats" TargetMode="External"/><Relationship Id="rId1566" Type="http://schemas.openxmlformats.org/officeDocument/2006/relationships/hyperlink" Target="https://fbref.com/en/country/SCO/Scotland-Football" TargetMode="External"/><Relationship Id="rId1773" Type="http://schemas.openxmlformats.org/officeDocument/2006/relationships/hyperlink" Target="https://fbref.com/en/players/41034650/Jurrien-Timber" TargetMode="External"/><Relationship Id="rId1980" Type="http://schemas.openxmlformats.org/officeDocument/2006/relationships/hyperlink" Target="https://fbref.com/en/players/88968486/matchlogs/2023-2024/summary/Illia-Zabarnyi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RA/Brazil-Football" TargetMode="External"/><Relationship Id="rId1633" Type="http://schemas.openxmlformats.org/officeDocument/2006/relationships/hyperlink" Target="https://fbref.com/en/players/bced0375/Ibrahim-Sangare" TargetMode="External"/><Relationship Id="rId1840" Type="http://schemas.openxmlformats.org/officeDocument/2006/relationships/hyperlink" Target="https://fbref.com/en/players/4a51ba65/matchlogs/2023-2024/summary/Matt-Turner-Match-Logs" TargetMode="External"/><Relationship Id="rId1700" Type="http://schemas.openxmlformats.org/officeDocument/2006/relationships/hyperlink" Target="https://fbref.com/en/players/20b104bc/matchlogs/2023-2024/summary/Adam-Smith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92e7e919/Son-Heung-mi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ee38d9c5/matchlogs/2023-2024/summary/James-Maddison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0f134faf/matchlogs/2023-2024/summary/Mathias-Jensen-Match-Logs" TargetMode="External"/><Relationship Id="rId958" Type="http://schemas.openxmlformats.org/officeDocument/2006/relationships/hyperlink" Target="https://fbref.com/en/country/POL/Poland-Football" TargetMode="External"/><Relationship Id="rId1143" Type="http://schemas.openxmlformats.org/officeDocument/2006/relationships/hyperlink" Target="https://fbref.com/en/squads/d3fd31cc/Everton-Stats" TargetMode="External"/><Relationship Id="rId1588" Type="http://schemas.openxmlformats.org/officeDocument/2006/relationships/hyperlink" Target="https://fbref.com/en/players/57c94db2/matchlogs/2023-2024/summary/Mads-Roerslev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01e5f06e/matchlogs/2023-2024/summary/Sergio-Gomez-Match-Logs" TargetMode="External"/><Relationship Id="rId818" Type="http://schemas.openxmlformats.org/officeDocument/2006/relationships/hyperlink" Target="https://fbref.com/en/country/DEN/Denmark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767d9605/matchlogs/2023-2024/summary/Sydie-Peck-Match-Logs" TargetMode="External"/><Relationship Id="rId1655" Type="http://schemas.openxmlformats.org/officeDocument/2006/relationships/hyperlink" Target="https://fbref.com/en/squads/47c64c55/Crystal-Palace-Stats" TargetMode="External"/><Relationship Id="rId1003" Type="http://schemas.openxmlformats.org/officeDocument/2006/relationships/hyperlink" Target="https://fbref.com/en/squads/b8fd03ef/Manchester-City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a53649b7/matchlogs/2023-2024/summary/Eddie-Nketiah-Match-Logs" TargetMode="External"/><Relationship Id="rId1862" Type="http://schemas.openxmlformats.org/officeDocument/2006/relationships/hyperlink" Target="https://fbref.com/en/country/NED/Netherlands-Football" TargetMode="External"/><Relationship Id="rId1515" Type="http://schemas.openxmlformats.org/officeDocument/2006/relationships/hyperlink" Target="https://fbref.com/en/squads/19538871/Manchester-United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WAL/Wales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bf973eeb/James-McConnell" TargetMode="External"/><Relationship Id="rId1372" Type="http://schemas.openxmlformats.org/officeDocument/2006/relationships/hyperlink" Target="https://fbref.com/en/players/d4aa4582/matchlogs/2023-2024/summary/Ryan-One-Match-Logs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b57e066e/Rico-Lewis" TargetMode="External"/><Relationship Id="rId1232" Type="http://schemas.openxmlformats.org/officeDocument/2006/relationships/hyperlink" Target="https://fbref.com/en/players/b62878a5/matchlogs/2023-2024/summary/Kudus-Mohammed-Match-Logs" TargetMode="External"/><Relationship Id="rId1677" Type="http://schemas.openxmlformats.org/officeDocument/2006/relationships/hyperlink" Target="https://fbref.com/en/players/3eb22ec9/Bernardo-Silva" TargetMode="External"/><Relationship Id="rId1884" Type="http://schemas.openxmlformats.org/officeDocument/2006/relationships/hyperlink" Target="https://fbref.com/en/players/8b529245/matchlogs/2023-2024/summary/Carlos-Vinicius-Match-Logs" TargetMode="External"/><Relationship Id="rId907" Type="http://schemas.openxmlformats.org/officeDocument/2006/relationships/hyperlink" Target="https://fbref.com/en/squads/e297cd13/Luton-Town-Stats" TargetMode="External"/><Relationship Id="rId1537" Type="http://schemas.openxmlformats.org/officeDocument/2006/relationships/hyperlink" Target="https://fbref.com/en/players/0f7533cd/Bobby-Reid" TargetMode="External"/><Relationship Id="rId1744" Type="http://schemas.openxmlformats.org/officeDocument/2006/relationships/hyperlink" Target="https://fbref.com/en/players/e514ab62/matchlogs/2023-2024/summary/Matt-Targett-Match-Logs" TargetMode="External"/><Relationship Id="rId1951" Type="http://schemas.openxmlformats.org/officeDocument/2006/relationships/hyperlink" Target="https://fbref.com/en/squads/cd051869/Brentford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903b6e8b/matchlogs/2023-2024/summary/Jose-Sa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8602292d/Aston-Villa-Stats" TargetMode="External"/><Relationship Id="rId1909" Type="http://schemas.openxmlformats.org/officeDocument/2006/relationships/hyperlink" Target="https://fbref.com/en/players/95bd120d/Deivid-Washington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f10e27c/Billy-Gilmour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cd051869/Brentfor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da011f18/matchlogs/2023-2024/summary/Lewis-Hall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4ba7cbea/Bournemouth-Stats" TargetMode="External"/><Relationship Id="rId2000" Type="http://schemas.openxmlformats.org/officeDocument/2006/relationships/hyperlink" Target="https://fbref.com/en/players/79300479/matchlogs/2023-2024/summary/Martin-Odegaard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7c21e445/West-Ham-United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0cf321c8/Djordje-Petrovic" TargetMode="External"/><Relationship Id="rId929" Type="http://schemas.openxmlformats.org/officeDocument/2006/relationships/hyperlink" Target="https://fbref.com/en/players/1caa93a5/Thomas-Kaminski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4d77b365/Darwin-Nunez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be927d03/Ashley-Young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cff3d9bb/Chelsea-Stats" TargetMode="External"/><Relationship Id="rId1626" Type="http://schemas.openxmlformats.org/officeDocument/2006/relationships/hyperlink" Target="https://fbref.com/en/country/ESP/Spain-Football" TargetMode="External"/><Relationship Id="rId1833" Type="http://schemas.openxmlformats.org/officeDocument/2006/relationships/hyperlink" Target="https://fbref.com/en/players/f315ca93/Kostas-Tsimikas" TargetMode="External"/><Relationship Id="rId1900" Type="http://schemas.openxmlformats.org/officeDocument/2006/relationships/hyperlink" Target="https://fbref.com/en/players/9e525177/matchlogs/2023-2024/summary/Aaron-Wan-Bissaka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KOR/Korea-Republic-Football" TargetMode="External"/><Relationship Id="rId993" Type="http://schemas.openxmlformats.org/officeDocument/2006/relationships/hyperlink" Target="https://fbref.com/en/players/99813635/Adam-Lallana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83d074ff/Alexis-Mac-Allister" TargetMode="External"/><Relationship Id="rId1276" Type="http://schemas.openxmlformats.org/officeDocument/2006/relationships/hyperlink" Target="https://fbref.com/en/players/de112b84/matchlogs/2023-2024/summary/Jacob-Murphy-Match-Logs" TargetMode="External"/><Relationship Id="rId1483" Type="http://schemas.openxmlformats.org/officeDocument/2006/relationships/hyperlink" Target="https://fbref.com/en/squads/b2b47a98/Newcastle-United-Stats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8449d35e/Vitaly-Janelt" TargetMode="External"/><Relationship Id="rId1136" Type="http://schemas.openxmlformats.org/officeDocument/2006/relationships/hyperlink" Target="https://fbref.com/en/players/27f4f772/matchlogs/2023-2024/summary/Remi-Matthews-Match-Logs" TargetMode="External"/><Relationship Id="rId1690" Type="http://schemas.openxmlformats.org/officeDocument/2006/relationships/hyperlink" Target="https://fbref.com/en/country/COL/Colombia-Football" TargetMode="External"/><Relationship Id="rId1788" Type="http://schemas.openxmlformats.org/officeDocument/2006/relationships/hyperlink" Target="https://fbref.com/en/players/e7ca0439/matchlogs/2023-2024/summary/James-Tomkins-Match-Logs" TargetMode="External"/><Relationship Id="rId1995" Type="http://schemas.openxmlformats.org/officeDocument/2006/relationships/hyperlink" Target="https://fbref.com/en/squads/7c21e445/West-Ham-United-Stats" TargetMode="External"/><Relationship Id="rId713" Type="http://schemas.openxmlformats.org/officeDocument/2006/relationships/hyperlink" Target="https://fbref.com/en/players/7a11550b/Joe-Gomez" TargetMode="External"/><Relationship Id="rId920" Type="http://schemas.openxmlformats.org/officeDocument/2006/relationships/hyperlink" Target="https://fbref.com/en/players/c066d1a5/matchlogs/2023-2024/summary/Issa-Kabore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52afb588/matchlogs/2023-2024/summary/Kevin-Schade-Match-Logs" TargetMode="External"/><Relationship Id="rId1203" Type="http://schemas.openxmlformats.org/officeDocument/2006/relationships/hyperlink" Target="https://fbref.com/en/squads/b2b47a98/Newcastle-United-Stats" TargetMode="External"/><Relationship Id="rId1410" Type="http://schemas.openxmlformats.org/officeDocument/2006/relationships/hyperlink" Target="https://fbref.com/en/country/POR/Portugal-Football" TargetMode="External"/><Relationship Id="rId1508" Type="http://schemas.openxmlformats.org/officeDocument/2006/relationships/hyperlink" Target="https://fbref.com/en/players/e1618c22/matchlogs/2023-2024/summary/Aaron-Ramsey-Match-Logs" TargetMode="External"/><Relationship Id="rId1855" Type="http://schemas.openxmlformats.org/officeDocument/2006/relationships/hyperlink" Target="https://fbref.com/en/squads/19538871/Manchester-United-Stats" TargetMode="External"/><Relationship Id="rId1715" Type="http://schemas.openxmlformats.org/officeDocument/2006/relationships/hyperlink" Target="https://fbref.com/en/squads/7c21e445/West-Ham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6f7d826d/matchlogs/2023-2024/summary/Douglas-Luiz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e9c0c1b2/Andre-Onana" TargetMode="External"/><Relationship Id="rId1572" Type="http://schemas.openxmlformats.org/officeDocument/2006/relationships/hyperlink" Target="https://fbref.com/en/players/289601e6/matchlogs/2023-2024/summary/Antonee-Robinson-Match-Logs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players/f230bc30/Jakub-Moder" TargetMode="External"/><Relationship Id="rId1432" Type="http://schemas.openxmlformats.org/officeDocument/2006/relationships/hyperlink" Target="https://fbref.com/en/players/32163807/matchlogs/2023-2024/summary/Ben-Parkinson-Match-Logs" TargetMode="External"/><Relationship Id="rId1877" Type="http://schemas.openxmlformats.org/officeDocument/2006/relationships/hyperlink" Target="https://fbref.com/en/players/6412cc03/Fabio-Vieira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934e1968/Dominik-Szoboszlai" TargetMode="External"/><Relationship Id="rId1944" Type="http://schemas.openxmlformats.org/officeDocument/2006/relationships/hyperlink" Target="https://fbref.com/en/players/c596fcb0/matchlogs/2023-2024/summary/Callum-Wilson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259fea27/matchlogs/2023-2024/summary/James-Trafford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45db685d/Jorginho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a7588cdc/Antwoine-Hackford" TargetMode="External"/><Relationship Id="rId964" Type="http://schemas.openxmlformats.org/officeDocument/2006/relationships/hyperlink" Target="https://fbref.com/en/players/4c3a6744/matchlogs/2023-2024/summary/Justin-Kluivert-Match-Logs" TargetMode="External"/><Relationship Id="rId1387" Type="http://schemas.openxmlformats.org/officeDocument/2006/relationships/hyperlink" Target="https://fbref.com/en/squads/b8fd03ef/Manchester-City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491a433d/matchlogs/2023-2024/summary/Rasmus-Hojlund-Match-Logs" TargetMode="External"/><Relationship Id="rId1247" Type="http://schemas.openxmlformats.org/officeDocument/2006/relationships/hyperlink" Target="https://fbref.com/en/squads/e297cd13/Luton-Town-Stats" TargetMode="External"/><Relationship Id="rId1454" Type="http://schemas.openxmlformats.org/officeDocument/2006/relationships/hyperlink" Target="https://fbref.com/en/country/BRA/Brazil-Football" TargetMode="External"/><Relationship Id="rId1661" Type="http://schemas.openxmlformats.org/officeDocument/2006/relationships/hyperlink" Target="https://fbref.com/en/players/d04b94db/Nelson-Semedo" TargetMode="External"/><Relationship Id="rId1899" Type="http://schemas.openxmlformats.org/officeDocument/2006/relationships/hyperlink" Target="https://fbref.com/en/squads/19538871/Manchester-United-Stats" TargetMode="External"/><Relationship Id="rId1107" Type="http://schemas.openxmlformats.org/officeDocument/2006/relationships/hyperlink" Target="https://fbref.com/en/squads/18bb7c10/Arsenal-Stats" TargetMode="External"/><Relationship Id="rId1314" Type="http://schemas.openxmlformats.org/officeDocument/2006/relationships/hyperlink" Target="https://fbref.com/en/country/POR/Portugal-Football" TargetMode="External"/><Relationship Id="rId1521" Type="http://schemas.openxmlformats.org/officeDocument/2006/relationships/hyperlink" Target="https://fbref.com/en/players/28b40c9c/Tim-Ream" TargetMode="External"/><Relationship Id="rId1759" Type="http://schemas.openxmlformats.org/officeDocument/2006/relationships/hyperlink" Target="https://fbref.com/en/squads/943e8050/Burnley-Stats" TargetMode="External"/><Relationship Id="rId1966" Type="http://schemas.openxmlformats.org/officeDocument/2006/relationships/hyperlink" Target="https://fbref.com/en/country/UKR/Ukraine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BEL/Belgium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8bb7c10/Arsenal-Stats" TargetMode="External"/><Relationship Id="rId986" Type="http://schemas.openxmlformats.org/officeDocument/2006/relationships/hyperlink" Target="https://fbref.com/en/country/SWE/Sweden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8602292d/Aston-Villa-Stats" TargetMode="External"/><Relationship Id="rId1269" Type="http://schemas.openxmlformats.org/officeDocument/2006/relationships/hyperlink" Target="https://fbref.com/en/players/f1c42eb3/Alex-Murphy" TargetMode="External"/><Relationship Id="rId1476" Type="http://schemas.openxmlformats.org/officeDocument/2006/relationships/hyperlink" Target="https://fbref.com/en/players/4806ec67/matchlogs/2023-2024/summary/Jordan-Pickford-Match-Log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SEN/Senegal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ed383e43/Alex-Matos" TargetMode="External"/><Relationship Id="rId1683" Type="http://schemas.openxmlformats.org/officeDocument/2006/relationships/hyperlink" Target="https://fbref.com/en/squads/8cec06e1/Wolverhampton-Wanderers-Stats" TargetMode="External"/><Relationship Id="rId1890" Type="http://schemas.openxmlformats.org/officeDocument/2006/relationships/hyperlink" Target="https://fbref.com/en/country/GRE/Greece-Football" TargetMode="External"/><Relationship Id="rId1988" Type="http://schemas.openxmlformats.org/officeDocument/2006/relationships/hyperlink" Target="https://fbref.com/en/players/07d65234/matchlogs/2023-2024/summary/Anass-Zaroury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0db5d2c8/Mathias-Jorgensen" TargetMode="External"/><Relationship Id="rId1336" Type="http://schemas.openxmlformats.org/officeDocument/2006/relationships/hyperlink" Target="https://fbref.com/en/players/caa1a7f0/matchlogs/2023-2024/summary/Michael-Obafemi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EGY/Egypt-Football" TargetMode="External"/><Relationship Id="rId1848" Type="http://schemas.openxmlformats.org/officeDocument/2006/relationships/hyperlink" Target="https://fbref.com/en/players/1df4a109/matchlogs/2023-2024/summary/Lesley-Ugochukwu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e77dc3b2/matchlogs/2023-2024/summary/Dominic-Solanke-Match-Logs" TargetMode="External"/><Relationship Id="rId1915" Type="http://schemas.openxmlformats.org/officeDocument/2006/relationships/hyperlink" Target="https://fbref.com/en/squads/8602292d/Aston-Villa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91748070/Teden-Mengi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b561db50/matchlogs/2023-2024/summary/Raul-Jimenez-Match-Logs" TargetMode="External"/><Relationship Id="rId1053" Type="http://schemas.openxmlformats.org/officeDocument/2006/relationships/hyperlink" Target="https://fbref.com/en/players/7af88b33/Max-Lowe" TargetMode="External"/><Relationship Id="rId1260" Type="http://schemas.openxmlformats.org/officeDocument/2006/relationships/hyperlink" Target="https://fbref.com/en/players/049a888d/matchlogs/2023-2024/summary/Mykhailo-Mudryk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b8e740fb/matchlogs/2023-2024/summary/Ryan-Gravenberch-Match-Logs" TargetMode="External"/><Relationship Id="rId935" Type="http://schemas.openxmlformats.org/officeDocument/2006/relationships/hyperlink" Target="https://fbref.com/en/squads/d3fd31cc/Everton-Stats" TargetMode="External"/><Relationship Id="rId1358" Type="http://schemas.openxmlformats.org/officeDocument/2006/relationships/hyperlink" Target="https://fbref.com/en/country/SWE/Sweden-Football" TargetMode="External"/><Relationship Id="rId1565" Type="http://schemas.openxmlformats.org/officeDocument/2006/relationships/hyperlink" Target="https://fbref.com/en/players/2e4f5f03/Andrew-Robertson" TargetMode="External"/><Relationship Id="rId1772" Type="http://schemas.openxmlformats.org/officeDocument/2006/relationships/hyperlink" Target="https://fbref.com/en/players/56f7a928/matchlogs/2023-2024/summary/Youri-Tieleman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feb5d972/matchlogs/2023-2024/summary/Pape-Matar-Sarr-Match-Logs" TargetMode="External"/><Relationship Id="rId1218" Type="http://schemas.openxmlformats.org/officeDocument/2006/relationships/hyperlink" Target="https://fbref.com/en/country/JPN/Japan-Football" TargetMode="External"/><Relationship Id="rId1425" Type="http://schemas.openxmlformats.org/officeDocument/2006/relationships/hyperlink" Target="https://fbref.com/en/players/9b6f7fd5/Lucas-Paqueta" TargetMode="External"/><Relationship Id="rId1632" Type="http://schemas.openxmlformats.org/officeDocument/2006/relationships/hyperlink" Target="https://fbref.com/en/players/dbf053da/matchlogs/2023-2024/summary/Jadon-Sancho-Match-Logs" TargetMode="External"/><Relationship Id="rId1937" Type="http://schemas.openxmlformats.org/officeDocument/2006/relationships/hyperlink" Target="https://fbref.com/en/players/a3b03921/Joe-Willock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8a3c1dc7/matchlogs/2023-2024/summary/Rico-Henry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361ca564/Tottenham-Hotspur-Stats" TargetMode="External"/><Relationship Id="rId1282" Type="http://schemas.openxmlformats.org/officeDocument/2006/relationships/hyperlink" Target="https://fbref.com/en/country/ZIM/Zimbabwe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dc3e663e/Jakub-Kiwior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Relationship Id="rId817" Type="http://schemas.openxmlformats.org/officeDocument/2006/relationships/hyperlink" Target="https://fbref.com/en/players/8b04d6c1/Pierre-Hojbjerg" TargetMode="External"/><Relationship Id="rId1002" Type="http://schemas.openxmlformats.org/officeDocument/2006/relationships/hyperlink" Target="https://fbref.com/en/country/ESP/Spain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GHA/Ghana-Football" TargetMode="External"/><Relationship Id="rId1861" Type="http://schemas.openxmlformats.org/officeDocument/2006/relationships/hyperlink" Target="https://fbref.com/en/players/dad4b285/Joel-Veltman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a9dc785c/Neto" TargetMode="External"/><Relationship Id="rId1307" Type="http://schemas.openxmlformats.org/officeDocument/2006/relationships/hyperlink" Target="https://fbref.com/en/squads/18bb7c10/Arsenal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28300a16/Jason-Steele" TargetMode="External"/><Relationship Id="rId1959" Type="http://schemas.openxmlformats.org/officeDocument/2006/relationships/hyperlink" Target="https://fbref.com/en/squads/e297cd13/Luton-Town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fc076f78/matchlogs/2023-2024/summary/Luca-Koleosho-Match-Logs" TargetMode="External"/><Relationship Id="rId1153" Type="http://schemas.openxmlformats.org/officeDocument/2006/relationships/hyperlink" Target="https://fbref.com/en/players/96593e89/James-Mcatee" TargetMode="External"/><Relationship Id="rId1598" Type="http://schemas.openxmlformats.org/officeDocument/2006/relationships/hyperlink" Target="https://fbref.com/en/country/COD/Congo-DR-Football" TargetMode="External"/><Relationship Id="rId1819" Type="http://schemas.openxmlformats.org/officeDocument/2006/relationships/hyperlink" Target="https://fbref.com/en/squads/943e8050/Burnley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a4e85758/matchlogs/2023-2024/summary/Igor-Match-Logs" TargetMode="External"/><Relationship Id="rId1013" Type="http://schemas.openxmlformats.org/officeDocument/2006/relationships/hyperlink" Target="https://fbref.com/en/players/2b471f99/Mario-Lemina" TargetMode="External"/><Relationship Id="rId1360" Type="http://schemas.openxmlformats.org/officeDocument/2006/relationships/hyperlink" Target="https://fbref.com/en/players/e7ee38c3/matchlogs/2023-2024/summary/Robin-Olsen-Match-Logs" TargetMode="External"/><Relationship Id="rId1458" Type="http://schemas.openxmlformats.org/officeDocument/2006/relationships/hyperlink" Target="https://fbref.com/en/country/CRO/Croatia-Football" TargetMode="External"/><Relationship Id="rId1665" Type="http://schemas.openxmlformats.org/officeDocument/2006/relationships/hyperlink" Target="https://fbref.com/en/players/efd2ec23/Antoine-Semenyo" TargetMode="External"/><Relationship Id="rId1872" Type="http://schemas.openxmlformats.org/officeDocument/2006/relationships/hyperlink" Target="https://fbref.com/en/players/cf134113/matchlogs/2023-2024/summary/Bart-Verbruggen-Match-Log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bb5fbd2b/Solly-March" TargetMode="External"/><Relationship Id="rId1220" Type="http://schemas.openxmlformats.org/officeDocument/2006/relationships/hyperlink" Target="https://fbref.com/en/players/74618572/matchlogs/2023-2024/summary/Kaoru-Mitoma-Match-Logs" TargetMode="External"/><Relationship Id="rId1318" Type="http://schemas.openxmlformats.org/officeDocument/2006/relationships/hyperlink" Target="https://fbref.com/en/country/POR/Portugal-Football" TargetMode="External"/><Relationship Id="rId1525" Type="http://schemas.openxmlformats.org/officeDocument/2006/relationships/hyperlink" Target="https://fbref.com/en/players/ab651565/Nathan-Redmond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0cd31129/Brennan-Johnson" TargetMode="External"/><Relationship Id="rId979" Type="http://schemas.openxmlformats.org/officeDocument/2006/relationships/hyperlink" Target="https://fbref.com/en/squads/e4a775cb/Nottingham-Forest-Stats" TargetMode="External"/><Relationship Id="rId1732" Type="http://schemas.openxmlformats.org/officeDocument/2006/relationships/hyperlink" Target="https://fbref.com/en/players/5eecec3d/matchlogs/2023-2024/summary/John-Stones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82518f62/Bruno-Guimaraes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78b8ac63/matchlogs/2023-2024/summary/Oliver-McBurnie-Match-Logs" TargetMode="External"/><Relationship Id="rId1371" Type="http://schemas.openxmlformats.org/officeDocument/2006/relationships/hyperlink" Target="https://fbref.com/en/squads/1df6b87e/Sheffield-United-Stats" TargetMode="External"/><Relationship Id="rId1469" Type="http://schemas.openxmlformats.org/officeDocument/2006/relationships/hyperlink" Target="https://fbref.com/en/players/19f4d211/Jaden-Philogene-Bidace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9b5ce51a/matchlogs/2023-2024/summary/Jefferson-Lerma-Match-Logs" TargetMode="External"/><Relationship Id="rId1231" Type="http://schemas.openxmlformats.org/officeDocument/2006/relationships/hyperlink" Target="https://fbref.com/en/squads/7c21e445/West-Ham-United-Stats" TargetMode="External"/><Relationship Id="rId1676" Type="http://schemas.openxmlformats.org/officeDocument/2006/relationships/hyperlink" Target="https://fbref.com/en/players/9c94165b/matchlogs/2023-2024/summary/Luke-Shaw-Match-Logs" TargetMode="External"/><Relationship Id="rId1883" Type="http://schemas.openxmlformats.org/officeDocument/2006/relationships/hyperlink" Target="https://fbref.com/en/squads/fd962109/Fulham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9e5708be/matchlogs/2023-2024/summary/Sam-Johnstone-Match-Logs" TargetMode="External"/><Relationship Id="rId906" Type="http://schemas.openxmlformats.org/officeDocument/2006/relationships/hyperlink" Target="https://fbref.com/en/country/DEN/Denmark-Football" TargetMode="External"/><Relationship Id="rId1329" Type="http://schemas.openxmlformats.org/officeDocument/2006/relationships/hyperlink" Target="https://fbref.com/en/players/1d042188/Dara-OShea" TargetMode="External"/><Relationship Id="rId1536" Type="http://schemas.openxmlformats.org/officeDocument/2006/relationships/hyperlink" Target="https://fbref.com/en/players/3353737a/matchlogs/2023-2024/summary/Sergio-Reguilon-Match-Logs" TargetMode="External"/><Relationship Id="rId1743" Type="http://schemas.openxmlformats.org/officeDocument/2006/relationships/hyperlink" Target="https://fbref.com/en/squads/b2b47a98/Newcastle-United-Stats" TargetMode="External"/><Relationship Id="rId1950" Type="http://schemas.openxmlformats.org/officeDocument/2006/relationships/hyperlink" Target="https://fbref.com/en/country/COD/Congo-DR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5ad50391/matchlogs/2023-2024/summary/Josko-Gvardiol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BEL/Belgium-Football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BFA/Burkina-Faso-Football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ESP/Spain-Football" TargetMode="External"/><Relationship Id="rId1687" Type="http://schemas.openxmlformats.org/officeDocument/2006/relationships/hyperlink" Target="https://fbref.com/en/squads/cff3d9bb/Chelsea-Stats" TargetMode="External"/><Relationship Id="rId189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3515d404/matchlogs/2023-2024/summary/James-Ward-Prowse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c066d1a5/Issa-Kabore" TargetMode="External"/><Relationship Id="rId1102" Type="http://schemas.openxmlformats.org/officeDocument/2006/relationships/hyperlink" Target="https://fbref.com/en/country/FRA/France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5212312/Joe-Worr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cd889153/Gabriel-Osho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FRA/France-Football" TargetMode="External"/><Relationship Id="rId1821" Type="http://schemas.openxmlformats.org/officeDocument/2006/relationships/hyperlink" Target="https://fbref.com/en/players/21512407/Kieran-Trippie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FRA/France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92868cb5/Divin-Mubama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cc77354e/matchlogs/2023-2024/summary/Boubacar-Kamara-Match-Logs" TargetMode="External"/><Relationship Id="rId1460" Type="http://schemas.openxmlformats.org/officeDocument/2006/relationships/hyperlink" Target="https://fbref.com/en/players/6fe90922/matchlogs/2023-2024/summary/Ivan-Perisic-Match-Logs" TargetMode="External"/><Relationship Id="rId1558" Type="http://schemas.openxmlformats.org/officeDocument/2006/relationships/hyperlink" Target="https://fbref.com/en/country/SCO/Scotland-Football" TargetMode="External"/><Relationship Id="rId1765" Type="http://schemas.openxmlformats.org/officeDocument/2006/relationships/hyperlink" Target="https://fbref.com/en/players/fc027d02/Luke-Thoma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bac46a10/Lisandro-Martinez" TargetMode="External"/><Relationship Id="rId1197" Type="http://schemas.openxmlformats.org/officeDocument/2006/relationships/hyperlink" Target="https://fbref.com/en/players/fed96827/Chris-Mepham" TargetMode="External"/><Relationship Id="rId1320" Type="http://schemas.openxmlformats.org/officeDocument/2006/relationships/hyperlink" Target="https://fbref.com/en/players/e6af02e0/matchlogs/2023-2024/summary/Matheus-Nunes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c1fe2a48/matchlogs/2023-2024/summary/Ryan-Yates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79c0821a/Mateo-Kovacic" TargetMode="External"/><Relationship Id="rId1057" Type="http://schemas.openxmlformats.org/officeDocument/2006/relationships/hyperlink" Target="https://fbref.com/en/players/6f7d826d/Douglas-Luiz" TargetMode="External"/><Relationship Id="rId1625" Type="http://schemas.openxmlformats.org/officeDocument/2006/relationships/hyperlink" Target="https://fbref.com/en/players/6a713852/Robert-Sanchez" TargetMode="External"/><Relationship Id="rId1832" Type="http://schemas.openxmlformats.org/officeDocument/2006/relationships/hyperlink" Target="https://fbref.com/en/players/cddf767b/matchlogs/2023-2024/summary/Auston-Trusty-Match-Log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6ca5ec4b/Alex-Iwobi" TargetMode="External"/><Relationship Id="rId1264" Type="http://schemas.openxmlformats.org/officeDocument/2006/relationships/hyperlink" Target="https://fbref.com/en/players/a755db8c/matchlogs/2023-2024/summary/Rodrigo-Muniz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289601e6/Antonee-Robinson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9f7c837d/Ben-Godfrey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50e6dc35/matchlogs/2023-2024/summary/Jean-Philippe-Mateta-Match-Logs" TargetMode="External"/><Relationship Id="rId1331" Type="http://schemas.openxmlformats.org/officeDocument/2006/relationships/hyperlink" Target="https://fbref.com/en/squads/943e8050/Burnley-Stats" TargetMode="External"/><Relationship Id="rId1776" Type="http://schemas.openxmlformats.org/officeDocument/2006/relationships/hyperlink" Target="https://fbref.com/en/players/41034650/matchlogs/2023-2024/summary/Jurrien-Timber-Match-Logs" TargetMode="External"/><Relationship Id="rId1983" Type="http://schemas.openxmlformats.org/officeDocument/2006/relationships/hyperlink" Target="https://fbref.com/en/squads/8602292d/Aston-Villa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169fd162/Hwang-Hee-chan" TargetMode="External"/><Relationship Id="rId992" Type="http://schemas.openxmlformats.org/officeDocument/2006/relationships/hyperlink" Target="https://fbref.com/en/players/df3cda47/matchlogs/2023-2024/summary/Dejan-Kulusevski-Match-Logs" TargetMode="External"/><Relationship Id="rId1429" Type="http://schemas.openxmlformats.org/officeDocument/2006/relationships/hyperlink" Target="https://fbref.com/en/players/32163807/Ben-Parkinson" TargetMode="External"/><Relationship Id="rId1636" Type="http://schemas.openxmlformats.org/officeDocument/2006/relationships/hyperlink" Target="https://fbref.com/en/players/bced0375/matchlogs/2023-2024/summary/Ibrahim-Sangare-Match-Logs" TargetMode="External"/><Relationship Id="rId1843" Type="http://schemas.openxmlformats.org/officeDocument/2006/relationships/hyperlink" Target="https://fbref.com/en/squads/361ca564/Tottenham-Hotspur-Stats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1265a93a/matchlogs/2023-2024/summary/Reece-James-Match-Logs" TargetMode="External"/><Relationship Id="rId1068" Type="http://schemas.openxmlformats.org/officeDocument/2006/relationships/hyperlink" Target="https://fbref.com/en/players/cab9634e/matchlogs/2023-2024/summary/Ian-Maatsen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18bb7c10/Arsenal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f0caab96/matchlogs/2023-2024/summary/Toti-Gomes-Match-Logs" TargetMode="External"/><Relationship Id="rId1135" Type="http://schemas.openxmlformats.org/officeDocument/2006/relationships/hyperlink" Target="https://fbref.com/en/squads/47c64c55/Crystal-Palace-Stats" TargetMode="External"/><Relationship Id="rId1342" Type="http://schemas.openxmlformats.org/officeDocument/2006/relationships/hyperlink" Target="https://fbref.com/en/country/IRL/Republic-of-Ireland-Football" TargetMode="External"/><Relationship Id="rId1787" Type="http://schemas.openxmlformats.org/officeDocument/2006/relationships/hyperlink" Target="https://fbref.com/en/squads/47c64c55/Crystal-Palace-Stats" TargetMode="External"/><Relationship Id="rId1994" Type="http://schemas.openxmlformats.org/officeDocument/2006/relationships/hyperlink" Target="https://fbref.com/en/country/FRA/France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92e7e919/matchlogs/2023-2024/summary/Son-Heung-min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cd051869/Brentford-Stats" TargetMode="External"/><Relationship Id="rId1854" Type="http://schemas.openxmlformats.org/officeDocument/2006/relationships/hyperlink" Target="https://fbref.com/en/country/FRA/France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67f649be/Ionut-Radu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CZE/Czech-Republic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GRE/Greece-Football" TargetMode="External"/><Relationship Id="rId1798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players/ce5143da/Danny-Welbeck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BEL/Belgium-Football" TargetMode="External"/><Relationship Id="rId1006" Type="http://schemas.openxmlformats.org/officeDocument/2006/relationships/hyperlink" Target="https://fbref.com/en/country/ALG/Algeria-Football" TargetMode="External"/><Relationship Id="rId1353" Type="http://schemas.openxmlformats.org/officeDocument/2006/relationships/hyperlink" Target="https://fbref.com/en/players/c4486bac/Michael-Olise" TargetMode="External"/><Relationship Id="rId1560" Type="http://schemas.openxmlformats.org/officeDocument/2006/relationships/hyperlink" Target="https://fbref.com/en/players/71ef519e/matchlogs/2023-2024/summary/Matt-Ritchie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8fe2a392/Micky-van-de-Ven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5cbd1eb0/Tyrick-Mitchell" TargetMode="External"/><Relationship Id="rId1297" Type="http://schemas.openxmlformats.org/officeDocument/2006/relationships/hyperlink" Target="https://fbref.com/en/players/7ba2eaa9/Pedro-Neto" TargetMode="External"/><Relationship Id="rId1420" Type="http://schemas.openxmlformats.org/officeDocument/2006/relationships/hyperlink" Target="https://fbref.com/en/players/dc7f8a28/matchlogs/2023-2024/summary/Cole-Palmer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b400bde0/Raheem-Sterling" TargetMode="External"/><Relationship Id="rId1932" Type="http://schemas.openxmlformats.org/officeDocument/2006/relationships/hyperlink" Target="https://fbref.com/en/players/dd323728/matchlogs/2023-2024/summary/Neco-Williams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GER/Germany-Football" TargetMode="External"/><Relationship Id="rId941" Type="http://schemas.openxmlformats.org/officeDocument/2006/relationships/hyperlink" Target="https://fbref.com/en/players/62d7ef38/Caoimhin-Kelleher" TargetMode="External"/><Relationship Id="rId1157" Type="http://schemas.openxmlformats.org/officeDocument/2006/relationships/hyperlink" Target="https://fbref.com/en/players/96593e89/James-Mcatee" TargetMode="External"/><Relationship Id="rId1364" Type="http://schemas.openxmlformats.org/officeDocument/2006/relationships/hyperlink" Target="https://fbref.com/en/players/828657ff/matchlogs/2023-2024/summary/Amadou-Onana-Match-Logs" TargetMode="External"/><Relationship Id="rId1571" Type="http://schemas.openxmlformats.org/officeDocument/2006/relationships/hyperlink" Target="https://fbref.com/en/squads/fd962109/Fulham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69942fb3/James-Hill" TargetMode="External"/><Relationship Id="rId1017" Type="http://schemas.openxmlformats.org/officeDocument/2006/relationships/hyperlink" Target="https://fbref.com/en/players/2628fd2b/Bernd-Leno" TargetMode="External"/><Relationship Id="rId1224" Type="http://schemas.openxmlformats.org/officeDocument/2006/relationships/hyperlink" Target="https://fbref.com/en/players/3925dbd6/matchlogs/2023-2024/summary/Aleksandar-Mitrovic-Match-Logs" TargetMode="External"/><Relationship Id="rId1431" Type="http://schemas.openxmlformats.org/officeDocument/2006/relationships/hyperlink" Target="https://fbref.com/en/squads/b2b47a98/Newcastle-United-Stats" TargetMode="External"/><Relationship Id="rId1669" Type="http://schemas.openxmlformats.org/officeDocument/2006/relationships/hyperlink" Target="https://fbref.com/en/players/35141f4c/Marcos-Senesi" TargetMode="External"/><Relationship Id="rId1876" Type="http://schemas.openxmlformats.org/officeDocument/2006/relationships/hyperlink" Target="https://fbref.com/en/players/77d6fd4d/matchlogs/2023-2024/summary/Guglielmo-Vicario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0cd31129/Brennan-Johnson" TargetMode="External"/><Relationship Id="rId1070" Type="http://schemas.openxmlformats.org/officeDocument/2006/relationships/hyperlink" Target="https://fbref.com/en/country/ARG/Argentina-Football" TargetMode="External"/><Relationship Id="rId1529" Type="http://schemas.openxmlformats.org/officeDocument/2006/relationships/hyperlink" Target="https://fbref.com/en/players/803ae100/Harrison-Reed" TargetMode="External"/><Relationship Id="rId1736" Type="http://schemas.openxmlformats.org/officeDocument/2006/relationships/hyperlink" Target="https://fbref.com/en/players/339fe0e8/matchlogs/2023-2024/summary/Thomas-Strakosha-Match-Logs" TargetMode="External"/><Relationship Id="rId1943" Type="http://schemas.openxmlformats.org/officeDocument/2006/relationships/hyperlink" Target="https://fbref.com/en/squads/b2b47a98/Newcastle-United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d56b9520/Malo-Gusto" TargetMode="External"/><Relationship Id="rId952" Type="http://schemas.openxmlformats.org/officeDocument/2006/relationships/hyperlink" Target="https://fbref.com/en/players/0ad53bdc/matchlogs/2023-2024/summary/Milos-Kerkez-Match-Logs" TargetMode="External"/><Relationship Id="rId1168" Type="http://schemas.openxmlformats.org/officeDocument/2006/relationships/hyperlink" Target="https://fbref.com/en/players/bf973eeb/matchlogs/2023-2024/summary/James-McConnell-Match-Logs" TargetMode="External"/><Relationship Id="rId1375" Type="http://schemas.openxmlformats.org/officeDocument/2006/relationships/hyperlink" Target="https://fbref.com/en/squads/d3fd31cc/Everton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943e8050/Burnley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15f3ec41/matchlogs/2023-2024/summary/Callum-Hudson-Odoi-Match-Logs" TargetMode="External"/><Relationship Id="rId1028" Type="http://schemas.openxmlformats.org/officeDocument/2006/relationships/hyperlink" Target="https://fbref.com/en/players/b57e066e/matchlogs/2023-2024/summary/Rico-Lewis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943e8050/Burnley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4fb9c88f/matchlogs/2023-2024/summary/Curtis-Jones-Match-Logs" TargetMode="External"/><Relationship Id="rId1081" Type="http://schemas.openxmlformats.org/officeDocument/2006/relationships/hyperlink" Target="https://fbref.com/en/players/d8931174/Harry-Maguire" TargetMode="External"/><Relationship Id="rId1302" Type="http://schemas.openxmlformats.org/officeDocument/2006/relationships/hyperlink" Target="https://fbref.com/en/country/SEN/Senegal-Football" TargetMode="External"/><Relationship Id="rId1747" Type="http://schemas.openxmlformats.org/officeDocument/2006/relationships/hyperlink" Target="https://fbref.com/en/squads/d3fd31cc/Everton-Stats" TargetMode="External"/><Relationship Id="rId1954" Type="http://schemas.openxmlformats.org/officeDocument/2006/relationships/hyperlink" Target="https://fbref.com/en/country/NZL/New-Zea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1f44ac21/matchlogs/2023-2024/summary/Erling-Haaland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players/10a10454/Joe-Rothwell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MLI/Mali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4ba7cbea/Bournemouth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players/6639e500/Andreas-Pereira" TargetMode="External"/><Relationship Id="rId1660" Type="http://schemas.openxmlformats.org/officeDocument/2006/relationships/hyperlink" Target="https://fbref.com/en/players/104d0bb8/matchlogs/2023-2024/summary/Alex-Scott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a572e291/matchlogs/2023-2024/summary/Orel-Mangala-Match-Logs" TargetMode="External"/><Relationship Id="rId1106" Type="http://schemas.openxmlformats.org/officeDocument/2006/relationships/hyperlink" Target="https://fbref.com/en/country/BRA/Brazil-Football" TargetMode="External"/><Relationship Id="rId1313" Type="http://schemas.openxmlformats.org/officeDocument/2006/relationships/hyperlink" Target="https://fbref.com/en/players/e6af02e0/Matheus-Nunes" TargetMode="External"/><Relationship Id="rId1397" Type="http://schemas.openxmlformats.org/officeDocument/2006/relationships/hyperlink" Target="https://fbref.com/en/players/7b355808/William-Osula" TargetMode="External"/><Relationship Id="rId1520" Type="http://schemas.openxmlformats.org/officeDocument/2006/relationships/hyperlink" Target="https://fbref.com/en/players/98ea5115/matchlogs/2023-2024/summary/David-Raya-Match-Logs" TargetMode="External"/><Relationship Id="rId1965" Type="http://schemas.openxmlformats.org/officeDocument/2006/relationships/hyperlink" Target="https://fbref.com/en/players/907a5d7c/Yehor-Yarmoliuk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1df6b87e/Sheffield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BEL/Belgium-Football" TargetMode="External"/><Relationship Id="rId1825" Type="http://schemas.openxmlformats.org/officeDocument/2006/relationships/hyperlink" Target="https://fbref.com/en/players/38ceb24a/Leandro-Trossard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SWE/Sweden-Football" TargetMode="External"/><Relationship Id="rId1257" Type="http://schemas.openxmlformats.org/officeDocument/2006/relationships/hyperlink" Target="https://fbref.com/en/players/049a888d/Mykhailo-Mudryk" TargetMode="External"/><Relationship Id="rId1464" Type="http://schemas.openxmlformats.org/officeDocument/2006/relationships/hyperlink" Target="https://fbref.com/en/players/0cf321c8/matchlogs/2023-2024/summary/Djordje-Petrovic-Match-Logs" TargetMode="External"/><Relationship Id="rId1671" Type="http://schemas.openxmlformats.org/officeDocument/2006/relationships/hyperlink" Target="https://fbref.com/en/squads/4ba7cbea/Bournemouth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178ae8f8/Diogo-Jota" TargetMode="External"/><Relationship Id="rId1117" Type="http://schemas.openxmlformats.org/officeDocument/2006/relationships/hyperlink" Target="https://fbref.com/en/players/feb5d972/Pape-Matar-Sarr" TargetMode="External"/><Relationship Id="rId1324" Type="http://schemas.openxmlformats.org/officeDocument/2006/relationships/hyperlink" Target="https://fbref.com/en/players/4d77b365/matchlogs/2023-2024/summary/Darwin-Nunez-Match-Logs" TargetMode="External"/><Relationship Id="rId1531" Type="http://schemas.openxmlformats.org/officeDocument/2006/relationships/hyperlink" Target="https://fbref.com/en/squads/fd962109/Fulham-Stats" TargetMode="External"/><Relationship Id="rId1769" Type="http://schemas.openxmlformats.org/officeDocument/2006/relationships/hyperlink" Target="https://fbref.com/en/players/56f7a928/Youri-Tielemans" TargetMode="External"/><Relationship Id="rId1976" Type="http://schemas.openxmlformats.org/officeDocument/2006/relationships/hyperlink" Target="https://fbref.com/en/players/be927d03/matchlogs/2023-2024/summary/Ashley-Young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GER/Germany-Football" TargetMode="External"/><Relationship Id="rId985" Type="http://schemas.openxmlformats.org/officeDocument/2006/relationships/hyperlink" Target="https://fbref.com/en/players/77cf6852/Emil-Krafth" TargetMode="External"/><Relationship Id="rId1170" Type="http://schemas.openxmlformats.org/officeDocument/2006/relationships/hyperlink" Target="https://fbref.com/en/country/SCO/Scotland-Football" TargetMode="External"/><Relationship Id="rId1629" Type="http://schemas.openxmlformats.org/officeDocument/2006/relationships/hyperlink" Target="https://fbref.com/en/players/dbf053da/Jadon-Sancho" TargetMode="External"/><Relationship Id="rId1836" Type="http://schemas.openxmlformats.org/officeDocument/2006/relationships/hyperlink" Target="https://fbref.com/en/players/f315ca93/matchlogs/2023-2024/summary/Kostas-Tsimikas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9c36ed83/Nicolas-Jackson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1704b0b8/matchlogs/2023-2024/summary/Murillo-Match-Logs" TargetMode="External"/><Relationship Id="rId1475" Type="http://schemas.openxmlformats.org/officeDocument/2006/relationships/hyperlink" Target="https://fbref.com/en/squads/d3fd31cc/Everton-Stats" TargetMode="External"/><Relationship Id="rId1682" Type="http://schemas.openxmlformats.org/officeDocument/2006/relationships/hyperlink" Target="https://fbref.com/en/country/POR/Portugal-Football" TargetMode="External"/><Relationship Id="rId1903" Type="http://schemas.openxmlformats.org/officeDocument/2006/relationships/hyperlink" Target="https://fbref.com/en/squads/47c64c55/Crystal-Palace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8b57ad2c/Joao-Gomes" TargetMode="External"/><Relationship Id="rId1128" Type="http://schemas.openxmlformats.org/officeDocument/2006/relationships/hyperlink" Target="https://fbref.com/en/players/b217ef29/matchlogs/2023-2024/summary/Joel-Matip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943e8050/Burnley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8a3c1dc7/Rico-Henry" TargetMode="External"/><Relationship Id="rId912" Type="http://schemas.openxmlformats.org/officeDocument/2006/relationships/hyperlink" Target="https://fbref.com/en/players/570bb4b9/matchlogs/2023-2024/summary/Hamed-Junior-Traore-Match-Logs" TargetMode="External"/><Relationship Id="rId996" Type="http://schemas.openxmlformats.org/officeDocument/2006/relationships/hyperlink" Target="https://fbref.com/en/players/99813635/matchlogs/2023-2024/summary/Adam-Lallana-Match-Logs" TargetMode="External"/><Relationship Id="rId1847" Type="http://schemas.openxmlformats.org/officeDocument/2006/relationships/hyperlink" Target="https://fbref.com/en/squads/cff3d9bb/Chelsea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8449d35e/matchlogs/2023-2024/summary/Vitaly-Janelt-Match-Logs" TargetMode="External"/><Relationship Id="rId1181" Type="http://schemas.openxmlformats.org/officeDocument/2006/relationships/hyperlink" Target="https://fbref.com/en/players/d93c2511/Scott-McTominay" TargetMode="External"/><Relationship Id="rId1279" Type="http://schemas.openxmlformats.org/officeDocument/2006/relationships/hyperlink" Target="https://fbref.com/en/squads/d3fd31cc/Everton-Stats" TargetMode="External"/><Relationship Id="rId1402" Type="http://schemas.openxmlformats.org/officeDocument/2006/relationships/hyperlink" Target="https://fbref.com/en/country/BFA/Burkina-Faso-Football" TargetMode="External"/><Relationship Id="rId1486" Type="http://schemas.openxmlformats.org/officeDocument/2006/relationships/hyperlink" Target="https://fbref.com/en/country/ESP/Spain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d7553721/Giovani-Lo-Celso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ITA/Italy-Football" TargetMode="External"/><Relationship Id="rId1693" Type="http://schemas.openxmlformats.org/officeDocument/2006/relationships/hyperlink" Target="https://fbref.com/en/players/6250083a/Oliver-Skipp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NOR/Norway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7a11550b/matchlogs/2023-2024/summary/Joe-Gomez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7a1f2c08/Jairo-Riedewald" TargetMode="External"/><Relationship Id="rId1760" Type="http://schemas.openxmlformats.org/officeDocument/2006/relationships/hyperlink" Target="https://fbref.com/en/players/cc2d7ad5/matchlogs/2023-2024/summary/Charlie-Taylor-Match-Logs" TargetMode="External"/><Relationship Id="rId1858" Type="http://schemas.openxmlformats.org/officeDocument/2006/relationships/hyperlink" Target="https://fbref.com/en/country/ARG/Argentina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ca22ccb0/matchlogs/2023-2024/summary/Hannibal-Mejb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c7f8a28/Cole-Palmer" TargetMode="External"/><Relationship Id="rId1620" Type="http://schemas.openxmlformats.org/officeDocument/2006/relationships/hyperlink" Target="https://fbref.com/en/players/1b4f1169/matchlogs/2023-2024/summary/Albert-Sambi-Lokonga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a2b105e0/matchlogs/2023-2024/summary/Sean-Longstaff-Match-Logs" TargetMode="External"/><Relationship Id="rId1497" Type="http://schemas.openxmlformats.org/officeDocument/2006/relationships/hyperlink" Target="https://fbref.com/en/players/45685411/Jesuran-Rak-Sakyi" TargetMode="External"/><Relationship Id="rId1718" Type="http://schemas.openxmlformats.org/officeDocument/2006/relationships/hyperlink" Target="https://fbref.com/en/country/BRA/Brazil-Football" TargetMode="External"/><Relationship Id="rId1925" Type="http://schemas.openxmlformats.org/officeDocument/2006/relationships/hyperlink" Target="https://fbref.com/en/players/35e413f1/Ben-White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e7ee38c3/Robin-Olsen" TargetMode="External"/><Relationship Id="rId1564" Type="http://schemas.openxmlformats.org/officeDocument/2006/relationships/hyperlink" Target="https://fbref.com/en/players/24fae784/matchlogs/2023-2024/summary/Connor-Roberts-Match-Logs" TargetMode="External"/><Relationship Id="rId1771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fed7cb61/matchlogs/2023-2024/summary/Kai-Havertz-Match-Logs" TargetMode="External"/><Relationship Id="rId1217" Type="http://schemas.openxmlformats.org/officeDocument/2006/relationships/hyperlink" Target="https://fbref.com/en/players/74618572/Kaoru-Mitoma" TargetMode="External"/><Relationship Id="rId1424" Type="http://schemas.openxmlformats.org/officeDocument/2006/relationships/hyperlink" Target="https://fbref.com/en/players/e0bc6fdc/matchlogs/2023-2024/summary/Emerson-Palmieri-Match-Logs" TargetMode="External"/><Relationship Id="rId1631" Type="http://schemas.openxmlformats.org/officeDocument/2006/relationships/hyperlink" Target="https://fbref.com/en/squads/19538871/Manchester-United-Stats" TargetMode="External"/><Relationship Id="rId1869" Type="http://schemas.openxmlformats.org/officeDocument/2006/relationships/hyperlink" Target="https://fbref.com/en/players/cf134113/Bart-Verbruggen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fd962109/Fulham-Stats" TargetMode="External"/><Relationship Id="rId1270" Type="http://schemas.openxmlformats.org/officeDocument/2006/relationships/hyperlink" Target="https://fbref.com/en/country/IRL/Republic-of-Ireland-Football" TargetMode="External"/><Relationship Id="rId1729" Type="http://schemas.openxmlformats.org/officeDocument/2006/relationships/hyperlink" Target="https://fbref.com/en/players/5eecec3d/John-Stones" TargetMode="External"/><Relationship Id="rId1936" Type="http://schemas.openxmlformats.org/officeDocument/2006/relationships/hyperlink" Target="https://fbref.com/en/players/8b9ebd03/matchlogs/2023-2024/summary/Willian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f31def1e/Lloyd-Kelly" TargetMode="External"/><Relationship Id="rId1368" Type="http://schemas.openxmlformats.org/officeDocument/2006/relationships/hyperlink" Target="https://fbref.com/en/players/e9c0c1b2/matchlogs/2023-2024/summary/Andre-Onana-Match-Logs" TargetMode="External"/><Relationship Id="rId1575" Type="http://schemas.openxmlformats.org/officeDocument/2006/relationships/hyperlink" Target="https://fbref.com/en/squads/1df6b87e/Sheffield-United-Stats" TargetMode="External"/><Relationship Id="rId1782" Type="http://schemas.openxmlformats.org/officeDocument/2006/relationships/hyperlink" Target="https://fbref.com/en/country/JPN/Japan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e98211e7/Jack-Hinshelwood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230bc30/matchlogs/2023-2024/summary/Jakub-Moder-Match-Logs" TargetMode="External"/><Relationship Id="rId1435" Type="http://schemas.openxmlformats.org/officeDocument/2006/relationships/hyperlink" Target="https://fbref.com/en/squads/18bb7c10/Arsena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cd051869/Brentford-Stats" TargetMode="External"/><Relationship Id="rId889" Type="http://schemas.openxmlformats.org/officeDocument/2006/relationships/hyperlink" Target="https://fbref.com/en/players/9e5708be/Sam-Johnstone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ESP/Spain-Football" TargetMode="External"/><Relationship Id="rId1947" Type="http://schemas.openxmlformats.org/officeDocument/2006/relationships/hyperlink" Target="https://fbref.com/en/squads/fd962109/Fulham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5ad50391/Josko-Gvardiol" TargetMode="External"/><Relationship Id="rId1281" Type="http://schemas.openxmlformats.org/officeDocument/2006/relationships/hyperlink" Target="https://fbref.com/en/players/de5b5570/Marvelous-Nakamba" TargetMode="External"/><Relationship Id="rId1379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DEN/Denmark-Football" TargetMode="External"/><Relationship Id="rId1807" Type="http://schemas.openxmlformats.org/officeDocument/2006/relationships/hyperlink" Target="https://fbref.com/en/squads/fd962109/Fulham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d0f72bf1/matchlogs/2023-2024/summary/Max-Kilman-Match-Logs" TargetMode="External"/><Relationship Id="rId1141" Type="http://schemas.openxmlformats.org/officeDocument/2006/relationships/hyperlink" Target="https://fbref.com/en/players/4bcf39f6/Neal-Maupay" TargetMode="External"/><Relationship Id="rId1239" Type="http://schemas.openxmlformats.org/officeDocument/2006/relationships/hyperlink" Target="https://fbref.com/en/squads/4ba7cbea/Bournemouth-Stats" TargetMode="External"/><Relationship Id="rId1793" Type="http://schemas.openxmlformats.org/officeDocument/2006/relationships/hyperlink" Target="https://fbref.com/en/players/532e1e4f/Pau-Torre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a0666d3e/matchlogs/2023-2024/summary/Will-Hughes-Match-Logs" TargetMode="External"/><Relationship Id="rId1001" Type="http://schemas.openxmlformats.org/officeDocument/2006/relationships/hyperlink" Target="https://fbref.com/en/players/119b9a8e/Aymeric-Laporte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312f911/Jeffrey-Schlupp" TargetMode="External"/><Relationship Id="rId1860" Type="http://schemas.openxmlformats.org/officeDocument/2006/relationships/hyperlink" Target="https://fbref.com/en/players/3f7bafbe/matchlogs/2023-2024/summary/Alejo-Veliz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c6220452/Kobbie-Mainoo" TargetMode="External"/><Relationship Id="rId1292" Type="http://schemas.openxmlformats.org/officeDocument/2006/relationships/hyperlink" Target="https://fbref.com/en/players/c5bdb6e3/matchlogs/2023-2024/summary/Reiss-Nelson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a1d5bd30/Marcus-Rashford" TargetMode="External"/><Relationship Id="rId1720" Type="http://schemas.openxmlformats.org/officeDocument/2006/relationships/hyperlink" Target="https://fbref.com/en/players/6a8a7af8/matchlogs/2023-2024/summary/Vinicius-Souza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943e8050/Burnley-Stats" TargetMode="External"/><Relationship Id="rId1152" Type="http://schemas.openxmlformats.org/officeDocument/2006/relationships/hyperlink" Target="https://fbref.com/en/players/6afaebf2/matchlogs/2023-2024/summary/Bryan-Mbeumo-Match-Logs" TargetMode="External"/><Relationship Id="rId1597" Type="http://schemas.openxmlformats.org/officeDocument/2006/relationships/hyperlink" Target="https://fbref.com/en/players/a9b1c319/Pelly-Ruddock-Mpanzu" TargetMode="External"/><Relationship Id="rId1818" Type="http://schemas.openxmlformats.org/officeDocument/2006/relationships/hyperlink" Target="https://fbref.com/en/country/BEL/Belgium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450ab6fc/matchlogs/2023-2024/summary/Jamaal-Lascelles-Match-Logs" TargetMode="External"/><Relationship Id="rId1457" Type="http://schemas.openxmlformats.org/officeDocument/2006/relationships/hyperlink" Target="https://fbref.com/en/players/6fe90922/Ivan-Perisic" TargetMode="External"/><Relationship Id="rId1664" Type="http://schemas.openxmlformats.org/officeDocument/2006/relationships/hyperlink" Target="https://fbref.com/en/players/d04b94db/matchlogs/2023-2024/summary/Nelson-Semedo-Match-Logs" TargetMode="External"/><Relationship Id="rId1871" Type="http://schemas.openxmlformats.org/officeDocument/2006/relationships/hyperlink" Target="https://fbref.com/en/squads/d07537b9/Brighton-and-Hove-Albion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73b1d65b/matchlogs/2023-2024/summary/Ryan-John-Giles-Match-Logs" TargetMode="External"/><Relationship Id="rId1096" Type="http://schemas.openxmlformats.org/officeDocument/2006/relationships/hyperlink" Target="https://fbref.com/en/players/d7f99582/matchlogs/2023-2024/summary/Benson-Manuel-Match-Logs" TargetMode="External"/><Relationship Id="rId1317" Type="http://schemas.openxmlformats.org/officeDocument/2006/relationships/hyperlink" Target="https://fbref.com/en/players/e6af02e0/Matheus-Nunes" TargetMode="External"/><Relationship Id="rId1524" Type="http://schemas.openxmlformats.org/officeDocument/2006/relationships/hyperlink" Target="https://fbref.com/en/players/28b40c9c/matchlogs/2023-2024/summary/Tim-Ream-Match-Logs" TargetMode="External"/><Relationship Id="rId1731" Type="http://schemas.openxmlformats.org/officeDocument/2006/relationships/hyperlink" Target="https://fbref.com/en/squads/b8fd03ef/Manchester-City-Stats" TargetMode="External"/><Relationship Id="rId1969" Type="http://schemas.openxmlformats.org/officeDocument/2006/relationships/hyperlink" Target="https://fbref.com/en/players/c1fe2a48/Ryan-Yate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SEN/Senegal-Football" TargetMode="External"/><Relationship Id="rId1163" Type="http://schemas.openxmlformats.org/officeDocument/2006/relationships/hyperlink" Target="https://fbref.com/en/squads/1df6b87e/Sheffield-United-Stats" TargetMode="External"/><Relationship Id="rId1370" Type="http://schemas.openxmlformats.org/officeDocument/2006/relationships/hyperlink" Target="https://fbref.com/en/country/SCO/Scotland-Football" TargetMode="External"/><Relationship Id="rId1829" Type="http://schemas.openxmlformats.org/officeDocument/2006/relationships/hyperlink" Target="https://fbref.com/en/players/cddf767b/Auston-Trusty" TargetMode="External"/><Relationship Id="rId740" Type="http://schemas.openxmlformats.org/officeDocument/2006/relationships/hyperlink" Target="https://fbref.com/en/players/d0706b27/matchlogs/2023-2024/summary/Marc-Guehi-Match-Logs" TargetMode="External"/><Relationship Id="rId838" Type="http://schemas.openxmlformats.org/officeDocument/2006/relationships/hyperlink" Target="https://fbref.com/en/country/NGA/Nigeria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4f565d77/matchlogs/2023-2024/summary/Kalvin-Phillips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BRA/Brazil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GHA/Ghana-Football" TargetMode="External"/><Relationship Id="rId1328" Type="http://schemas.openxmlformats.org/officeDocument/2006/relationships/hyperlink" Target="https://fbref.com/en/players/df0a4c90/matchlogs/2023-2024/summary/Christian-Norgaard-Match-Logs" TargetMode="External"/><Relationship Id="rId1535" Type="http://schemas.openxmlformats.org/officeDocument/2006/relationships/hyperlink" Target="https://fbref.com/en/squads/19538871/Manchester-United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f098c03e/Mads-Juel-Andersen" TargetMode="External"/><Relationship Id="rId989" Type="http://schemas.openxmlformats.org/officeDocument/2006/relationships/hyperlink" Target="https://fbref.com/en/players/df3cda47/Dejan-Kulusevski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265a93a/Reece-James" TargetMode="External"/><Relationship Id="rId1174" Type="http://schemas.openxmlformats.org/officeDocument/2006/relationships/hyperlink" Target="https://fbref.com/en/country/SCO/Scotland-Football" TargetMode="External"/><Relationship Id="rId1381" Type="http://schemas.openxmlformats.org/officeDocument/2006/relationships/hyperlink" Target="https://fbref.com/en/players/43a166b4/Divock-Origi" TargetMode="External"/><Relationship Id="rId1479" Type="http://schemas.openxmlformats.org/officeDocument/2006/relationships/hyperlink" Target="https://fbref.com/en/squads/cd051869/Brentford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SWE/Sweden-Football" TargetMode="External"/><Relationship Id="rId1241" Type="http://schemas.openxmlformats.org/officeDocument/2006/relationships/hyperlink" Target="https://fbref.com/en/players/16e9d0ea/Alex-Moreno" TargetMode="External"/><Relationship Id="rId1339" Type="http://schemas.openxmlformats.org/officeDocument/2006/relationships/hyperlink" Target="https://fbref.com/en/squads/943e8050/Burnley-Stats" TargetMode="External"/><Relationship Id="rId1893" Type="http://schemas.openxmlformats.org/officeDocument/2006/relationships/hyperlink" Target="https://fbref.com/en/players/86dd77d1/Kyle-Walker" TargetMode="External"/><Relationship Id="rId1907" Type="http://schemas.openxmlformats.org/officeDocument/2006/relationships/hyperlink" Target="https://fbref.com/en/squads/7c21e445/West-Ham-United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f0caab96/Toti-Gomes" TargetMode="External"/><Relationship Id="rId916" Type="http://schemas.openxmlformats.org/officeDocument/2006/relationships/hyperlink" Target="https://fbref.com/en/players/0db5d2c8/matchlogs/2023-2024/summary/Mathias-Jorgensen-Match-Logs" TargetMode="External"/><Relationship Id="rId1101" Type="http://schemas.openxmlformats.org/officeDocument/2006/relationships/hyperlink" Target="https://fbref.com/en/players/8b788c01/Anthony-Martial" TargetMode="External"/><Relationship Id="rId1546" Type="http://schemas.openxmlformats.org/officeDocument/2006/relationships/hyperlink" Target="https://fbref.com/en/country/USA/United-States-Football" TargetMode="External"/><Relationship Id="rId1753" Type="http://schemas.openxmlformats.org/officeDocument/2006/relationships/hyperlink" Target="https://fbref.com/en/players/5c0da4a4/Marcus-Tavernier" TargetMode="External"/><Relationship Id="rId1960" Type="http://schemas.openxmlformats.org/officeDocument/2006/relationships/hyperlink" Target="https://fbref.com/en/players/d3085b49/matchlogs/2023-2024/summary/Cauley-Woodrow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8df7a2fb/Ben-Mee" TargetMode="External"/><Relationship Id="rId1392" Type="http://schemas.openxmlformats.org/officeDocument/2006/relationships/hyperlink" Target="https://fbref.com/en/players/79bc4c45/matchlogs/2023-2024/summary/Ben-Osbor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72aeb2a/William-Saliba" TargetMode="External"/><Relationship Id="rId1820" Type="http://schemas.openxmlformats.org/officeDocument/2006/relationships/hyperlink" Target="https://fbref.com/en/players/b2a81fc6/matchlogs/2023-2024/summary/Mike-Tresor-Match-Logs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37118440/Tom-Lockyer" TargetMode="External"/><Relationship Id="rId1252" Type="http://schemas.openxmlformats.org/officeDocument/2006/relationships/hyperlink" Target="https://fbref.com/en/players/9674002f/matchlogs/2023-2024/summary/Mason-Mount-Match-Logs" TargetMode="External"/><Relationship Id="rId1697" Type="http://schemas.openxmlformats.org/officeDocument/2006/relationships/hyperlink" Target="https://fbref.com/en/players/20b104bc/Adam-Smith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8602292d/Aston-Villa-Stats" TargetMode="External"/><Relationship Id="rId1112" Type="http://schemas.openxmlformats.org/officeDocument/2006/relationships/hyperlink" Target="https://fbref.com/en/players/7956236f/matchlogs/2023-2024/summary/Emiliano-Martinez-Match-Logs" TargetMode="External"/><Relationship Id="rId1557" Type="http://schemas.openxmlformats.org/officeDocument/2006/relationships/hyperlink" Target="https://fbref.com/en/players/71ef519e/Matt-Ritchie" TargetMode="External"/><Relationship Id="rId1764" Type="http://schemas.openxmlformats.org/officeDocument/2006/relationships/hyperlink" Target="https://fbref.com/en/players/77d7c96f/matchlogs/2023-2024/summary/Kenny-Tete-Match-Logs" TargetMode="External"/><Relationship Id="rId1971" Type="http://schemas.openxmlformats.org/officeDocument/2006/relationships/hyperlink" Target="https://fbref.com/en/squads/e4a775cb/Nottingham-Forest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aa849a12/Jack-Harrison" TargetMode="External"/><Relationship Id="rId1196" Type="http://schemas.openxmlformats.org/officeDocument/2006/relationships/hyperlink" Target="https://fbref.com/en/players/91748070/matchlogs/2023-2024/summary/Teden-Mengi-Match-Logs" TargetMode="External"/><Relationship Id="rId1417" Type="http://schemas.openxmlformats.org/officeDocument/2006/relationships/hyperlink" Target="https://fbref.com/en/players/dc7f8a28/Cole-Palmer" TargetMode="External"/><Relationship Id="rId1624" Type="http://schemas.openxmlformats.org/officeDocument/2006/relationships/hyperlink" Target="https://fbref.com/en/players/da7b447d/matchlogs/2023-2024/summary/Davinson-Sanchez-Match-Logs" TargetMode="External"/><Relationship Id="rId1831" Type="http://schemas.openxmlformats.org/officeDocument/2006/relationships/hyperlink" Target="https://fbref.com/en/squads/1df6b87e/Sheffield-Unite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8d3c902d/matchlogs/2023-2024/summary/Cheikhou-Kouyate-Match-Logs" TargetMode="External"/><Relationship Id="rId1056" Type="http://schemas.openxmlformats.org/officeDocument/2006/relationships/hyperlink" Target="https://fbref.com/en/players/7af88b33/matchlogs/2023-2024/summary/Max-Lowe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dd323728/Neco-Williams" TargetMode="External"/><Relationship Id="rId840" Type="http://schemas.openxmlformats.org/officeDocument/2006/relationships/hyperlink" Target="https://fbref.com/en/players/6ca5ec4b/matchlogs/2023-2024/summary/Alex-Iwobi-Match-Logs" TargetMode="External"/><Relationship Id="rId938" Type="http://schemas.openxmlformats.org/officeDocument/2006/relationships/hyperlink" Target="https://fbref.com/en/country/GER/Germany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2e4f5f03/matchlogs/2023-2024/summary/Andrew-Robertson-Match-Logs" TargetMode="External"/><Relationship Id="rId1775" Type="http://schemas.openxmlformats.org/officeDocument/2006/relationships/hyperlink" Target="https://fbref.com/en/squads/18bb7c10/Arsenal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f10e27c/matchlogs/2023-2024/summary/Billy-Gilmour-Match-Logs" TargetMode="External"/><Relationship Id="rId1123" Type="http://schemas.openxmlformats.org/officeDocument/2006/relationships/hyperlink" Target="https://fbref.com/en/squads/47c64c55/Crystal-Palace-Stats" TargetMode="External"/><Relationship Id="rId1330" Type="http://schemas.openxmlformats.org/officeDocument/2006/relationships/hyperlink" Target="https://fbref.com/en/country/IRL/Republic-of-Ireland-Football" TargetMode="External"/><Relationship Id="rId1428" Type="http://schemas.openxmlformats.org/officeDocument/2006/relationships/hyperlink" Target="https://fbref.com/en/players/9b6f7fd5/matchlogs/2023-2024/summary/Lucas-Paqueta-Match-Logs" TargetMode="External"/><Relationship Id="rId1635" Type="http://schemas.openxmlformats.org/officeDocument/2006/relationships/hyperlink" Target="https://fbref.com/en/squads/e4a775cb/Nottingham-Forest-Stats" TargetMode="External"/><Relationship Id="rId1982" Type="http://schemas.openxmlformats.org/officeDocument/2006/relationships/hyperlink" Target="https://fbref.com/en/country/ITA/Italy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4fd08daa/matchlogs/2023-2024/summary/Jan-Paul-van-Hecke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ITA/Italy-Football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4b40d9ca/Nick-Pope" TargetMode="External"/><Relationship Id="rId1579" Type="http://schemas.openxmlformats.org/officeDocument/2006/relationships/hyperlink" Target="https://fbref.com/en/squads/b8fd03ef/Manchester-City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0ad53bdc/Milos-Kerkez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788c0277/Chiedozie-Ogbene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ce4246f5/Kurt-Zouma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15f3ec41/Callum-Hudson-Odoi" TargetMode="External"/><Relationship Id="rId1201" Type="http://schemas.openxmlformats.org/officeDocument/2006/relationships/hyperlink" Target="https://fbref.com/en/players/2c6835e5/Lewis-Miley" TargetMode="External"/><Relationship Id="rId1439" Type="http://schemas.openxmlformats.org/officeDocument/2006/relationships/hyperlink" Target="https://fbref.com/en/squads/d3fd31cc/Everton-Stats" TargetMode="External"/><Relationship Id="rId1646" Type="http://schemas.openxmlformats.org/officeDocument/2006/relationships/hyperlink" Target="https://fbref.com/en/country/GER/Germany-Football" TargetMode="External"/><Relationship Id="rId1853" Type="http://schemas.openxmlformats.org/officeDocument/2006/relationships/hyperlink" Target="https://fbref.com/en/players/9f8e9423/Raphael-Varane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8aff2b51/Michael-Ndiweni" TargetMode="External"/><Relationship Id="rId1492" Type="http://schemas.openxmlformats.org/officeDocument/2006/relationships/hyperlink" Target="https://fbref.com/en/players/4125cb98/matchlogs/2023-2024/summary/Jarrell-Quansah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6613c819/Tomas-Soucek" TargetMode="External"/><Relationship Id="rId1920" Type="http://schemas.openxmlformats.org/officeDocument/2006/relationships/hyperlink" Target="https://fbref.com/en/players/c40b6180/matchlogs/2023-2024/summary/Adam-Webster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00963611/Konstantinos-Mavropanos" TargetMode="External"/><Relationship Id="rId1352" Type="http://schemas.openxmlformats.org/officeDocument/2006/relationships/hyperlink" Target="https://fbref.com/en/players/cdd70dc0/matchlogs/2023-2024/summary/Michael-Olakigbe-Match-Logs" TargetMode="External"/><Relationship Id="rId1797" Type="http://schemas.openxmlformats.org/officeDocument/2006/relationships/hyperlink" Target="https://fbref.com/en/players/b28bbd58/Andros-Townsend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0ed063d6/Yasser-Larouci" TargetMode="External"/><Relationship Id="rId1212" Type="http://schemas.openxmlformats.org/officeDocument/2006/relationships/hyperlink" Target="https://fbref.com/en/players/8397a50c/matchlogs/2023-2024/summary/Tyrone-Mings-Match-Logs" TargetMode="External"/><Relationship Id="rId1657" Type="http://schemas.openxmlformats.org/officeDocument/2006/relationships/hyperlink" Target="https://fbref.com/en/players/104d0bb8/Alex-Scott" TargetMode="External"/><Relationship Id="rId1864" Type="http://schemas.openxmlformats.org/officeDocument/2006/relationships/hyperlink" Target="https://fbref.com/en/players/dad4b285/matchlogs/2023-2024/summary/Joel-Veltman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c17bfb65/Joelinton" TargetMode="External"/><Relationship Id="rId1089" Type="http://schemas.openxmlformats.org/officeDocument/2006/relationships/hyperlink" Target="https://fbref.com/en/players/a572e291/Orel-Mangala" TargetMode="External"/><Relationship Id="rId1296" Type="http://schemas.openxmlformats.org/officeDocument/2006/relationships/hyperlink" Target="https://fbref.com/en/players/a9dc785c/matchlogs/2023-2024/summary/Neto-Match-Logs" TargetMode="External"/><Relationship Id="rId1517" Type="http://schemas.openxmlformats.org/officeDocument/2006/relationships/hyperlink" Target="https://fbref.com/en/players/98ea5115/David-Raya" TargetMode="External"/><Relationship Id="rId1724" Type="http://schemas.openxmlformats.org/officeDocument/2006/relationships/hyperlink" Target="https://fbref.com/en/players/28300a16/matchlogs/2023-2024/summary/Jason-Steel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96593e89/matchlogs/2023-2024/summary/James-Mcatee-Match-Logs" TargetMode="External"/><Relationship Id="rId1363" Type="http://schemas.openxmlformats.org/officeDocument/2006/relationships/hyperlink" Target="https://fbref.com/en/squads/d3fd31cc/Everton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8aec0537/Pascal-Gross" TargetMode="External"/><Relationship Id="rId940" Type="http://schemas.openxmlformats.org/officeDocument/2006/relationships/hyperlink" Target="https://fbref.com/en/players/51dbeea9/matchlogs/2023-2024/summary/Thilo-Kehrer-Match-Logs" TargetMode="External"/><Relationship Id="rId1016" Type="http://schemas.openxmlformats.org/officeDocument/2006/relationships/hyperlink" Target="https://fbref.com/en/players/2b471f99/matchlogs/2023-2024/summary/Mario-Lemina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efd2ec23/matchlogs/2023-2024/summary/Antoine-Semenyo-Match-Logs" TargetMode="External"/><Relationship Id="rId1875" Type="http://schemas.openxmlformats.org/officeDocument/2006/relationships/hyperlink" Target="https://fbref.com/en/squads/361ca564/Tottenham-Hotspur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1780bb4a/matchlogs/2023-2024/summary/Aaron-Hickey-Match-Logs" TargetMode="External"/><Relationship Id="rId1223" Type="http://schemas.openxmlformats.org/officeDocument/2006/relationships/hyperlink" Target="https://fbref.com/en/squads/fd962109/Fulham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ab651565/matchlogs/2023-2024/summary/Nathan-Redmond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0cd31129/matchlogs/2023-2024/summary/Brennan-Johnson-Match-Logs" TargetMode="External"/><Relationship Id="rId1735" Type="http://schemas.openxmlformats.org/officeDocument/2006/relationships/hyperlink" Target="https://fbref.com/en/squads/cd051869/Brentford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82518f62/matchlogs/2023-2024/summary/Bruno-Guimaraes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4ab53cdb/Jay-Rodriguez" TargetMode="External"/><Relationship Id="rId1679" Type="http://schemas.openxmlformats.org/officeDocument/2006/relationships/hyperlink" Target="https://fbref.com/en/squads/b8fd03ef/Manchester-City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e4a775cb/Nottingham-Forest-Stats" TargetMode="External"/><Relationship Id="rId1027" Type="http://schemas.openxmlformats.org/officeDocument/2006/relationships/hyperlink" Target="https://fbref.com/en/squads/b8fd03ef/Manchester-City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ea1a5662/Myles-Peart-Harris" TargetMode="External"/><Relationship Id="rId1886" Type="http://schemas.openxmlformats.org/officeDocument/2006/relationships/hyperlink" Target="https://fbref.com/en/country/BRA/Brazil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570bb4b9/Hamed-Junior-Traore" TargetMode="External"/><Relationship Id="rId1080" Type="http://schemas.openxmlformats.org/officeDocument/2006/relationships/hyperlink" Target="https://fbref.com/en/players/bf34eebd/matchlogs/2023-2024/summary/Noni-Madueke-Match-Logs" TargetMode="External"/><Relationship Id="rId1301" Type="http://schemas.openxmlformats.org/officeDocument/2006/relationships/hyperlink" Target="https://fbref.com/en/players/00242715/Moussa-Niakhate" TargetMode="External"/><Relationship Id="rId1539" Type="http://schemas.openxmlformats.org/officeDocument/2006/relationships/hyperlink" Target="https://fbref.com/en/squads/fd962109/Fulham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4e9a0555/Chris-Wood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NED/Netherlands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c1242d4e/Stefan-Ortega" TargetMode="External"/><Relationship Id="rId1592" Type="http://schemas.openxmlformats.org/officeDocument/2006/relationships/hyperlink" Target="https://fbref.com/en/players/a3d94a58/matchlogs/2023-2024/summary/Cristian-Romero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999ceb5f/Boubacar-Traore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2da834f1/Carlton-Morris" TargetMode="External"/><Relationship Id="rId1452" Type="http://schemas.openxmlformats.org/officeDocument/2006/relationships/hyperlink" Target="https://fbref.com/en/players/ac7e7b1c/matchlogs/2023-2024/summary/Facundo-Pellistri-Match-Logs" TargetMode="External"/><Relationship Id="rId1897" Type="http://schemas.openxmlformats.org/officeDocument/2006/relationships/hyperlink" Target="https://fbref.com/en/players/9e525177/Aaron-Wan-Bissaka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e4a775cb/Nottingham-Forest-Stats" TargetMode="External"/><Relationship Id="rId1105" Type="http://schemas.openxmlformats.org/officeDocument/2006/relationships/hyperlink" Target="https://fbref.com/en/players/48a5a5d6/Gabriel-Martinelli" TargetMode="External"/><Relationship Id="rId1312" Type="http://schemas.openxmlformats.org/officeDocument/2006/relationships/hyperlink" Target="https://fbref.com/en/players/43439614/matchlogs/2023-2024/summary/Oliver-Norwood-Match-Logs" TargetMode="External"/><Relationship Id="rId1757" Type="http://schemas.openxmlformats.org/officeDocument/2006/relationships/hyperlink" Target="https://fbref.com/en/players/cc2d7ad5/Charlie-Taylor" TargetMode="External"/><Relationship Id="rId1964" Type="http://schemas.openxmlformats.org/officeDocument/2006/relationships/hyperlink" Target="https://fbref.com/en/players/a5212312/matchlogs/2023-2024/summary/Joe-Worrall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ca22ccb0/Hannibal-Mejbri" TargetMode="External"/><Relationship Id="rId1396" Type="http://schemas.openxmlformats.org/officeDocument/2006/relationships/hyperlink" Target="https://fbref.com/en/players/cd889153/matchlogs/2023-2024/summary/Gabriel-Osho-Match-Logs" TargetMode="External"/><Relationship Id="rId1617" Type="http://schemas.openxmlformats.org/officeDocument/2006/relationships/hyperlink" Target="https://fbref.com/en/players/1b4f1169/Albert-Sambi-Lokonga" TargetMode="External"/><Relationship Id="rId1824" Type="http://schemas.openxmlformats.org/officeDocument/2006/relationships/hyperlink" Target="https://fbref.com/en/players/21512407/matchlogs/2023-2024/summary/Kieran-Trippier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0313a347/Ezri-Konsa" TargetMode="External"/><Relationship Id="rId1049" Type="http://schemas.openxmlformats.org/officeDocument/2006/relationships/hyperlink" Target="https://fbref.com/en/players/a2b105e0/Sean-Longstaff" TargetMode="External"/><Relationship Id="rId1256" Type="http://schemas.openxmlformats.org/officeDocument/2006/relationships/hyperlink" Target="https://fbref.com/en/players/92868cb5/matchlogs/2023-2024/summary/Divin-Mubama-Match-Logs" TargetMode="External"/><Relationship Id="rId833" Type="http://schemas.openxmlformats.org/officeDocument/2006/relationships/hyperlink" Target="https://fbref.com/en/players/8e92be30/Alexander-Isak" TargetMode="External"/><Relationship Id="rId1116" Type="http://schemas.openxmlformats.org/officeDocument/2006/relationships/hyperlink" Target="https://fbref.com/en/players/bac46a10/matchlogs/2023-2024/summary/Lisandro-Martinez-Match-Logs" TargetMode="External"/><Relationship Id="rId1463" Type="http://schemas.openxmlformats.org/officeDocument/2006/relationships/hyperlink" Target="https://fbref.com/en/squads/cff3d9bb/Chelsea-Stats" TargetMode="External"/><Relationship Id="rId1670" Type="http://schemas.openxmlformats.org/officeDocument/2006/relationships/hyperlink" Target="https://fbref.com/en/country/ARG/Argentina-Football" TargetMode="External"/><Relationship Id="rId1768" Type="http://schemas.openxmlformats.org/officeDocument/2006/relationships/hyperlink" Target="https://fbref.com/en/players/fc027d02/matchlogs/2023-2024/summary/Luke-Thomas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45db685d/matchlogs/2023-2024/summary/Jorginho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6a713852/matchlogs/2023-2024/summary/Robert-Sanchez-Match-Logs" TargetMode="External"/><Relationship Id="rId1975" Type="http://schemas.openxmlformats.org/officeDocument/2006/relationships/hyperlink" Target="https://fbref.com/en/squads/d3fd31cc/Everton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fed7cb61/Kai-Havertz" TargetMode="External"/><Relationship Id="rId984" Type="http://schemas.openxmlformats.org/officeDocument/2006/relationships/hyperlink" Target="https://fbref.com/en/players/79c0821a/matchlogs/2023-2024/summary/Mateo-Kovacic-Match-Logs" TargetMode="External"/><Relationship Id="rId1835" Type="http://schemas.openxmlformats.org/officeDocument/2006/relationships/hyperlink" Target="https://fbref.com/en/squads/822bd0ba/Liverpool-Stats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6ca5ec4b/matchlogs/2023-2024/summary/Alex-Iwobi-Match-Logs" TargetMode="External"/><Relationship Id="rId1267" Type="http://schemas.openxmlformats.org/officeDocument/2006/relationships/hyperlink" Target="https://fbref.com/en/squads/e4a775cb/Nottingham-Forest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7aa9d7c/Fabio-Silva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9f7c837d/matchlogs/2023-2024/summary/Ben-Godfrey-Match-Logs" TargetMode="External"/><Relationship Id="rId911" Type="http://schemas.openxmlformats.org/officeDocument/2006/relationships/hyperlink" Target="https://fbref.com/en/squads/4ba7cbea/Bournemouth-Stats" TargetMode="External"/><Relationship Id="rId1127" Type="http://schemas.openxmlformats.org/officeDocument/2006/relationships/hyperlink" Target="https://fbref.com/en/squads/822bd0ba/Liverpool-Stats" TargetMode="External"/><Relationship Id="rId1334" Type="http://schemas.openxmlformats.org/officeDocument/2006/relationships/hyperlink" Target="https://fbref.com/en/country/IRL/Republic-of-Ireland-Football" TargetMode="External"/><Relationship Id="rId1541" Type="http://schemas.openxmlformats.org/officeDocument/2006/relationships/hyperlink" Target="https://fbref.com/en/players/1c7012b8/Declan-Rice" TargetMode="External"/><Relationship Id="rId1779" Type="http://schemas.openxmlformats.org/officeDocument/2006/relationships/hyperlink" Target="https://fbref.com/en/squads/e4a775cb/Nottingham-Forest-Stats" TargetMode="External"/><Relationship Id="rId1986" Type="http://schemas.openxmlformats.org/officeDocument/2006/relationships/hyperlink" Target="https://fbref.com/en/country/MAR/Morocco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169fd162/matchlogs/2023-2024/summary/Hwang-Hee-chan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fc15fb84/matchlogs/2023-2024/summary/Dwight-McNeil-Match-Logs" TargetMode="External"/><Relationship Id="rId1401" Type="http://schemas.openxmlformats.org/officeDocument/2006/relationships/hyperlink" Target="https://fbref.com/en/players/2f9e4435/Dango-Ouattara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FRA/France-Football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afed6722/matchlogs/2023-2024/summary/Valentino-Livramento-Match-Logs" TargetMode="External"/><Relationship Id="rId1278" Type="http://schemas.openxmlformats.org/officeDocument/2006/relationships/hyperlink" Target="https://fbref.com/en/country/UKR/Ukraine-Football" TargetMode="External"/><Relationship Id="rId1485" Type="http://schemas.openxmlformats.org/officeDocument/2006/relationships/hyperlink" Target="https://fbref.com/en/players/27d0a506/Pedro-Porro" TargetMode="External"/><Relationship Id="rId1692" Type="http://schemas.openxmlformats.org/officeDocument/2006/relationships/hyperlink" Target="https://fbref.com/en/players/8e16dd48/matchlogs/2023-2024/summary/Luis-Sinisterra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aed3a70f/Ollie-Watkin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AUT/Austria-Football" TargetMode="External"/><Relationship Id="rId1138" Type="http://schemas.openxmlformats.org/officeDocument/2006/relationships/hyperlink" Target="https://fbref.com/en/country/FRA/France-Football" TargetMode="External"/><Relationship Id="rId1345" Type="http://schemas.openxmlformats.org/officeDocument/2006/relationships/hyperlink" Target="https://fbref.com/en/players/74b2cd7e/Angelo-Ogbonna" TargetMode="External"/><Relationship Id="rId1552" Type="http://schemas.openxmlformats.org/officeDocument/2006/relationships/hyperlink" Target="https://fbref.com/en/players/fa031b34/matchlogs/2023-2024/summary/Richarlison-Match-Logs" TargetMode="External"/><Relationship Id="rId1997" Type="http://schemas.openxmlformats.org/officeDocument/2006/relationships/hyperlink" Target="https://fbref.com/en/players/79300479/Martin-Odegaard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2f90f6b8/James-Milner" TargetMode="External"/><Relationship Id="rId1857" Type="http://schemas.openxmlformats.org/officeDocument/2006/relationships/hyperlink" Target="https://fbref.com/en/players/3f7bafbe/Alejo-Veliz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MEX/Mexico-Football" TargetMode="External"/><Relationship Id="rId1289" Type="http://schemas.openxmlformats.org/officeDocument/2006/relationships/hyperlink" Target="https://fbref.com/en/players/c5bdb6e3/Reiss-Nelson" TargetMode="External"/><Relationship Id="rId1412" Type="http://schemas.openxmlformats.org/officeDocument/2006/relationships/hyperlink" Target="https://fbref.com/en/players/a78ff07f/matchlogs/2023-2024/summary/Joao-Palhinha-Match-Logs" TargetMode="External"/><Relationship Id="rId1496" Type="http://schemas.openxmlformats.org/officeDocument/2006/relationships/hyperlink" Target="https://fbref.com/en/players/67f649be/matchlogs/2023-2024/summary/Ionut-Radu-Match-Logs" TargetMode="External"/><Relationship Id="rId1717" Type="http://schemas.openxmlformats.org/officeDocument/2006/relationships/hyperlink" Target="https://fbref.com/en/players/6a8a7af8/Vinicius-Souza" TargetMode="External"/><Relationship Id="rId1924" Type="http://schemas.openxmlformats.org/officeDocument/2006/relationships/hyperlink" Target="https://fbref.com/en/players/ce5143da/matchlogs/2023-2024/summary/Danny-Welbeck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6afaebf2/Bryan-Mbeumo" TargetMode="External"/><Relationship Id="rId1356" Type="http://schemas.openxmlformats.org/officeDocument/2006/relationships/hyperlink" Target="https://fbref.com/en/players/c4486bac/matchlogs/2023-2024/summary/Michael-Olise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c5b7c315/Michael-Keane" TargetMode="External"/><Relationship Id="rId1009" Type="http://schemas.openxmlformats.org/officeDocument/2006/relationships/hyperlink" Target="https://fbref.com/en/players/450ab6fc/Jamaal-Lascell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EL/Belgium-Football" TargetMode="External"/><Relationship Id="rId1868" Type="http://schemas.openxmlformats.org/officeDocument/2006/relationships/hyperlink" Target="https://fbref.com/en/players/8fe2a392/matchlogs/2023-2024/summary/Micky-van-de-Ven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5cbd1eb0/matchlogs/2023-2024/summary/Tyrick-Mitchell-Match-Logs" TargetMode="External"/><Relationship Id="rId1423" Type="http://schemas.openxmlformats.org/officeDocument/2006/relationships/hyperlink" Target="https://fbref.com/en/squads/7c21e445/West-Ham-United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73b1d65b/Ryan-John-Giles" TargetMode="External"/><Relationship Id="rId1062" Type="http://schemas.openxmlformats.org/officeDocument/2006/relationships/hyperlink" Target="https://fbref.com/en/country/SRB/Serbia-Football" TargetMode="External"/><Relationship Id="rId1728" Type="http://schemas.openxmlformats.org/officeDocument/2006/relationships/hyperlink" Target="https://fbref.com/en/players/b400bde0/matchlogs/2023-2024/summary/Raheem-Sterling-Match-Logs" TargetMode="External"/><Relationship Id="rId1935" Type="http://schemas.openxmlformats.org/officeDocument/2006/relationships/hyperlink" Target="https://fbref.com/en/squads/fd962109/Fulham-Stats" TargetMode="External"/><Relationship Id="rId737" Type="http://schemas.openxmlformats.org/officeDocument/2006/relationships/hyperlink" Target="https://fbref.com/en/players/d0706b27/Marc-Guehi" TargetMode="External"/><Relationship Id="rId944" Type="http://schemas.openxmlformats.org/officeDocument/2006/relationships/hyperlink" Target="https://fbref.com/en/players/62d7ef38/matchlogs/2023-2024/summary/Caoimhin-Kelleher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b3af9be1/Takehiro-Tomiyasu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69942fb3/matchlogs/2023-2024/summary/James-Hill-Match-Logs" TargetMode="External"/><Relationship Id="rId1227" Type="http://schemas.openxmlformats.org/officeDocument/2006/relationships/hyperlink" Target="https://fbref.com/en/squads/d07537b9/Brighton-and-Hove-Albion-Stats" TargetMode="External"/><Relationship Id="rId1434" Type="http://schemas.openxmlformats.org/officeDocument/2006/relationships/hyperlink" Target="https://fbref.com/en/country/GHA/Ghana-Football" TargetMode="External"/><Relationship Id="rId1641" Type="http://schemas.openxmlformats.org/officeDocument/2006/relationships/hyperlink" Target="https://fbref.com/en/players/9744ff80/Pablo-Sarabia" TargetMode="External"/><Relationship Id="rId1879" Type="http://schemas.openxmlformats.org/officeDocument/2006/relationships/hyperlink" Target="https://fbref.com/en/squads/18bb7c10/Arsenal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0cd31129/matchlogs/2023-2024/summary/Brennan-Johnson-Match-Logs" TargetMode="External"/><Relationship Id="rId1073" Type="http://schemas.openxmlformats.org/officeDocument/2006/relationships/hyperlink" Target="https://fbref.com/en/players/ee38d9c5/James-Maddison" TargetMode="External"/><Relationship Id="rId1280" Type="http://schemas.openxmlformats.org/officeDocument/2006/relationships/hyperlink" Target="https://fbref.com/en/players/30d4a2e5/matchlogs/2023-2024/summary/Vitaliy-Mykolenko-Match-Logs" TargetMode="External"/><Relationship Id="rId1501" Type="http://schemas.openxmlformats.org/officeDocument/2006/relationships/hyperlink" Target="https://fbref.com/en/players/466fb2c5/Aaron-Ramsdale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WAL/Wales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d56b9520/matchlogs/2023-2024/summary/Malo-Gusto-Match-Logs" TargetMode="External"/><Relationship Id="rId955" Type="http://schemas.openxmlformats.org/officeDocument/2006/relationships/hyperlink" Target="https://fbref.com/en/squads/8cec06e1/Wolverhampton-Wanderers-Stats" TargetMode="External"/><Relationship Id="rId1140" Type="http://schemas.openxmlformats.org/officeDocument/2006/relationships/hyperlink" Target="https://fbref.com/en/players/4bcf39f6/matchlogs/2023-2024/summary/Neal-Maupay-Match-Logs" TargetMode="External"/><Relationship Id="rId1378" Type="http://schemas.openxmlformats.org/officeDocument/2006/relationships/hyperlink" Target="https://fbref.com/en/country/NGA/Nigeria-Football" TargetMode="External"/><Relationship Id="rId1585" Type="http://schemas.openxmlformats.org/officeDocument/2006/relationships/hyperlink" Target="https://fbref.com/en/players/57c94db2/Mads-Roerslev" TargetMode="External"/><Relationship Id="rId1792" Type="http://schemas.openxmlformats.org/officeDocument/2006/relationships/hyperlink" Target="https://fbref.com/en/players/0db169ae/matchlogs/2023-2024/summary/Sandro-Tonali-Match-Logs" TargetMode="External"/><Relationship Id="rId1806" Type="http://schemas.openxmlformats.org/officeDocument/2006/relationships/hyperlink" Target="https://fbref.com/en/country/ESP/Spain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47c64c55/Crystal-Palace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767d9605/Sydie-Peck" TargetMode="External"/><Relationship Id="rId1652" Type="http://schemas.openxmlformats.org/officeDocument/2006/relationships/hyperlink" Target="https://fbref.com/en/players/c8aa95da/matchlogs/2023-2024/summary/Fabian-Schar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18bb7c10/Arsenal-Stats" TargetMode="External"/><Relationship Id="rId1000" Type="http://schemas.openxmlformats.org/officeDocument/2006/relationships/hyperlink" Target="https://fbref.com/en/players/f4e433d4/matchlogs/2023-2024/summary/Tariq-Lamptey-Match-Logs" TargetMode="External"/><Relationship Id="rId1084" Type="http://schemas.openxmlformats.org/officeDocument/2006/relationships/hyperlink" Target="https://fbref.com/en/players/d8931174/matchlogs/2023-2024/summary/Harry-Maguire-Match-Logs" TargetMode="External"/><Relationship Id="rId1305" Type="http://schemas.openxmlformats.org/officeDocument/2006/relationships/hyperlink" Target="https://fbref.com/en/players/a53649b7/Eddie-Nketiah" TargetMode="External"/><Relationship Id="rId1957" Type="http://schemas.openxmlformats.org/officeDocument/2006/relationships/hyperlink" Target="https://fbref.com/en/players/d3085b49/Cauley-Woodrow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ITA/Italy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79bc4c45/Ben-Osborn" TargetMode="External"/><Relationship Id="rId1512" Type="http://schemas.openxmlformats.org/officeDocument/2006/relationships/hyperlink" Target="https://fbref.com/en/players/1544f145/matchlogs/2023-2024/summary/Jacob-Ramsey-Match-Logs" TargetMode="External"/><Relationship Id="rId1596" Type="http://schemas.openxmlformats.org/officeDocument/2006/relationships/hyperlink" Target="https://fbref.com/en/players/10a10454/matchlogs/2023-2024/summary/Joe-Rothwell-Match-Logs" TargetMode="External"/><Relationship Id="rId1817" Type="http://schemas.openxmlformats.org/officeDocument/2006/relationships/hyperlink" Target="https://fbref.com/en/players/b2a81fc6/Mike-Tresor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674002f/Mason-Mount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7956236f/Emiliano-Martinez" TargetMode="External"/><Relationship Id="rId1456" Type="http://schemas.openxmlformats.org/officeDocument/2006/relationships/hyperlink" Target="https://fbref.com/en/players/6639e500/matchlogs/2023-2024/summary/Andreas-Pereira-Match-Logs" TargetMode="External"/><Relationship Id="rId1663" Type="http://schemas.openxmlformats.org/officeDocument/2006/relationships/hyperlink" Target="https://fbref.com/en/squads/8cec06e1/Wolverhampton-Wanderers-Stats" TargetMode="External"/><Relationship Id="rId1870" Type="http://schemas.openxmlformats.org/officeDocument/2006/relationships/hyperlink" Target="https://fbref.com/en/country/NED/Netherlands-Football" TargetMode="External"/><Relationship Id="rId1968" Type="http://schemas.openxmlformats.org/officeDocument/2006/relationships/hyperlink" Target="https://fbref.com/en/players/907a5d7c/matchlogs/2023-2024/summary/Yehor-Yarmoliuk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943e8050/Burnley-Stats" TargetMode="External"/><Relationship Id="rId1316" Type="http://schemas.openxmlformats.org/officeDocument/2006/relationships/hyperlink" Target="https://fbref.com/en/players/e6af02e0/matchlogs/2023-2024/summary/Matheus-Nunes-Match-Logs" TargetMode="External"/><Relationship Id="rId1523" Type="http://schemas.openxmlformats.org/officeDocument/2006/relationships/hyperlink" Target="https://fbref.com/en/squads/fd962109/Fulham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8d3c902d/Cheikhou-Kouyate" TargetMode="External"/><Relationship Id="rId1162" Type="http://schemas.openxmlformats.org/officeDocument/2006/relationships/hyperlink" Target="https://fbref.com/en/country/SCO/Scotland-Football" TargetMode="External"/><Relationship Id="rId1828" Type="http://schemas.openxmlformats.org/officeDocument/2006/relationships/hyperlink" Target="https://fbref.com/en/players/38ceb24a/matchlogs/2023-2024/summary/Leandro-Trossard-Match-Log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6ca5ec4b/Alex-Iwobi" TargetMode="External"/><Relationship Id="rId1022" Type="http://schemas.openxmlformats.org/officeDocument/2006/relationships/hyperlink" Target="https://fbref.com/en/country/COL/Colombia-Football" TargetMode="External"/><Relationship Id="rId1467" Type="http://schemas.openxmlformats.org/officeDocument/2006/relationships/hyperlink" Target="https://fbref.com/en/squads/b8fd03ef/Manchester-Cit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8b529245/Carlos-Vinicius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178ae8f8/matchlogs/2023-2024/summary/Diogo-Jota-Match-Logs" TargetMode="External"/><Relationship Id="rId1327" Type="http://schemas.openxmlformats.org/officeDocument/2006/relationships/hyperlink" Target="https://fbref.com/en/squads/cd051869/Brentford-Stats" TargetMode="External"/><Relationship Id="rId1534" Type="http://schemas.openxmlformats.org/officeDocument/2006/relationships/hyperlink" Target="https://fbref.com/en/country/ESP/Spain-Football" TargetMode="External"/><Relationship Id="rId1741" Type="http://schemas.openxmlformats.org/officeDocument/2006/relationships/hyperlink" Target="https://fbref.com/en/players/e514ab62/Matt-Targett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77cf6852/matchlogs/2023-2024/summary/Emil-Krafth-Match-Logs" TargetMode="External"/><Relationship Id="rId1173" Type="http://schemas.openxmlformats.org/officeDocument/2006/relationships/hyperlink" Target="https://fbref.com/en/players/4e5a4cbc/Scott-McKenna" TargetMode="External"/><Relationship Id="rId1380" Type="http://schemas.openxmlformats.org/officeDocument/2006/relationships/hyperlink" Target="https://fbref.com/en/players/2944f86f/matchlogs/2023-2024/summary/Frank-Onyeka-Match-Logs" TargetMode="External"/><Relationship Id="rId1601" Type="http://schemas.openxmlformats.org/officeDocument/2006/relationships/hyperlink" Target="https://fbref.com/en/players/903b6e8b/Jose-Sa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CRO/Croatia-Football" TargetMode="External"/><Relationship Id="rId848" Type="http://schemas.openxmlformats.org/officeDocument/2006/relationships/hyperlink" Target="https://fbref.com/en/players/9c36ed83/matchlogs/2023-2024/summary/Nicolas-Jackson-Match-Logs" TargetMode="External"/><Relationship Id="rId1033" Type="http://schemas.openxmlformats.org/officeDocument/2006/relationships/hyperlink" Target="https://fbref.com/en/players/f5deef4c/Victor-Lindelof" TargetMode="External"/><Relationship Id="rId1478" Type="http://schemas.openxmlformats.org/officeDocument/2006/relationships/hyperlink" Target="https://fbref.com/en/country/JAM/Jamaica-Football" TargetMode="External"/><Relationship Id="rId1685" Type="http://schemas.openxmlformats.org/officeDocument/2006/relationships/hyperlink" Target="https://fbref.com/en/players/86e7deaf/Thiago-Silva" TargetMode="External"/><Relationship Id="rId1892" Type="http://schemas.openxmlformats.org/officeDocument/2006/relationships/hyperlink" Target="https://fbref.com/en/players/03df04ff/matchlogs/2023-2024/summary/Odisseas-Vlachodimos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8b57ad2c/matchlogs/2023-2024/summary/Joao-Gomes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01ce9e70/matchlogs/2023-2024/summary/Kieffer-Moore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0a3d6d2b/Chris-Richard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b5fbd2b/matchlogs/2023-2024/summary/Solly-March-Match-Logs" TargetMode="External"/><Relationship Id="rId1184" Type="http://schemas.openxmlformats.org/officeDocument/2006/relationships/hyperlink" Target="https://fbref.com/en/players/d93c2511/matchlogs/2023-2024/summary/Scott-McTominay-Match-Logs" TargetMode="External"/><Relationship Id="rId1405" Type="http://schemas.openxmlformats.org/officeDocument/2006/relationships/hyperlink" Target="https://fbref.com/en/players/d00d45ab/David-Ozoh" TargetMode="External"/><Relationship Id="rId1752" Type="http://schemas.openxmlformats.org/officeDocument/2006/relationships/hyperlink" Target="https://fbref.com/en/players/a65c844b/matchlogs/2023-2024/summary/Nuno-Tavares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da011f18/Lewis-Hall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4125cb98/Jarrell-Quansah" TargetMode="External"/><Relationship Id="rId1612" Type="http://schemas.openxmlformats.org/officeDocument/2006/relationships/hyperlink" Target="https://fbref.com/en/players/e342ad68/matchlogs/2023-2024/summary/Mohamed-Salah-Match-Logs" TargetMode="External"/><Relationship Id="rId1696" Type="http://schemas.openxmlformats.org/officeDocument/2006/relationships/hyperlink" Target="https://fbref.com/en/players/6250083a/matchlogs/2023-2024/summary/Oliver-Skipp-Match-Logs" TargetMode="External"/><Relationship Id="rId1917" Type="http://schemas.openxmlformats.org/officeDocument/2006/relationships/hyperlink" Target="https://fbref.com/en/players/c40b6180/Adam-Webster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d7553721/matchlogs/2023-2024/summary/Giovani-Lo-Celso-Match-Logs" TargetMode="External"/><Relationship Id="rId1251" Type="http://schemas.openxmlformats.org/officeDocument/2006/relationships/hyperlink" Target="https://fbref.com/en/squads/19538871/Manchester-United-Stats" TargetMode="External"/><Relationship Id="rId1349" Type="http://schemas.openxmlformats.org/officeDocument/2006/relationships/hyperlink" Target="https://fbref.com/en/players/cdd70dc0/Michael-Olakigbe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FRA/France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7a1f2c08/matchlogs/2023-2024/summary/Jairo-Riedewald-Match-Logs" TargetMode="External"/><Relationship Id="rId1763" Type="http://schemas.openxmlformats.org/officeDocument/2006/relationships/hyperlink" Target="https://fbref.com/en/squads/fd962109/Fulham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8c3078cd/matchlogs/2023-2024/summary/Luke-Harris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8397a50c/Tyrone-Mings" TargetMode="External"/><Relationship Id="rId1416" Type="http://schemas.openxmlformats.org/officeDocument/2006/relationships/hyperlink" Target="https://fbref.com/en/players/dc7f8a28/matchlogs/2023-2024/summary/Cole-Palmer-Match-Logs" TargetMode="External"/><Relationship Id="rId1623" Type="http://schemas.openxmlformats.org/officeDocument/2006/relationships/hyperlink" Target="https://fbref.com/en/squads/361ca564/Tottenham-Hotspur-Stats" TargetMode="External"/><Relationship Id="rId1830" Type="http://schemas.openxmlformats.org/officeDocument/2006/relationships/hyperlink" Target="https://fbref.com/en/country/USA/United-States-Football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1df6b87e/Sheffield-United-Stats" TargetMode="External"/><Relationship Id="rId1262" Type="http://schemas.openxmlformats.org/officeDocument/2006/relationships/hyperlink" Target="https://fbref.com/en/country/BRA/Brazil-Football" TargetMode="External"/><Relationship Id="rId1928" Type="http://schemas.openxmlformats.org/officeDocument/2006/relationships/hyperlink" Target="https://fbref.com/en/players/35e413f1/matchlogs/2023-2024/summary/Ben-White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51dbeea9/Thilo-Kehrer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822bd0ba/Liverpool-Stats" TargetMode="External"/><Relationship Id="rId1774" Type="http://schemas.openxmlformats.org/officeDocument/2006/relationships/hyperlink" Target="https://fbref.com/en/country/NED/Netherlands-Football" TargetMode="External"/><Relationship Id="rId1981" Type="http://schemas.openxmlformats.org/officeDocument/2006/relationships/hyperlink" Target="https://fbref.com/en/players/9907b1c8/Nicolo-Zaniolo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SWE/Sweden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CIV/Cote-dIvoire-Football" TargetMode="External"/><Relationship Id="rId1841" Type="http://schemas.openxmlformats.org/officeDocument/2006/relationships/hyperlink" Target="https://fbref.com/en/players/7cd520e8/Destiny-Udogie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NED/Netherlands-Football" TargetMode="External"/><Relationship Id="rId1273" Type="http://schemas.openxmlformats.org/officeDocument/2006/relationships/hyperlink" Target="https://fbref.com/en/players/de112b84/Jacob-Murphy" TargetMode="External"/><Relationship Id="rId1480" Type="http://schemas.openxmlformats.org/officeDocument/2006/relationships/hyperlink" Target="https://fbref.com/en/players/e541326e/matchlogs/2023-2024/summary/Ethan-Pinnock-Match-Logs" TargetMode="External"/><Relationship Id="rId1939" Type="http://schemas.openxmlformats.org/officeDocument/2006/relationships/hyperlink" Target="https://fbref.com/en/squads/b2b47a98/Newcastle-United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31def1e/matchlogs/2023-2024/summary/Lloyd-Kelly-Match-Logs" TargetMode="External"/><Relationship Id="rId1133" Type="http://schemas.openxmlformats.org/officeDocument/2006/relationships/hyperlink" Target="https://fbref.com/en/players/27f4f772/Remi-Matthews" TargetMode="External"/><Relationship Id="rId1578" Type="http://schemas.openxmlformats.org/officeDocument/2006/relationships/hyperlink" Target="https://fbref.com/en/country/ESP/Spain-Football" TargetMode="External"/><Relationship Id="rId1701" Type="http://schemas.openxmlformats.org/officeDocument/2006/relationships/hyperlink" Target="https://fbref.com/en/players/17695062/Emile-Smith-Rowe" TargetMode="External"/><Relationship Id="rId1785" Type="http://schemas.openxmlformats.org/officeDocument/2006/relationships/hyperlink" Target="https://fbref.com/en/players/e7ca0439/James-Tomkins" TargetMode="External"/><Relationship Id="rId1992" Type="http://schemas.openxmlformats.org/officeDocument/2006/relationships/hyperlink" Target="https://fbref.com/en/players/51cf8561/matchlogs/2023-2024/summary/Oleksandr-Zinchenko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e98211e7/matchlogs/2023-2024/summary/Jack-Hinshelwood-Match-Logs" TargetMode="External"/><Relationship Id="rId1340" Type="http://schemas.openxmlformats.org/officeDocument/2006/relationships/hyperlink" Target="https://fbref.com/en/players/35516eac/matchlogs/2023-2024/summary/Wilson-Odobert-Match-Logs" TargetMode="External"/><Relationship Id="rId1438" Type="http://schemas.openxmlformats.org/officeDocument/2006/relationships/hyperlink" Target="https://fbref.com/en/country/SCO/Scotland-Football" TargetMode="External"/><Relationship Id="rId1645" Type="http://schemas.openxmlformats.org/officeDocument/2006/relationships/hyperlink" Target="https://fbref.com/en/players/52afb588/Kevin-Schad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KOR/Korea-Republic-Football" TargetMode="External"/><Relationship Id="rId1077" Type="http://schemas.openxmlformats.org/officeDocument/2006/relationships/hyperlink" Target="https://fbref.com/en/players/bf34eebd/Noni-Madueke" TargetMode="External"/><Relationship Id="rId1200" Type="http://schemas.openxmlformats.org/officeDocument/2006/relationships/hyperlink" Target="https://fbref.com/en/players/fed96827/matchlogs/2023-2024/summary/Chris-Mepham-Match-Logs" TargetMode="External"/><Relationship Id="rId1852" Type="http://schemas.openxmlformats.org/officeDocument/2006/relationships/hyperlink" Target="https://fbref.com/en/players/e06683ca/matchlogs/2023-2024/summary/Virgil-van-Dijk-Match-Logs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b66315ae/Gabriel-Jesus" TargetMode="External"/><Relationship Id="rId959" Type="http://schemas.openxmlformats.org/officeDocument/2006/relationships/hyperlink" Target="https://fbref.com/en/squads/18bb7c10/Arsenal-Stats" TargetMode="External"/><Relationship Id="rId1284" Type="http://schemas.openxmlformats.org/officeDocument/2006/relationships/hyperlink" Target="https://fbref.com/en/players/de5b5570/matchlogs/2023-2024/summary/Marvelous-Nakamba-Match-Logs" TargetMode="External"/><Relationship Id="rId1491" Type="http://schemas.openxmlformats.org/officeDocument/2006/relationships/hyperlink" Target="https://fbref.com/en/squads/822bd0ba/Liverpool-Stats" TargetMode="External"/><Relationship Id="rId1505" Type="http://schemas.openxmlformats.org/officeDocument/2006/relationships/hyperlink" Target="https://fbref.com/en/players/e1618c22/Aaron-Ramsey" TargetMode="External"/><Relationship Id="rId1589" Type="http://schemas.openxmlformats.org/officeDocument/2006/relationships/hyperlink" Target="https://fbref.com/en/players/a3d94a58/Cristian-Romero" TargetMode="External"/><Relationship Id="rId1712" Type="http://schemas.openxmlformats.org/officeDocument/2006/relationships/hyperlink" Target="https://fbref.com/en/players/886f9aac/matchlogs/2023-2024/summary/Manor-Solomon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2bd83368/Anthony-Gordon" TargetMode="External"/><Relationship Id="rId1144" Type="http://schemas.openxmlformats.org/officeDocument/2006/relationships/hyperlink" Target="https://fbref.com/en/players/4bcf39f6/matchlogs/2023-2024/summary/Neal-Maupay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ac7e7b1c/Facundo-Pellistri" TargetMode="External"/><Relationship Id="rId1796" Type="http://schemas.openxmlformats.org/officeDocument/2006/relationships/hyperlink" Target="https://fbref.com/en/players/532e1e4f/matchlogs/2023-2024/summary/Pau-Torre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361ca564/Tottenham-Hotspur-Stats" TargetMode="External"/><Relationship Id="rId1004" Type="http://schemas.openxmlformats.org/officeDocument/2006/relationships/hyperlink" Target="https://fbref.com/en/players/119b9a8e/matchlogs/2023-2024/summary/Aymeric-Laporte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3312f911/matchlogs/2023-2024/summary/Jeffrey-Schlupp-Match-Logs" TargetMode="External"/><Relationship Id="rId1863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e8832875/matchlogs/2023-2024/summary/Joao-Pedro-Match-Logs" TargetMode="External"/><Relationship Id="rId1088" Type="http://schemas.openxmlformats.org/officeDocument/2006/relationships/hyperlink" Target="https://fbref.com/en/players/c6220452/matchlogs/2023-2024/summary/Kobbie-Mainoo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43439614/Oliver-Norwood" TargetMode="External"/><Relationship Id="rId1516" Type="http://schemas.openxmlformats.org/officeDocument/2006/relationships/hyperlink" Target="https://fbref.com/en/players/a1d5bd30/matchlogs/2023-2024/summary/Marcus-Rashford-Match-Logs" TargetMode="External"/><Relationship Id="rId1723" Type="http://schemas.openxmlformats.org/officeDocument/2006/relationships/hyperlink" Target="https://fbref.com/en/squads/d07537b9/Brighton-and-Hove-Albion-Stats" TargetMode="External"/><Relationship Id="rId1930" Type="http://schemas.openxmlformats.org/officeDocument/2006/relationships/hyperlink" Target="https://fbref.com/en/country/WAL/Wales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b0b4fd3e/matchlogs/2023-2024/summary/Jack-Grealish-Match-Logs" TargetMode="External"/><Relationship Id="rId1155" Type="http://schemas.openxmlformats.org/officeDocument/2006/relationships/hyperlink" Target="https://fbref.com/en/squads/1df6b87e/Sheffield-United-Stats" TargetMode="External"/><Relationship Id="rId1362" Type="http://schemas.openxmlformats.org/officeDocument/2006/relationships/hyperlink" Target="https://fbref.com/en/country/BEL/Belgium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SRB/Serbia-Football" TargetMode="External"/><Relationship Id="rId1667" Type="http://schemas.openxmlformats.org/officeDocument/2006/relationships/hyperlink" Target="https://fbref.com/en/squads/4ba7cbea/Bournemouth-Stats" TargetMode="External"/><Relationship Id="rId1874" Type="http://schemas.openxmlformats.org/officeDocument/2006/relationships/hyperlink" Target="https://fbref.com/en/country/ITA/Italy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361ca564/Tottenham-Hotspur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943e8050/Burnley-Stats" TargetMode="External"/><Relationship Id="rId1734" Type="http://schemas.openxmlformats.org/officeDocument/2006/relationships/hyperlink" Target="https://fbref.com/en/country/ALB/Albania-Football" TargetMode="External"/><Relationship Id="rId1941" Type="http://schemas.openxmlformats.org/officeDocument/2006/relationships/hyperlink" Target="https://fbref.com/en/players/c596fcb0/Callum-Wilson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d86a1f3e/Tyler-Onyango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HUN/Hungary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6434f10d/matchlogs/2023-2024/summary/Rodri-Match-Logs" TargetMode="External"/><Relationship Id="rId1678" Type="http://schemas.openxmlformats.org/officeDocument/2006/relationships/hyperlink" Target="https://fbref.com/en/country/POR/Portugal-Football" TargetMode="External"/><Relationship Id="rId1801" Type="http://schemas.openxmlformats.org/officeDocument/2006/relationships/hyperlink" Target="https://fbref.com/en/players/259fea27/James-Trafford" TargetMode="External"/><Relationship Id="rId1885" Type="http://schemas.openxmlformats.org/officeDocument/2006/relationships/hyperlink" Target="https://fbref.com/en/players/9295dc1c/Vitinho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098c03e/matchlogs/2023-2024/summary/Mads-Juel-Andersen-Match-Logs" TargetMode="External"/><Relationship Id="rId1233" Type="http://schemas.openxmlformats.org/officeDocument/2006/relationships/hyperlink" Target="https://fbref.com/en/players/374d5158/Gonzalo-Montiel" TargetMode="External"/><Relationship Id="rId1440" Type="http://schemas.openxmlformats.org/officeDocument/2006/relationships/hyperlink" Target="https://fbref.com/en/players/230f0471/matchlogs/2023-2024/summary/Nathan-Patterson-Match-Logs" TargetMode="External"/><Relationship Id="rId1538" Type="http://schemas.openxmlformats.org/officeDocument/2006/relationships/hyperlink" Target="https://fbref.com/en/country/JAM/Jamaica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fc15fb84/Dwight-McNeil" TargetMode="External"/><Relationship Id="rId1300" Type="http://schemas.openxmlformats.org/officeDocument/2006/relationships/hyperlink" Target="https://fbref.com/en/players/7ba2eaa9/matchlogs/2023-2024/summary/Pedro-Neto-Match-Logs" TargetMode="External"/><Relationship Id="rId1745" Type="http://schemas.openxmlformats.org/officeDocument/2006/relationships/hyperlink" Target="https://fbref.com/en/players/15ea812b/James-Tarkowski" TargetMode="External"/><Relationship Id="rId1952" Type="http://schemas.openxmlformats.org/officeDocument/2006/relationships/hyperlink" Target="https://fbref.com/en/players/2500cef9/matchlogs/2023-2024/summary/Yoane-Wissa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NOR/Norway-Football" TargetMode="External"/><Relationship Id="rId961" Type="http://schemas.openxmlformats.org/officeDocument/2006/relationships/hyperlink" Target="https://fbref.com/en/players/4c3a6744/Justin-Kluivert" TargetMode="External"/><Relationship Id="rId1384" Type="http://schemas.openxmlformats.org/officeDocument/2006/relationships/hyperlink" Target="https://fbref.com/en/players/43a166b4/matchlogs/2023-2024/summary/Divock-Origi-Match-Logs" TargetMode="External"/><Relationship Id="rId1591" Type="http://schemas.openxmlformats.org/officeDocument/2006/relationships/hyperlink" Target="https://fbref.com/en/squads/361ca564/Tottenham-Hotspur-Stats" TargetMode="External"/><Relationship Id="rId1605" Type="http://schemas.openxmlformats.org/officeDocument/2006/relationships/hyperlink" Target="https://fbref.com/en/players/bc7dc64d/Bukayo-Saka" TargetMode="External"/><Relationship Id="rId1689" Type="http://schemas.openxmlformats.org/officeDocument/2006/relationships/hyperlink" Target="https://fbref.com/en/players/8e16dd48/Luis-Sinisterra" TargetMode="External"/><Relationship Id="rId1812" Type="http://schemas.openxmlformats.org/officeDocument/2006/relationships/hyperlink" Target="https://fbref.com/en/players/c47541e0/matchlogs/2023-2024/summary/Bertrand-Traor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491a433d/Rasmus-Hojlund" TargetMode="External"/><Relationship Id="rId1037" Type="http://schemas.openxmlformats.org/officeDocument/2006/relationships/hyperlink" Target="https://fbref.com/en/players/afed6722/Valentino-Livramento" TargetMode="External"/><Relationship Id="rId1244" Type="http://schemas.openxmlformats.org/officeDocument/2006/relationships/hyperlink" Target="https://fbref.com/en/players/16e9d0ea/matchlogs/2023-2024/summary/Alex-Moreno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86dd77d1/matchlogs/2023-2024/summary/Kyle-Walker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BEL/Belgium-Football" TargetMode="External"/><Relationship Id="rId1104" Type="http://schemas.openxmlformats.org/officeDocument/2006/relationships/hyperlink" Target="https://fbref.com/en/players/8b788c01/matchlogs/2023-2024/summary/Anthony-Martial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fa031b34/Richarlison" TargetMode="External"/><Relationship Id="rId1756" Type="http://schemas.openxmlformats.org/officeDocument/2006/relationships/hyperlink" Target="https://fbref.com/en/players/5c0da4a4/matchlogs/2023-2024/summary/Marcus-Tavernier-Match-Logs" TargetMode="External"/><Relationship Id="rId1963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eebacc07/Gustavo-Hamer" TargetMode="External"/><Relationship Id="rId972" Type="http://schemas.openxmlformats.org/officeDocument/2006/relationships/hyperlink" Target="https://fbref.com/en/players/5ed9b537/matchlogs/2023-2024/summary/Ibrahima-Konate-Match-Logs" TargetMode="External"/><Relationship Id="rId1188" Type="http://schemas.openxmlformats.org/officeDocument/2006/relationships/hyperlink" Target="https://fbref.com/en/players/8df7a2fb/matchlogs/2023-2024/summary/Ben-Mee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a78ff07f/Joao-Palhinha" TargetMode="External"/><Relationship Id="rId1616" Type="http://schemas.openxmlformats.org/officeDocument/2006/relationships/hyperlink" Target="https://fbref.com/en/players/972aeb2a/matchlogs/2023-2024/summary/William-Saliba-Match-Logs" TargetMode="External"/><Relationship Id="rId1823" Type="http://schemas.openxmlformats.org/officeDocument/2006/relationships/hyperlink" Target="https://fbref.com/en/squads/b2b47a98/Newcastle-United-Stats" TargetMode="External"/><Relationship Id="rId2001" Type="http://schemas.openxmlformats.org/officeDocument/2006/relationships/printerSettings" Target="../printerSettings/printerSettings2.bin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07802f7f/matchlogs/2023-2024/summary/Danny-Ings-Match-Logs" TargetMode="External"/><Relationship Id="rId1048" Type="http://schemas.openxmlformats.org/officeDocument/2006/relationships/hyperlink" Target="https://fbref.com/en/players/37118440/matchlogs/2023-2024/summary/Tom-Lockyer-Match-Logs" TargetMode="External"/><Relationship Id="rId1255" Type="http://schemas.openxmlformats.org/officeDocument/2006/relationships/hyperlink" Target="https://fbref.com/en/squads/7c21e445/West-Ham-United-Stats" TargetMode="External"/><Relationship Id="rId1462" Type="http://schemas.openxmlformats.org/officeDocument/2006/relationships/hyperlink" Target="https://fbref.com/en/country/SRB/Serbia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URU/Uruguay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aa849a12/matchlogs/2023-2024/summary/Jack-Harrison-Match-Logs" TargetMode="External"/><Relationship Id="rId983" Type="http://schemas.openxmlformats.org/officeDocument/2006/relationships/hyperlink" Target="https://fbref.com/en/squads/b8fd03ef/Manchester-City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cff3d9bb/Chelsea-Stats" TargetMode="External"/><Relationship Id="rId1834" Type="http://schemas.openxmlformats.org/officeDocument/2006/relationships/hyperlink" Target="https://fbref.com/en/country/GRE/Greece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4806ec67/Jordan-Pickford" TargetMode="External"/><Relationship Id="rId843" Type="http://schemas.openxmlformats.org/officeDocument/2006/relationships/hyperlink" Target="https://fbref.com/en/squads/fd962109/Fulham-Stats" TargetMode="External"/><Relationship Id="rId1126" Type="http://schemas.openxmlformats.org/officeDocument/2006/relationships/hyperlink" Target="https://fbref.com/en/country/CMR/Cameroon-Football" TargetMode="External"/><Relationship Id="rId1680" Type="http://schemas.openxmlformats.org/officeDocument/2006/relationships/hyperlink" Target="https://fbref.com/en/players/3eb22ec9/matchlogs/2023-2024/summary/Bernardo-Silv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8a7ff278/Joel-Ward" TargetMode="External"/><Relationship Id="rId1985" Type="http://schemas.openxmlformats.org/officeDocument/2006/relationships/hyperlink" Target="https://fbref.com/en/players/07d65234/Anass-Zaroury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CIV/Cote-dIvoire-Football" TargetMode="External"/><Relationship Id="rId1333" Type="http://schemas.openxmlformats.org/officeDocument/2006/relationships/hyperlink" Target="https://fbref.com/en/players/caa1a7f0/Michael-Obafemi" TargetMode="External"/><Relationship Id="rId1540" Type="http://schemas.openxmlformats.org/officeDocument/2006/relationships/hyperlink" Target="https://fbref.com/en/players/0f7533cd/matchlogs/2023-2024/summary/Bobby-Reid-Match-Logs" TargetMode="External"/><Relationship Id="rId1638" Type="http://schemas.openxmlformats.org/officeDocument/2006/relationships/hyperlink" Target="https://fbref.com/en/country/BRA/Brazil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7b355808/matchlogs/2023-2024/summary/William-Osula-Match-Logs" TargetMode="External"/><Relationship Id="rId1845" Type="http://schemas.openxmlformats.org/officeDocument/2006/relationships/hyperlink" Target="https://fbref.com/en/players/1df4a109/Lesley-Ugochukwu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GER/Germany-Football" TargetMode="External"/><Relationship Id="rId1277" Type="http://schemas.openxmlformats.org/officeDocument/2006/relationships/hyperlink" Target="https://fbref.com/en/players/30d4a2e5/Vitaliy-Mykolenko" TargetMode="External"/><Relationship Id="rId1484" Type="http://schemas.openxmlformats.org/officeDocument/2006/relationships/hyperlink" Target="https://fbref.com/en/players/4b40d9ca/matchlogs/2023-2024/summary/Nick-Pope-Match-Logs" TargetMode="External"/><Relationship Id="rId1691" Type="http://schemas.openxmlformats.org/officeDocument/2006/relationships/hyperlink" Target="https://fbref.com/en/squads/4ba7cbea/Bournemouth-Stats" TargetMode="External"/><Relationship Id="rId1705" Type="http://schemas.openxmlformats.org/officeDocument/2006/relationships/hyperlink" Target="https://fbref.com/en/players/e77dc3b2/Dominic-Solanke" TargetMode="External"/><Relationship Id="rId1912" Type="http://schemas.openxmlformats.org/officeDocument/2006/relationships/hyperlink" Target="https://fbref.com/en/players/95bd120d/matchlogs/2023-2024/summary/Deivid-Washington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15f24fe7/Sasa-Kalajdzic" TargetMode="External"/><Relationship Id="rId1137" Type="http://schemas.openxmlformats.org/officeDocument/2006/relationships/hyperlink" Target="https://fbref.com/en/players/4bcf39f6/Neal-Maupay" TargetMode="External"/><Relationship Id="rId1344" Type="http://schemas.openxmlformats.org/officeDocument/2006/relationships/hyperlink" Target="https://fbref.com/en/players/788c0277/matchlogs/2023-2024/summary/Chiedozie-Ogbene-Match-Logs" TargetMode="External"/><Relationship Id="rId1551" Type="http://schemas.openxmlformats.org/officeDocument/2006/relationships/hyperlink" Target="https://fbref.com/en/squads/361ca564/Tottenham-Hotspur-Stats" TargetMode="External"/><Relationship Id="rId1789" Type="http://schemas.openxmlformats.org/officeDocument/2006/relationships/hyperlink" Target="https://fbref.com/en/players/0db169ae/Sandro-Tonali" TargetMode="External"/><Relationship Id="rId1996" Type="http://schemas.openxmlformats.org/officeDocument/2006/relationships/hyperlink" Target="https://fbref.com/en/players/ce4246f5/matchlogs/2023-2024/summary/Kurt-Zouma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SCO/Scotland-Football" TargetMode="External"/><Relationship Id="rId1190" Type="http://schemas.openxmlformats.org/officeDocument/2006/relationships/hyperlink" Target="https://fbref.com/en/country/TUN/Tunisia-Football" TargetMode="External"/><Relationship Id="rId1204" Type="http://schemas.openxmlformats.org/officeDocument/2006/relationships/hyperlink" Target="https://fbref.com/en/players/2c6835e5/matchlogs/2023-2024/summary/Lewis-Miley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c8aa95da/Fabian-Schar" TargetMode="External"/><Relationship Id="rId1856" Type="http://schemas.openxmlformats.org/officeDocument/2006/relationships/hyperlink" Target="https://fbref.com/en/players/9f8e9423/matchlogs/2023-2024/summary/Raphael-Varane-Match-Logs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b561db50/Raul-Jimenez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8aff2b51/matchlogs/2023-2024/summary/Michael-Ndiweni-Match-Logs" TargetMode="External"/><Relationship Id="rId1495" Type="http://schemas.openxmlformats.org/officeDocument/2006/relationships/hyperlink" Target="https://fbref.com/en/squads/4ba7cbea/Bournemouth-Stats" TargetMode="External"/><Relationship Id="rId1509" Type="http://schemas.openxmlformats.org/officeDocument/2006/relationships/hyperlink" Target="https://fbref.com/en/players/1544f145/Jacob-Ramsey" TargetMode="External"/><Relationship Id="rId1716" Type="http://schemas.openxmlformats.org/officeDocument/2006/relationships/hyperlink" Target="https://fbref.com/en/players/6613c819/matchlogs/2023-2024/summary/Tomas-Soucek-Match-Logs" TargetMode="External"/><Relationship Id="rId1923" Type="http://schemas.openxmlformats.org/officeDocument/2006/relationships/hyperlink" Target="https://fbref.com/en/squads/d07537b9/Brighton-and-Hove-Albion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b8e740fb/Ryan-Gravenberch" TargetMode="External"/><Relationship Id="rId932" Type="http://schemas.openxmlformats.org/officeDocument/2006/relationships/hyperlink" Target="https://fbref.com/en/players/1caa93a5/matchlogs/2023-2024/summary/Thomas-Kaminski-Match-Logs" TargetMode="External"/><Relationship Id="rId1148" Type="http://schemas.openxmlformats.org/officeDocument/2006/relationships/hyperlink" Target="https://fbref.com/en/players/00963611/matchlogs/2023-2024/summary/Konstantinos-Mavropanos-Match-Logs" TargetMode="External"/><Relationship Id="rId1355" Type="http://schemas.openxmlformats.org/officeDocument/2006/relationships/hyperlink" Target="https://fbref.com/en/squads/47c64c55/Crystal-Palace-Stats" TargetMode="External"/><Relationship Id="rId1562" Type="http://schemas.openxmlformats.org/officeDocument/2006/relationships/hyperlink" Target="https://fbref.com/en/country/WAL/Wales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0ed063d6/matchlogs/2023-2024/summary/Yasser-Larouci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ITA/Italy-Football" TargetMode="External"/><Relationship Id="rId1867" Type="http://schemas.openxmlformats.org/officeDocument/2006/relationships/hyperlink" Target="https://fbref.com/en/squads/361ca564/Tottenham-Hotspur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c17bfb65/matchlogs/2023-2024/summary/Joelinton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cff3d9bb/Chelsea-Stats" TargetMode="External"/><Relationship Id="rId1934" Type="http://schemas.openxmlformats.org/officeDocument/2006/relationships/hyperlink" Target="https://fbref.com/en/country/BRA/Brazi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aec0537/matchlogs/2023-2024/summary/Pascal-Gross-Match-Logs" TargetMode="External"/><Relationship Id="rId1061" Type="http://schemas.openxmlformats.org/officeDocument/2006/relationships/hyperlink" Target="https://fbref.com/en/players/c6e8cf1f/Sasa-Lukic" TargetMode="External"/><Relationship Id="rId1159" Type="http://schemas.openxmlformats.org/officeDocument/2006/relationships/hyperlink" Target="https://fbref.com/en/squads/b8fd03ef/Manchester-City-Stats" TargetMode="External"/><Relationship Id="rId1366" Type="http://schemas.openxmlformats.org/officeDocument/2006/relationships/hyperlink" Target="https://fbref.com/en/country/CMR/Cameroon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822bd0ba/Liverpool-Stats" TargetMode="External"/><Relationship Id="rId1019" Type="http://schemas.openxmlformats.org/officeDocument/2006/relationships/hyperlink" Target="https://fbref.com/en/squads/fd962109/Fulham-Stats" TargetMode="External"/><Relationship Id="rId1573" Type="http://schemas.openxmlformats.org/officeDocument/2006/relationships/hyperlink" Target="https://fbref.com/en/players/7399c7a8/Jack-Robinson" TargetMode="External"/><Relationship Id="rId1780" Type="http://schemas.openxmlformats.org/officeDocument/2006/relationships/hyperlink" Target="https://fbref.com/en/players/a105d46a/matchlogs/2023-2024/summary/Harry-Toffolo-Match-Logs" TargetMode="External"/><Relationship Id="rId1878" Type="http://schemas.openxmlformats.org/officeDocument/2006/relationships/hyperlink" Target="https://fbref.com/en/country/POR/Portugal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4ba7cbea/Bournemouth-Stats" TargetMode="External"/><Relationship Id="rId1226" Type="http://schemas.openxmlformats.org/officeDocument/2006/relationships/hyperlink" Target="https://fbref.com/en/country/POL/Poland-Football" TargetMode="External"/><Relationship Id="rId1433" Type="http://schemas.openxmlformats.org/officeDocument/2006/relationships/hyperlink" Target="https://fbref.com/en/players/529f49ab/Thomas-Partey" TargetMode="External"/><Relationship Id="rId1640" Type="http://schemas.openxmlformats.org/officeDocument/2006/relationships/hyperlink" Target="https://fbref.com/en/players/dd745366/matchlogs/2023-2024/summary/Andrey-Santos-Match-Logs" TargetMode="External"/><Relationship Id="rId1738" Type="http://schemas.openxmlformats.org/officeDocument/2006/relationships/hyperlink" Target="https://fbref.com/en/country/HUN/Hungary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4a775cb/Nottingham-Forest-Stats" TargetMode="External"/><Relationship Id="rId1072" Type="http://schemas.openxmlformats.org/officeDocument/2006/relationships/hyperlink" Target="https://fbref.com/en/players/83d074ff/matchlogs/2023-2024/summary/Alexis-Mac-Allister-Match-Logs" TargetMode="External"/><Relationship Id="rId1500" Type="http://schemas.openxmlformats.org/officeDocument/2006/relationships/hyperlink" Target="https://fbref.com/en/players/45685411/matchlogs/2023-2024/summary/Jesuran-Rak-Sakyi-Match-Logs" TargetMode="External"/><Relationship Id="rId1945" Type="http://schemas.openxmlformats.org/officeDocument/2006/relationships/hyperlink" Target="https://fbref.com/en/players/c6dc9ecd/Harry-Wilson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2944f86f/Frank-Onyeka" TargetMode="External"/><Relationship Id="rId1584" Type="http://schemas.openxmlformats.org/officeDocument/2006/relationships/hyperlink" Target="https://fbref.com/en/players/4ab53cdb/matchlogs/2023-2024/summary/Jay-Rodriguez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9a28eba4/Adama-Traore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01ce9e70/Kieffer-Moore" TargetMode="External"/><Relationship Id="rId1444" Type="http://schemas.openxmlformats.org/officeDocument/2006/relationships/hyperlink" Target="https://fbref.com/en/players/ea1a5662/matchlogs/2023-2024/summary/Myles-Peart-Harris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03df04ff/Odisseas-Vlachodimo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ITA/Italy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00242715/matchlogs/2023-2024/summary/Moussa-Niakhate-Match-Logs" TargetMode="External"/><Relationship Id="rId1511" Type="http://schemas.openxmlformats.org/officeDocument/2006/relationships/hyperlink" Target="https://fbref.com/en/squads/8602292d/Aston-Villa-Stats" TargetMode="External"/><Relationship Id="rId1749" Type="http://schemas.openxmlformats.org/officeDocument/2006/relationships/hyperlink" Target="https://fbref.com/en/players/a65c844b/Nuno-Tavares" TargetMode="External"/><Relationship Id="rId1956" Type="http://schemas.openxmlformats.org/officeDocument/2006/relationships/hyperlink" Target="https://fbref.com/en/players/4e9a0555/matchlogs/2023-2024/summary/Chris-Wood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fc076f78/Luca-Koleosho" TargetMode="External"/><Relationship Id="rId1150" Type="http://schemas.openxmlformats.org/officeDocument/2006/relationships/hyperlink" Target="https://fbref.com/en/country/CMR/Cameroon-Football" TargetMode="External"/><Relationship Id="rId1388" Type="http://schemas.openxmlformats.org/officeDocument/2006/relationships/hyperlink" Target="https://fbref.com/en/players/c1242d4e/matchlogs/2023-2024/summary/Stefan-Ortega-Match-Logs" TargetMode="External"/><Relationship Id="rId1595" Type="http://schemas.openxmlformats.org/officeDocument/2006/relationships/hyperlink" Target="https://fbref.com/en/squads/4ba7cbea/Bournemouth-Stats" TargetMode="External"/><Relationship Id="rId1609" Type="http://schemas.openxmlformats.org/officeDocument/2006/relationships/hyperlink" Target="https://fbref.com/en/players/e342ad68/Mohamed-Salah" TargetMode="External"/><Relationship Id="rId1816" Type="http://schemas.openxmlformats.org/officeDocument/2006/relationships/hyperlink" Target="https://fbref.com/en/players/999ceb5f/matchlogs/2023-2024/summary/Boubacar-Traore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a4e85758/Igor" TargetMode="External"/><Relationship Id="rId1248" Type="http://schemas.openxmlformats.org/officeDocument/2006/relationships/hyperlink" Target="https://fbref.com/en/players/2da834f1/matchlogs/2023-2024/summary/Carlton-Morris-Match-Logs" TargetMode="External"/><Relationship Id="rId1455" Type="http://schemas.openxmlformats.org/officeDocument/2006/relationships/hyperlink" Target="https://fbref.com/en/squads/fd962109/Fulham-Stats" TargetMode="External"/><Relationship Id="rId1662" Type="http://schemas.openxmlformats.org/officeDocument/2006/relationships/hyperlink" Target="https://fbref.com/en/country/POR/Portugal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BEL/Belgium-Football" TargetMode="External"/><Relationship Id="rId1108" Type="http://schemas.openxmlformats.org/officeDocument/2006/relationships/hyperlink" Target="https://fbref.com/en/players/48a5a5d6/matchlogs/2023-2024/summary/Gabriel-Martinelli-Match-Logs" TargetMode="External"/><Relationship Id="rId1315" Type="http://schemas.openxmlformats.org/officeDocument/2006/relationships/hyperlink" Target="https://fbref.com/en/squads/8cec06e1/Wolverhampton-Wanderers-Stats" TargetMode="External"/><Relationship Id="rId1967" Type="http://schemas.openxmlformats.org/officeDocument/2006/relationships/hyperlink" Target="https://fbref.com/en/squads/cd051869/Brentfor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8c3078cd/Luke-Harris" TargetMode="External"/><Relationship Id="rId976" Type="http://schemas.openxmlformats.org/officeDocument/2006/relationships/hyperlink" Target="https://fbref.com/en/players/0313a347/matchlogs/2023-2024/summary/Ezri-Konsa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78b8ac63/Oliver-McBurnie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8e92be30/matchlogs/2023-2024/summary/Alexander-Isak-Match-Logs" TargetMode="External"/><Relationship Id="rId1021" Type="http://schemas.openxmlformats.org/officeDocument/2006/relationships/hyperlink" Target="https://fbref.com/en/players/9b5ce51a/Jefferson-Lerma" TargetMode="External"/><Relationship Id="rId1119" Type="http://schemas.openxmlformats.org/officeDocument/2006/relationships/hyperlink" Target="https://fbref.com/en/squads/361ca564/Tottenham-Hotspur-Stats" TargetMode="External"/><Relationship Id="rId1673" Type="http://schemas.openxmlformats.org/officeDocument/2006/relationships/hyperlink" Target="https://fbref.com/en/players/9c94165b/Luke-Shaw" TargetMode="External"/><Relationship Id="rId1880" Type="http://schemas.openxmlformats.org/officeDocument/2006/relationships/hyperlink" Target="https://fbref.com/en/players/6412cc03/matchlogs/2023-2024/summary/Fabio-Vieira-Match-Logs" TargetMode="External"/><Relationship Id="rId1978" Type="http://schemas.openxmlformats.org/officeDocument/2006/relationships/hyperlink" Target="https://fbref.com/en/country/UKR/Ukraine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players/3353737a/Sergio-Reguilon" TargetMode="External"/><Relationship Id="rId1740" Type="http://schemas.openxmlformats.org/officeDocument/2006/relationships/hyperlink" Target="https://fbref.com/en/players/934e1968/matchlogs/2023-2024/summary/Dominik-Szoboszlai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a9b1c319/matchlogs/2023-2024/summary/Pelly-Ruddock-Mpanzu-Match-Logs" TargetMode="External"/><Relationship Id="rId1838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3515d404/James-Ward-Prowse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a7588cdc/matchlogs/2023-2024/summary/Antwoine-Hackford-Match-Logs" TargetMode="External"/><Relationship Id="rId998" Type="http://schemas.openxmlformats.org/officeDocument/2006/relationships/hyperlink" Target="https://fbref.com/en/country/GHA/Ghana-Football" TargetMode="External"/><Relationship Id="rId1183" Type="http://schemas.openxmlformats.org/officeDocument/2006/relationships/hyperlink" Target="https://fbref.com/en/squads/19538871/Manchester-United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DEN/Denmark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27d0a506/matchlogs/2023-2024/summary/Pedro-Porro-Match-Logs" TargetMode="External"/><Relationship Id="rId1695" Type="http://schemas.openxmlformats.org/officeDocument/2006/relationships/hyperlink" Target="https://fbref.com/en/squads/361ca564/Tottenham-Hotspur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cc77354e/Boubacar-Kamara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4b2cd7e/matchlogs/2023-2024/summary/Angelo-Ogbonna-Match-Logs" TargetMode="External"/><Relationship Id="rId1555" Type="http://schemas.openxmlformats.org/officeDocument/2006/relationships/hyperlink" Target="https://fbref.com/en/squads/47c64c55/Crystal-Palace-Stats" TargetMode="External"/><Relationship Id="rId1762" Type="http://schemas.openxmlformats.org/officeDocument/2006/relationships/hyperlink" Target="https://fbref.com/en/country/NED/Netherlands-Football" TargetMode="External"/><Relationship Id="rId1110" Type="http://schemas.openxmlformats.org/officeDocument/2006/relationships/hyperlink" Target="https://fbref.com/en/country/ARG/Argentina-Football" TargetMode="External"/><Relationship Id="rId1208" Type="http://schemas.openxmlformats.org/officeDocument/2006/relationships/hyperlink" Target="https://fbref.com/en/players/2f90f6b8/matchlogs/2023-2024/summary/James-Milner-Match-Logs" TargetMode="External"/><Relationship Id="rId1415" Type="http://schemas.openxmlformats.org/officeDocument/2006/relationships/hyperlink" Target="https://fbref.com/en/squads/b8fd03ef/Manchester-City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COL/Colombia-Football" TargetMode="External"/><Relationship Id="rId1927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cab9634e/Ian-Maatsen" TargetMode="External"/><Relationship Id="rId1272" Type="http://schemas.openxmlformats.org/officeDocument/2006/relationships/hyperlink" Target="https://fbref.com/en/players/f1c42eb3/matchlogs/2023-2024/summary/Alex-Murphy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ed383e43/matchlogs/2023-2024/summary/Alex-Matos-Match-Logs" TargetMode="External"/><Relationship Id="rId1577" Type="http://schemas.openxmlformats.org/officeDocument/2006/relationships/hyperlink" Target="https://fbref.com/en/players/6434f10d/Rodri" TargetMode="External"/><Relationship Id="rId1784" Type="http://schemas.openxmlformats.org/officeDocument/2006/relationships/hyperlink" Target="https://fbref.com/en/players/b3af9be1/matchlogs/2023-2024/summary/Takehiro-Tomiyasu-Match-Logs" TargetMode="External"/><Relationship Id="rId1991" Type="http://schemas.openxmlformats.org/officeDocument/2006/relationships/hyperlink" Target="https://fbref.com/en/squads/18bb7c10/Arsenal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230f0471/Nathan-Patterson" TargetMode="External"/><Relationship Id="rId1644" Type="http://schemas.openxmlformats.org/officeDocument/2006/relationships/hyperlink" Target="https://fbref.com/en/players/9744ff80/matchlogs/2023-2024/summary/Pablo-Sarabia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466fb2c5/matchlogs/2023-2024/summary/Aaron-Ramsdale-Match-Logs" TargetMode="External"/><Relationship Id="rId1711" Type="http://schemas.openxmlformats.org/officeDocument/2006/relationships/hyperlink" Target="https://fbref.com/en/squads/361ca564/Tottenham-Hotspur-Stats" TargetMode="External"/><Relationship Id="rId1949" Type="http://schemas.openxmlformats.org/officeDocument/2006/relationships/hyperlink" Target="https://fbref.com/en/players/2500cef9/Yoane-Wissa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c47541e0/Bertrand-Traore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5ed9b537/Ibrahima-Konate" TargetMode="External"/><Relationship Id="rId1599" Type="http://schemas.openxmlformats.org/officeDocument/2006/relationships/hyperlink" Target="https://fbref.com/en/squads/e297cd13/Luton-Town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828657ff/Amadou-Onana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7802f7f/Danny-Ings" TargetMode="External"/><Relationship Id="rId1014" Type="http://schemas.openxmlformats.org/officeDocument/2006/relationships/hyperlink" Target="https://fbref.com/en/country/GAB/Gabon-Football" TargetMode="External"/><Relationship Id="rId1221" Type="http://schemas.openxmlformats.org/officeDocument/2006/relationships/hyperlink" Target="https://fbref.com/en/players/3925dbd6/Aleksandar-Mitrovic" TargetMode="External"/><Relationship Id="rId1666" Type="http://schemas.openxmlformats.org/officeDocument/2006/relationships/hyperlink" Target="https://fbref.com/en/country/GHA/Ghana-Football" TargetMode="External"/><Relationship Id="rId1873" Type="http://schemas.openxmlformats.org/officeDocument/2006/relationships/hyperlink" Target="https://fbref.com/en/players/77d6fd4d/Guglielmo-Vicario" TargetMode="External"/><Relationship Id="rId1319" Type="http://schemas.openxmlformats.org/officeDocument/2006/relationships/hyperlink" Target="https://fbref.com/en/squads/b8fd03ef/Manchester-City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39fe0e8/Thomas-Strakosha" TargetMode="External"/><Relationship Id="rId1940" Type="http://schemas.openxmlformats.org/officeDocument/2006/relationships/hyperlink" Target="https://fbref.com/en/players/a3b03921/matchlogs/2023-2024/summary/Joe-Willock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b28bbd58/matchlogs/2023-2024/summary/Andros-Townsend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4fb9c88f/Curtis-Jones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1f44ac21/Erling-Haaland" TargetMode="External"/><Relationship Id="rId1176" Type="http://schemas.openxmlformats.org/officeDocument/2006/relationships/hyperlink" Target="https://fbref.com/en/players/4e5a4cbc/matchlogs/2023-2024/summary/Scott-McKenna-Match-Logs" TargetMode="External"/><Relationship Id="rId1383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dc3e663e/matchlogs/2023-2024/summary/Jakub-Kiwior-Match-Logs" TargetMode="External"/><Relationship Id="rId1036" Type="http://schemas.openxmlformats.org/officeDocument/2006/relationships/hyperlink" Target="https://fbref.com/en/players/f5deef4c/matchlogs/2023-2024/summary/Victor-Lindelof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ARG/Argentina-Football" TargetMode="External"/><Relationship Id="rId1688" Type="http://schemas.openxmlformats.org/officeDocument/2006/relationships/hyperlink" Target="https://fbref.com/en/players/86e7deaf/matchlogs/2023-2024/summary/Thiago-Silva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8b04d6c1/matchlogs/2023-2024/summary/Pierre-Hojbjerg-Match-Logs" TargetMode="External"/><Relationship Id="rId918" Type="http://schemas.openxmlformats.org/officeDocument/2006/relationships/hyperlink" Target="https://fbref.com/en/country/BFA/Burkina-Faso-Football" TargetMode="External"/><Relationship Id="rId1450" Type="http://schemas.openxmlformats.org/officeDocument/2006/relationships/hyperlink" Target="https://fbref.com/en/country/URU/Uruguay-Football" TargetMode="External"/><Relationship Id="rId1548" Type="http://schemas.openxmlformats.org/officeDocument/2006/relationships/hyperlink" Target="https://fbref.com/en/players/0a3d6d2b/matchlogs/2023-2024/summary/Chris-Richards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NIR/Northern-Ireland-Football" TargetMode="External"/><Relationship Id="rId1408" Type="http://schemas.openxmlformats.org/officeDocument/2006/relationships/hyperlink" Target="https://fbref.com/en/players/d00d45ab/matchlogs/2023-2024/summary/David-Ozoh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8bb7c10/Arsenal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CRO/Croatia-Football" TargetMode="External"/><Relationship Id="rId1198" Type="http://schemas.openxmlformats.org/officeDocument/2006/relationships/hyperlink" Target="https://fbref.com/en/country/WAL/Wales-Football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NGA/Nigeria-Football" TargetMode="External"/><Relationship Id="rId1058" Type="http://schemas.openxmlformats.org/officeDocument/2006/relationships/hyperlink" Target="https://fbref.com/en/country/BRA/Brazil-Football" TargetMode="External"/><Relationship Id="rId1265" Type="http://schemas.openxmlformats.org/officeDocument/2006/relationships/hyperlink" Target="https://fbref.com/en/players/1704b0b8/Murillo" TargetMode="External"/><Relationship Id="rId1472" Type="http://schemas.openxmlformats.org/officeDocument/2006/relationships/hyperlink" Target="https://fbref.com/en/players/19f4d211/matchlogs/2023-2024/summary/Jaden-Philogene-Bidace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b217ef29/Joel-Matip" TargetMode="External"/><Relationship Id="rId1332" Type="http://schemas.openxmlformats.org/officeDocument/2006/relationships/hyperlink" Target="https://fbref.com/en/players/1d042188/matchlogs/2023-2024/summary/Dara-OShea-Match-Logs" TargetMode="External"/><Relationship Id="rId1777" Type="http://schemas.openxmlformats.org/officeDocument/2006/relationships/hyperlink" Target="https://fbref.com/en/players/a105d46a/Harry-Toffolo" TargetMode="External"/><Relationship Id="rId1984" Type="http://schemas.openxmlformats.org/officeDocument/2006/relationships/hyperlink" Target="https://fbref.com/en/players/9907b1c8/matchlogs/2023-2024/summary/Nicolo-Zaniolo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dd745366/Andrey-Santos" TargetMode="External"/><Relationship Id="rId1844" Type="http://schemas.openxmlformats.org/officeDocument/2006/relationships/hyperlink" Target="https://fbref.com/en/players/7cd520e8/matchlogs/2023-2024/summary/Destiny-Udogie-Match-Logs" TargetMode="External"/><Relationship Id="rId1704" Type="http://schemas.openxmlformats.org/officeDocument/2006/relationships/hyperlink" Target="https://fbref.com/en/players/17695062/matchlogs/2023-2024/summary/Emile-Smith-Rowe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cff3d9bb/Chelsea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1780bb4a/Aaron-Hickey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b2b47a98/Newcastle-United-Stats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b66315ae/matchlogs/2023-2024/summary/Gabriel-Jesus-Match-Logs" TargetMode="External"/><Relationship Id="rId1494" Type="http://schemas.openxmlformats.org/officeDocument/2006/relationships/hyperlink" Target="https://fbref.com/en/country/ROU/Romania-Football" TargetMode="External"/><Relationship Id="rId1799" Type="http://schemas.openxmlformats.org/officeDocument/2006/relationships/hyperlink" Target="https://fbref.com/en/squads/e297cd13/Luton-Town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2bd83368/matchlogs/2023-2024/summary/Anthony-Gordon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7c21e445/West-Ham-United-Stats" TargetMode="External"/><Relationship Id="rId1354" Type="http://schemas.openxmlformats.org/officeDocument/2006/relationships/hyperlink" Target="https://fbref.com/en/country/FRA/France-Football" TargetMode="External"/><Relationship Id="rId1561" Type="http://schemas.openxmlformats.org/officeDocument/2006/relationships/hyperlink" Target="https://fbref.com/en/players/24fae784/Connor-Roberts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1df6b87e/Sheffield-United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e0bc6fdc/Emerson-Palmieri" TargetMode="External"/><Relationship Id="rId1659" Type="http://schemas.openxmlformats.org/officeDocument/2006/relationships/hyperlink" Target="https://fbref.com/en/squads/4ba7cbea/Bournemouth-Stats" TargetMode="External"/><Relationship Id="rId1866" Type="http://schemas.openxmlformats.org/officeDocument/2006/relationships/hyperlink" Target="https://fbref.com/en/country/NED/Netherlands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8b9ebd03/Willian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WAL/Wale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FRA/France-Football" TargetMode="External"/><Relationship Id="rId1071" Type="http://schemas.openxmlformats.org/officeDocument/2006/relationships/hyperlink" Target="https://fbref.com/en/squads/822bd0ba/Liverpool-Stats" TargetMode="External"/><Relationship Id="rId1169" Type="http://schemas.openxmlformats.org/officeDocument/2006/relationships/hyperlink" Target="https://fbref.com/en/players/90f91999/John-McGinn" TargetMode="External"/><Relationship Id="rId1376" Type="http://schemas.openxmlformats.org/officeDocument/2006/relationships/hyperlink" Target="https://fbref.com/en/players/d86a1f3e/matchlogs/2023-2024/summary/Tyler-Onyango-Match-Logs" TargetMode="External"/><Relationship Id="rId1583" Type="http://schemas.openxmlformats.org/officeDocument/2006/relationships/hyperlink" Target="https://fbref.com/en/squads/943e8050/Burnley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d0f72bf1/Max-Kilman" TargetMode="External"/><Relationship Id="rId1029" Type="http://schemas.openxmlformats.org/officeDocument/2006/relationships/hyperlink" Target="https://fbref.com/en/players/41f08ac8/Keane-Lewis-Potter" TargetMode="External"/><Relationship Id="rId1236" Type="http://schemas.openxmlformats.org/officeDocument/2006/relationships/hyperlink" Target="https://fbref.com/en/players/374d5158/matchlogs/2023-2024/summary/Gonzalo-Montiel-Match-Logs" TargetMode="External"/><Relationship Id="rId1790" Type="http://schemas.openxmlformats.org/officeDocument/2006/relationships/hyperlink" Target="https://fbref.com/en/country/ITA/Italy-Football" TargetMode="External"/><Relationship Id="rId1888" Type="http://schemas.openxmlformats.org/officeDocument/2006/relationships/hyperlink" Target="https://fbref.com/en/players/9295dc1c/matchlogs/2023-2024/summary/Vitinho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a0666d3e/Will-Hughes" TargetMode="External"/><Relationship Id="rId1443" Type="http://schemas.openxmlformats.org/officeDocument/2006/relationships/hyperlink" Target="https://fbref.com/en/squads/cd051869/Brentford-Stats" TargetMode="External"/><Relationship Id="rId1650" Type="http://schemas.openxmlformats.org/officeDocument/2006/relationships/hyperlink" Target="https://fbref.com/en/country/SUI/Switzerland-Football" TargetMode="External"/><Relationship Id="rId1748" Type="http://schemas.openxmlformats.org/officeDocument/2006/relationships/hyperlink" Target="https://fbref.com/en/players/15ea812b/matchlogs/2023-2024/summary/James-Tarkowski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bc7dc64d/matchlogs/2023-2024/summary/Bukayo-Saka-Match-Logs" TargetMode="External"/><Relationship Id="rId1815" Type="http://schemas.openxmlformats.org/officeDocument/2006/relationships/hyperlink" Target="https://fbref.com/en/squads/8cec06e1/Wolverhampton-Wanderers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d7f99582/Benson-Manuel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eebacc07/matchlogs/2023-2024/summary/Gustavo-Hamer-Match-Logs" TargetMode="External"/><Relationship Id="rId975" Type="http://schemas.openxmlformats.org/officeDocument/2006/relationships/hyperlink" Target="https://fbref.com/en/squads/8602292d/Aston-Villa-Stats" TargetMode="External"/><Relationship Id="rId1160" Type="http://schemas.openxmlformats.org/officeDocument/2006/relationships/hyperlink" Target="https://fbref.com/en/players/96593e89/matchlogs/2023-2024/summary/James-Mcatee-Match-Logs" TargetMode="External"/><Relationship Id="rId1398" Type="http://schemas.openxmlformats.org/officeDocument/2006/relationships/hyperlink" Target="https://fbref.com/en/country/DEN/Denmark-Football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UKR/Ukraine-Football" TargetMode="External"/><Relationship Id="rId1465" Type="http://schemas.openxmlformats.org/officeDocument/2006/relationships/hyperlink" Target="https://fbref.com/en/players/4f565d77/Kalvin-Phillips" TargetMode="External"/><Relationship Id="rId1672" Type="http://schemas.openxmlformats.org/officeDocument/2006/relationships/hyperlink" Target="https://fbref.com/en/players/35141f4c/matchlogs/2023-2024/summary/Marcos-Senesi-Match-Logs" TargetMode="External"/><Relationship Id="rId1020" Type="http://schemas.openxmlformats.org/officeDocument/2006/relationships/hyperlink" Target="https://fbref.com/en/players/2628fd2b/matchlogs/2023-2024/summary/Bernd-Leno-Match-Logs" TargetMode="External"/><Relationship Id="rId1118" Type="http://schemas.openxmlformats.org/officeDocument/2006/relationships/hyperlink" Target="https://fbref.com/en/country/SEN/Senegal-Football" TargetMode="External"/><Relationship Id="rId1325" Type="http://schemas.openxmlformats.org/officeDocument/2006/relationships/hyperlink" Target="https://fbref.com/en/players/df0a4c90/Christian-Norgaard" TargetMode="External"/><Relationship Id="rId1532" Type="http://schemas.openxmlformats.org/officeDocument/2006/relationships/hyperlink" Target="https://fbref.com/en/players/803ae100/matchlogs/2023-2024/summary/Harrison-Reed-Match-Logs" TargetMode="External"/><Relationship Id="rId1977" Type="http://schemas.openxmlformats.org/officeDocument/2006/relationships/hyperlink" Target="https://fbref.com/en/players/88968486/Illia-Zabarnyi" TargetMode="External"/><Relationship Id="rId902" Type="http://schemas.openxmlformats.org/officeDocument/2006/relationships/hyperlink" Target="https://fbref.com/en/country/POR/Portugal-Football" TargetMode="External"/><Relationship Id="rId1837" Type="http://schemas.openxmlformats.org/officeDocument/2006/relationships/hyperlink" Target="https://fbref.com/en/players/4a51ba65/Matt-Turner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8a7ff278/matchlogs/2023-2024/summary/Joel-Ward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f4e433d4/Tariq-Lamptey" TargetMode="External"/><Relationship Id="rId1182" Type="http://schemas.openxmlformats.org/officeDocument/2006/relationships/hyperlink" Target="https://fbref.com/en/country/SCO/Scotland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0f134faf/Mathias-Jensen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361ca564/Tottenham-Hotspur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01e5f06e/Sergio-Gomez" TargetMode="External"/><Relationship Id="rId924" Type="http://schemas.openxmlformats.org/officeDocument/2006/relationships/hyperlink" Target="https://fbref.com/en/players/15f24fe7/matchlogs/2023-2024/summary/Sasa-Kalajdzic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NED/Netherlands-Football" TargetMode="External"/><Relationship Id="rId1761" Type="http://schemas.openxmlformats.org/officeDocument/2006/relationships/hyperlink" Target="https://fbref.com/en/players/77d7c96f/Kenny-Tete" TargetMode="External"/><Relationship Id="rId1999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d07537b9/Brighton-and-Hove-Albio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da7b447d/Davinson-Sanchez" TargetMode="External"/><Relationship Id="rId1859" Type="http://schemas.openxmlformats.org/officeDocument/2006/relationships/hyperlink" Target="https://fbref.com/en/squads/361ca564/Tottenham-Hotspur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4fd08daa/Jan-Paul-van-Hecke" TargetMode="External"/><Relationship Id="rId879" Type="http://schemas.openxmlformats.org/officeDocument/2006/relationships/hyperlink" Target="https://fbref.com/en/squads/e297cd13/Luton-Town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c6e8cf1f/matchlogs/2023-2024/summary/Sasa-Lukic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d4aa4582/Ryan-One" TargetMode="External"/><Relationship Id="rId1576" Type="http://schemas.openxmlformats.org/officeDocument/2006/relationships/hyperlink" Target="https://fbref.com/en/players/7399c7a8/matchlogs/2023-2024/summary/Jack-Robinson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cff3d9bb/Chelsea-Stats" TargetMode="External"/><Relationship Id="rId1229" Type="http://schemas.openxmlformats.org/officeDocument/2006/relationships/hyperlink" Target="https://fbref.com/en/players/b62878a5/Kudus-Mohammed" TargetMode="External"/><Relationship Id="rId1783" Type="http://schemas.openxmlformats.org/officeDocument/2006/relationships/hyperlink" Target="https://fbref.com/en/squads/18bb7c10/Arsenal-Stats" TargetMode="External"/><Relationship Id="rId1990" Type="http://schemas.openxmlformats.org/officeDocument/2006/relationships/hyperlink" Target="https://fbref.com/en/country/UKR/Ukraine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529f49ab/matchlogs/2023-2024/summary/Thomas-Partey-Match-Logs" TargetMode="External"/><Relationship Id="rId1643" Type="http://schemas.openxmlformats.org/officeDocument/2006/relationships/hyperlink" Target="https://fbref.com/en/squads/8cec06e1/Wolverhampton-Wanderers-Stats" TargetMode="External"/><Relationship Id="rId1850" Type="http://schemas.openxmlformats.org/officeDocument/2006/relationships/hyperlink" Target="https://fbref.com/en/country/NED/Netherlands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ISR/Israel-Football" TargetMode="External"/><Relationship Id="rId1948" Type="http://schemas.openxmlformats.org/officeDocument/2006/relationships/hyperlink" Target="https://fbref.com/en/players/c6dc9ecd/matchlogs/2023-2024/summary/Harry-Wilson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9a28eba4/matchlogs/2023-2024/summary/Adama-Traore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839c14e1/Cedric-Soares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b529245/matchlogs/2023-2024/summary/Carlos-Vinicius-Match-Logs" TargetMode="External"/><Relationship Id="rId268" Type="http://schemas.openxmlformats.org/officeDocument/2006/relationships/hyperlink" Target="https://fbref.com/en/players/9af1f9ff/matchlogs/2023-2024/summary/Jordan-Beyer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COL/Colombia-Football" TargetMode="External"/><Relationship Id="rId2156" Type="http://schemas.openxmlformats.org/officeDocument/2006/relationships/hyperlink" Target="https://fbref.com/en/players/5c0da4a4/matchlogs/2023-2024/summary/Marcus-Tavernier-Match-Logs" TargetMode="External"/><Relationship Id="rId2363" Type="http://schemas.openxmlformats.org/officeDocument/2006/relationships/hyperlink" Target="https://fbref.com/en/players/dd323728/matchlogs/2023-2024/summary/Neco-Williams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NED/Netherlands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15f24fe7/matchlogs/2023-2024/summary/Sasa-Kalajdzic-Match-Logs" TargetMode="External"/><Relationship Id="rId2016" Type="http://schemas.openxmlformats.org/officeDocument/2006/relationships/hyperlink" Target="https://fbref.com/en/players/9744ff80/matchlogs/2023-2024/summary/Pablo-Sarabia-Match-Logs" TargetMode="External"/><Relationship Id="rId2223" Type="http://schemas.openxmlformats.org/officeDocument/2006/relationships/hyperlink" Target="https://fbref.com/en/squads/943e8050/Burnley-Stats" TargetMode="External"/><Relationship Id="rId2430" Type="http://schemas.openxmlformats.org/officeDocument/2006/relationships/hyperlink" Target="https://fbref.com/en/squads/8602292d/Aston-Villa-Stat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d2b32e91/matchlogs/2023-2024/summary/Bashir-Humphreys-Match-Logs" TargetMode="External"/><Relationship Id="rId1477" Type="http://schemas.openxmlformats.org/officeDocument/2006/relationships/hyperlink" Target="https://fbref.com/en/players/90f91999/John-McGinn" TargetMode="External"/><Relationship Id="rId1684" Type="http://schemas.openxmlformats.org/officeDocument/2006/relationships/hyperlink" Target="https://fbref.com/en/players/efacf4fd/matchlogs/2023-2024/summary/Ademola-Ola-Adebomi-Match-Logs" TargetMode="External"/><Relationship Id="rId1891" Type="http://schemas.openxmlformats.org/officeDocument/2006/relationships/hyperlink" Target="https://fbref.com/en/squads/19538871/Manchester-United-Stats" TargetMode="External"/><Relationship Id="rId707" Type="http://schemas.openxmlformats.org/officeDocument/2006/relationships/hyperlink" Target="https://fbref.com/en/squads/e4a775cb/Nottingham-Forest-Stats" TargetMode="External"/><Relationship Id="rId914" Type="http://schemas.openxmlformats.org/officeDocument/2006/relationships/hyperlink" Target="https://fbref.com/en/country/IRL/Republic-of-Ireland-Football" TargetMode="External"/><Relationship Id="rId1337" Type="http://schemas.openxmlformats.org/officeDocument/2006/relationships/hyperlink" Target="https://fbref.com/en/players/6f7d826d/Douglas-Luiz" TargetMode="External"/><Relationship Id="rId1544" Type="http://schemas.openxmlformats.org/officeDocument/2006/relationships/hyperlink" Target="https://fbref.com/en/players/374d5158/matchlogs/2023-2024/summary/Gonzalo-Montiel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hyperlink" Target="https://fbref.com/en/players/6a713852/Robert-Sanchez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48a5a5d6/matchlogs/2023-2024/summary/Gabriel-Martinelli-Match-Logs" TargetMode="External"/><Relationship Id="rId1611" Type="http://schemas.openxmlformats.org/officeDocument/2006/relationships/hyperlink" Target="https://fbref.com/en/squads/e297cd13/Luton-Town-Stats" TargetMode="External"/><Relationship Id="rId1849" Type="http://schemas.openxmlformats.org/officeDocument/2006/relationships/hyperlink" Target="https://fbref.com/en/players/45685411/Jesuran-Rak-Sakyi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d4aa4582/Ryan-One" TargetMode="External"/><Relationship Id="rId1916" Type="http://schemas.openxmlformats.org/officeDocument/2006/relationships/hyperlink" Target="https://fbref.com/en/players/71ef519e/matchlogs/2023-2024/summary/Matt-Ritchie-Match-Logs" TargetMode="External"/><Relationship Id="rId497" Type="http://schemas.openxmlformats.org/officeDocument/2006/relationships/hyperlink" Target="https://fbref.com/en/players/0ef89a37/Philippe-Coutinho" TargetMode="External"/><Relationship Id="rId2080" Type="http://schemas.openxmlformats.org/officeDocument/2006/relationships/hyperlink" Target="https://fbref.com/en/players/6250083a/matchlogs/2023-2024/summary/Oliver-Skipp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NZL/New-Zealand-Football" TargetMode="External"/><Relationship Id="rId357" Type="http://schemas.openxmlformats.org/officeDocument/2006/relationships/hyperlink" Target="https://fbref.com/en/players/a681b7b7/Reece-Burke" TargetMode="External"/><Relationship Id="rId1194" Type="http://schemas.openxmlformats.org/officeDocument/2006/relationships/hyperlink" Target="https://fbref.com/en/country/GER/Germany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0dc94ce/Donny-van-de-Beek" TargetMode="External"/><Relationship Id="rId564" Type="http://schemas.openxmlformats.org/officeDocument/2006/relationships/hyperlink" Target="https://fbref.com/en/players/3e9e06cb/matchlogs/2023-2024/summary/Craig-Dawso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8b57ad2c/Joao-Gomes" TargetMode="External"/><Relationship Id="rId1499" Type="http://schemas.openxmlformats.org/officeDocument/2006/relationships/hyperlink" Target="https://fbref.com/en/squads/19538871/Manchester-United-Stats" TargetMode="External"/><Relationship Id="rId2245" Type="http://schemas.openxmlformats.org/officeDocument/2006/relationships/hyperlink" Target="https://fbref.com/en/players/7cd520e8/Destiny-Udogie" TargetMode="External"/><Relationship Id="rId424" Type="http://schemas.openxmlformats.org/officeDocument/2006/relationships/hyperlink" Target="https://fbref.com/en/players/9cfbad36/matchlogs/2023-2024/summary/Julio-Cesar-Enciso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d38fdf53/Pervis-Estupina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f3cda47/Dejan-Kulusevski" TargetMode="External"/><Relationship Id="rId1359" Type="http://schemas.openxmlformats.org/officeDocument/2006/relationships/hyperlink" Target="https://fbref.com/en/squads/361ca564/Tottenham-Hotspur-Stats" TargetMode="External"/><Relationship Id="rId2105" Type="http://schemas.openxmlformats.org/officeDocument/2006/relationships/hyperlink" Target="https://fbref.com/en/players/6a8a7af8/Vinicius-Souza" TargetMode="External"/><Relationship Id="rId2312" Type="http://schemas.openxmlformats.org/officeDocument/2006/relationships/hyperlink" Target="https://fbref.com/en/players/86dd77d1/Kyle-Walker" TargetMode="External"/><Relationship Id="rId936" Type="http://schemas.openxmlformats.org/officeDocument/2006/relationships/hyperlink" Target="https://fbref.com/en/players/5ad50391/matchlogs/2023-2024/summary/Josko-Gvardiol-Match-Logs" TargetMode="External"/><Relationship Id="rId1121" Type="http://schemas.openxmlformats.org/officeDocument/2006/relationships/hyperlink" Target="https://fbref.com/en/players/9319781b/Ben-Johnson" TargetMode="External"/><Relationship Id="rId1219" Type="http://schemas.openxmlformats.org/officeDocument/2006/relationships/hyperlink" Target="https://fbref.com/en/squads/8cec06e1/Wolverhampton-Wanderers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529f49ab/Thomas-Partey" TargetMode="External"/><Relationship Id="rId1980" Type="http://schemas.openxmlformats.org/officeDocument/2006/relationships/hyperlink" Target="https://fbref.com/en/players/972aeb2a/matchlogs/2023-2024/summary/William-Saliba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CMR/Cameroon-Football" TargetMode="External"/><Relationship Id="rId1633" Type="http://schemas.openxmlformats.org/officeDocument/2006/relationships/hyperlink" Target="https://fbref.com/en/players/e6af02e0/Matheus-Nunes" TargetMode="External"/><Relationship Id="rId1840" Type="http://schemas.openxmlformats.org/officeDocument/2006/relationships/hyperlink" Target="https://fbref.com/en/players/27d0a506/matchlogs/2023-2024/summary/Pedro-Porro-Match-Logs" TargetMode="External"/><Relationship Id="rId1700" Type="http://schemas.openxmlformats.org/officeDocument/2006/relationships/hyperlink" Target="https://fbref.com/en/players/c393a6c4/matchlogs/2023-2024/summary/Andrew-Omobamidele-Match-Logs" TargetMode="External"/><Relationship Id="rId1938" Type="http://schemas.openxmlformats.org/officeDocument/2006/relationships/hyperlink" Target="https://fbref.com/en/country/ESP/Spain-Football" TargetMode="External"/><Relationship Id="rId281" Type="http://schemas.openxmlformats.org/officeDocument/2006/relationships/hyperlink" Target="https://fbref.com/en/players/eed2427e/Oscar-Bobb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fd962109/Fulham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f84a807c/Lyle-Foster" TargetMode="External"/><Relationship Id="rId2267" Type="http://schemas.openxmlformats.org/officeDocument/2006/relationships/hyperlink" Target="https://fbref.com/en/squads/361ca564/Tottenham-Hotspur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ce4f40c7/Cheick-Doucoure" TargetMode="External"/><Relationship Id="rId1076" Type="http://schemas.openxmlformats.org/officeDocument/2006/relationships/hyperlink" Target="https://fbref.com/en/players/0cd9c796/matchlogs/2023-2024/summary/Ben-Jackson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SCO/Scotland-Football" TargetMode="External"/><Relationship Id="rId2127" Type="http://schemas.openxmlformats.org/officeDocument/2006/relationships/hyperlink" Target="https://fbref.com/en/squads/cd051869/Brentford-Stats" TargetMode="External"/><Relationship Id="rId2334" Type="http://schemas.openxmlformats.org/officeDocument/2006/relationships/hyperlink" Target="https://fbref.com/en/squads/cff3d9bb/Chelse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df10e27c/matchlogs/2023-2024/summary/Billy-Gilmour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822bd0ba/Liverpool-Stats" TargetMode="External"/><Relationship Id="rId1588" Type="http://schemas.openxmlformats.org/officeDocument/2006/relationships/hyperlink" Target="https://fbref.com/en/players/f1c42eb3/matchlogs/2023-2024/summary/Alex-Murphy-Match-Logs" TargetMode="External"/><Relationship Id="rId1795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f6d7d690/Josh-Cullen" TargetMode="External"/><Relationship Id="rId720" Type="http://schemas.openxmlformats.org/officeDocument/2006/relationships/hyperlink" Target="https://fbref.com/en/players/df8b52a5/matchlogs/2023-2024/summary/Emerson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NED/Netherlands-Football" TargetMode="External"/><Relationship Id="rId1448" Type="http://schemas.openxmlformats.org/officeDocument/2006/relationships/hyperlink" Target="https://fbref.com/en/players/00963611/matchlogs/2023-2024/summary/Konstantinos-Mavropanos-Match-Logs" TargetMode="External"/><Relationship Id="rId1655" Type="http://schemas.openxmlformats.org/officeDocument/2006/relationships/hyperlink" Target="https://fbref.com/en/squads/e4a775cb/Nottingham-Forest-Stats" TargetMode="External"/><Relationship Id="rId2401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HUN/Hungary-Football" TargetMode="External"/><Relationship Id="rId1308" Type="http://schemas.openxmlformats.org/officeDocument/2006/relationships/hyperlink" Target="https://fbref.com/en/players/41f08ac8/matchlogs/2023-2024/summary/Keane-Lewis-Potte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d07537b9/Brighton-and-Hove-Albion-Stats" TargetMode="External"/><Relationship Id="rId1722" Type="http://schemas.openxmlformats.org/officeDocument/2006/relationships/hyperlink" Target="https://fbref.com/en/country/BEL/Belgium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b2b47a98/Newcastle-United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1df6b87e/Sheffield-United-Stats" TargetMode="External"/><Relationship Id="rId2289" Type="http://schemas.openxmlformats.org/officeDocument/2006/relationships/hyperlink" Target="https://fbref.com/en/players/a949d040/Lawrence-Vigouroux" TargetMode="External"/><Relationship Id="rId230" Type="http://schemas.openxmlformats.org/officeDocument/2006/relationships/hyperlink" Target="https://fbref.com/en/country/TUN/Tunisia-Football" TargetMode="External"/><Relationship Id="rId468" Type="http://schemas.openxmlformats.org/officeDocument/2006/relationships/hyperlink" Target="https://fbref.com/en/players/0442183b/matchlogs/2023-2024/summary/Nathaniel-Clyne-Match-Logs" TargetMode="External"/><Relationship Id="rId675" Type="http://schemas.openxmlformats.org/officeDocument/2006/relationships/hyperlink" Target="https://fbref.com/en/squads/b2b47a98/Newcastle-United-Stats" TargetMode="External"/><Relationship Id="rId882" Type="http://schemas.openxmlformats.org/officeDocument/2006/relationships/hyperlink" Target="https://fbref.com/en/country/ESP/Spain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65c844b/Nuno-Tavares" TargetMode="External"/><Relationship Id="rId2356" Type="http://schemas.openxmlformats.org/officeDocument/2006/relationships/hyperlink" Target="https://fbref.com/en/players/3f847d95/Joseph-Whitworth" TargetMode="External"/><Relationship Id="rId328" Type="http://schemas.openxmlformats.org/officeDocument/2006/relationships/hyperlink" Target="https://fbref.com/en/players/5f346071/matchlogs/2023-2024/summary/Andre-Brooks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POL/Poland-Football" TargetMode="External"/><Relationship Id="rId1165" Type="http://schemas.openxmlformats.org/officeDocument/2006/relationships/hyperlink" Target="https://fbref.com/en/players/c066d1a5/Issa-Kabore" TargetMode="External"/><Relationship Id="rId1372" Type="http://schemas.openxmlformats.org/officeDocument/2006/relationships/hyperlink" Target="https://fbref.com/en/players/c6220452/matchlogs/2023-2024/summary/Kobbie-Mainoo-Match-Logs" TargetMode="External"/><Relationship Id="rId2009" Type="http://schemas.openxmlformats.org/officeDocument/2006/relationships/hyperlink" Target="https://fbref.com/en/players/dd745366/Andrey-Santos" TargetMode="External"/><Relationship Id="rId2216" Type="http://schemas.openxmlformats.org/officeDocument/2006/relationships/hyperlink" Target="https://fbref.com/en/players/999ceb5f/matchlogs/2023-2024/summary/Boubacar-Traore-Match-Logs" TargetMode="External"/><Relationship Id="rId2423" Type="http://schemas.openxmlformats.org/officeDocument/2006/relationships/hyperlink" Target="https://fbref.com/en/players/51cf8561/matchlogs/2023-2024/summary/Oleksandr-Zinchenko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9134eb2/Joe-Hugill" TargetMode="External"/><Relationship Id="rId1232" Type="http://schemas.openxmlformats.org/officeDocument/2006/relationships/hyperlink" Target="https://fbref.com/en/players/4c3a6744/matchlogs/2023-2024/summary/Justin-Kluivert-Match-Logs" TargetMode="External"/><Relationship Id="rId1677" Type="http://schemas.openxmlformats.org/officeDocument/2006/relationships/hyperlink" Target="https://fbref.com/en/players/74b2cd7e/Angelo-Ogbonna" TargetMode="External"/><Relationship Id="rId1884" Type="http://schemas.openxmlformats.org/officeDocument/2006/relationships/hyperlink" Target="https://fbref.com/en/players/ab651565/matchlogs/2023-2024/summary/Nathan-Redmond-Match-Logs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b62878a5/Kudus-Mohammed" TargetMode="External"/><Relationship Id="rId1744" Type="http://schemas.openxmlformats.org/officeDocument/2006/relationships/hyperlink" Target="https://fbref.com/en/players/2f9e4435/matchlogs/2023-2024/summary/Dango-Ouattara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8aff2b51/matchlogs/2023-2024/summary/Michael-Ndiweni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7a1f2c08/Jairo-Riedewald" TargetMode="External"/><Relationship Id="rId392" Type="http://schemas.openxmlformats.org/officeDocument/2006/relationships/hyperlink" Target="https://fbref.com/en/players/4506aec5/matchlogs/2023-2024/summary/Thomas-Cannon-Match-Logs" TargetMode="External"/><Relationship Id="rId697" Type="http://schemas.openxmlformats.org/officeDocument/2006/relationships/hyperlink" Target="https://fbref.com/en/players/debe38a0/John-Egan" TargetMode="External"/><Relationship Id="rId2073" Type="http://schemas.openxmlformats.org/officeDocument/2006/relationships/hyperlink" Target="https://fbref.com/en/players/8e16dd48/Luis-Sinisterra" TargetMode="External"/><Relationship Id="rId2280" Type="http://schemas.openxmlformats.org/officeDocument/2006/relationships/hyperlink" Target="https://fbref.com/en/players/cf134113/matchlogs/2023-2024/summary/Bart-Verbruggen-Match-Logs" TargetMode="External"/><Relationship Id="rId2378" Type="http://schemas.openxmlformats.org/officeDocument/2006/relationships/hyperlink" Target="https://fbref.com/en/squads/fd962109/Fulham-Stats" TargetMode="External"/><Relationship Id="rId252" Type="http://schemas.openxmlformats.org/officeDocument/2006/relationships/hyperlink" Target="https://fbref.com/en/players/d0b6129f/matchlogs/2023-2024/summary/Sander-Berge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3c256bb1/matchlogs/2023-2024/summary/Devan-Tanton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9228b07c/Tom-Davies" TargetMode="External"/><Relationship Id="rId764" Type="http://schemas.openxmlformats.org/officeDocument/2006/relationships/hyperlink" Target="https://fbref.com/en/players/33a68b9b/matchlogs/2023-2024/summary/Alvaro-Fernandez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e4a775cb/Nottingham-Forest-Stats" TargetMode="External"/><Relationship Id="rId2000" Type="http://schemas.openxmlformats.org/officeDocument/2006/relationships/hyperlink" Target="https://fbref.com/en/players/bced0375/matchlogs/2023-2024/summary/Ibrahim-Sangare-Match-Logs" TargetMode="External"/><Relationship Id="rId2238" Type="http://schemas.openxmlformats.org/officeDocument/2006/relationships/hyperlink" Target="https://fbref.com/en/country/GRE/Greece-Football" TargetMode="External"/><Relationship Id="rId417" Type="http://schemas.openxmlformats.org/officeDocument/2006/relationships/hyperlink" Target="https://fbref.com/en/players/e28868f3/Jonny-Castro" TargetMode="External"/><Relationship Id="rId624" Type="http://schemas.openxmlformats.org/officeDocument/2006/relationships/hyperlink" Target="https://fbref.com/en/players/e814e1cf/matchlogs/2023-2024/summary/Lewis-Dobbin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SWE/Sweden-Football" TargetMode="External"/><Relationship Id="rId1461" Type="http://schemas.openxmlformats.org/officeDocument/2006/relationships/hyperlink" Target="https://fbref.com/en/players/96593e89/James-Mcatee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d56b9520/Malo-Gusto" TargetMode="External"/><Relationship Id="rId1114" Type="http://schemas.openxmlformats.org/officeDocument/2006/relationships/hyperlink" Target="https://fbref.com/en/country/BRA/Brazil-Football" TargetMode="External"/><Relationship Id="rId1321" Type="http://schemas.openxmlformats.org/officeDocument/2006/relationships/hyperlink" Target="https://fbref.com/en/players/37118440/Tom-Lockyer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e342ad68/Mohamed-Salah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361ca564/Tottenham-Hotspur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4b40d9ca/Nick-Pope" TargetMode="External"/><Relationship Id="rId1900" Type="http://schemas.openxmlformats.org/officeDocument/2006/relationships/hyperlink" Target="https://fbref.com/en/players/1c7012b8/matchlogs/2023-2024/summary/Declan-Rice-Match-Logs" TargetMode="External"/><Relationship Id="rId2095" Type="http://schemas.openxmlformats.org/officeDocument/2006/relationships/hyperlink" Target="https://fbref.com/en/squads/4ba7cbea/Bournemouth-Stats" TargetMode="External"/><Relationship Id="rId274" Type="http://schemas.openxmlformats.org/officeDocument/2006/relationships/hyperlink" Target="https://fbref.com/en/country/MLI/Mali-Football" TargetMode="External"/><Relationship Id="rId481" Type="http://schemas.openxmlformats.org/officeDocument/2006/relationships/hyperlink" Target="https://fbref.com/en/players/2afc7272/Lewis-Cook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69942fb3/James-Hill" TargetMode="External"/><Relationship Id="rId341" Type="http://schemas.openxmlformats.org/officeDocument/2006/relationships/hyperlink" Target="https://fbref.com/en/players/4e204552/Jacob-Bruun-Larsen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6ca5ec4b/Alex-Iwobi" TargetMode="External"/><Relationship Id="rId1276" Type="http://schemas.openxmlformats.org/officeDocument/2006/relationships/hyperlink" Target="https://fbref.com/en/players/119b9a8e/matchlogs/2023-2024/summary/Aymeric-Laporte-Match-Logs" TargetMode="External"/><Relationship Id="rId1483" Type="http://schemas.openxmlformats.org/officeDocument/2006/relationships/hyperlink" Target="https://fbref.com/en/squads/e4a775cb/Nottingham-Forest-Stats" TargetMode="External"/><Relationship Id="rId2022" Type="http://schemas.openxmlformats.org/officeDocument/2006/relationships/hyperlink" Target="https://fbref.com/en/country/GER/Germany-Football" TargetMode="External"/><Relationship Id="rId2327" Type="http://schemas.openxmlformats.org/officeDocument/2006/relationships/hyperlink" Target="https://fbref.com/en/players/8a7ff278/matchlogs/2023-2024/summary/Joel-Ward-Match-Logs" TargetMode="External"/><Relationship Id="rId201" Type="http://schemas.openxmlformats.org/officeDocument/2006/relationships/hyperlink" Target="https://fbref.com/en/players/1aa84968/Chris-Basham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e32958b7/Mark-Gillespie" TargetMode="External"/><Relationship Id="rId1136" Type="http://schemas.openxmlformats.org/officeDocument/2006/relationships/hyperlink" Target="https://fbref.com/en/players/d9e7c4da/matchlogs/2023-2024/summary/Joseph-Johnson-Match-Logs" TargetMode="External"/><Relationship Id="rId1690" Type="http://schemas.openxmlformats.org/officeDocument/2006/relationships/hyperlink" Target="https://fbref.com/en/country/FRA/France-Football" TargetMode="External"/><Relationship Id="rId1788" Type="http://schemas.openxmlformats.org/officeDocument/2006/relationships/hyperlink" Target="https://fbref.com/en/players/767d9605/matchlogs/2023-2024/summary/Sydie-Peck-Match-Logs" TargetMode="External"/><Relationship Id="rId1995" Type="http://schemas.openxmlformats.org/officeDocument/2006/relationships/hyperlink" Target="https://fbref.com/en/squads/19538871/Manchester-United-Stats" TargetMode="External"/><Relationship Id="rId713" Type="http://schemas.openxmlformats.org/officeDocument/2006/relationships/hyperlink" Target="https://fbref.com/en/players/47a34c4f/Mohamed-Elneny" TargetMode="External"/><Relationship Id="rId920" Type="http://schemas.openxmlformats.org/officeDocument/2006/relationships/hyperlink" Target="https://fbref.com/en/players/8aec0537/matchlogs/2023-2024/summary/Pascal-Gross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1d3b3d77/matchlogs/2023-2024/summary/Trey-Nyoni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fed96827/matchlogs/2023-2024/summary/Chris-Mepham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d3fd31cc/Everton-Stats" TargetMode="External"/><Relationship Id="rId1922" Type="http://schemas.openxmlformats.org/officeDocument/2006/relationships/hyperlink" Target="https://fbref.com/en/country/SCO/Scotland-Football" TargetMode="External"/><Relationship Id="rId296" Type="http://schemas.openxmlformats.org/officeDocument/2006/relationships/hyperlink" Target="https://fbref.com/en/players/ccce7025/matchlogs/2023-2024/summary/Sven-Botman-Match-Logs" TargetMode="External"/><Relationship Id="rId2184" Type="http://schemas.openxmlformats.org/officeDocument/2006/relationships/hyperlink" Target="https://fbref.com/en/players/b3af9be1/matchlogs/2023-2024/summary/Takehiro-Tomiyasu-Match-Logs" TargetMode="External"/><Relationship Id="rId2391" Type="http://schemas.openxmlformats.org/officeDocument/2006/relationships/hyperlink" Target="https://fbref.com/en/players/d3085b49/matchlogs/2023-2024/summary/Cauley-Woodrow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b2b47a98/Newcastle-United-Stats" TargetMode="External"/><Relationship Id="rId570" Type="http://schemas.openxmlformats.org/officeDocument/2006/relationships/hyperlink" Target="https://fbref.com/en/country/CAN/Canada-Football" TargetMode="External"/><Relationship Id="rId2044" Type="http://schemas.openxmlformats.org/officeDocument/2006/relationships/hyperlink" Target="https://fbref.com/en/players/efd2ec23/matchlogs/2023-2024/summary/Antoine-Semenyo-Match-Logs" TargetMode="External"/><Relationship Id="rId2251" Type="http://schemas.openxmlformats.org/officeDocument/2006/relationships/hyperlink" Target="https://fbref.com/en/squads/cff3d9bb/Chelsea-Stats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3a949a25/matchlogs/2023-2024/summary/Martin-Dubravka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84c5ceea/matchlogs/2023-2024/summary/Tim-Iroegbunam-Match-Logs" TargetMode="External"/><Relationship Id="rId1298" Type="http://schemas.openxmlformats.org/officeDocument/2006/relationships/hyperlink" Target="https://fbref.com/en/country/COL/Colombia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93e08bce/matchlogs/2023-2024/summary/Ameen-Al-Dakhil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CIV/Cote-dIvoire-Football" TargetMode="External"/><Relationship Id="rId1365" Type="http://schemas.openxmlformats.org/officeDocument/2006/relationships/hyperlink" Target="https://fbref.com/en/players/d8931174/Harry-Maguire" TargetMode="External"/><Relationship Id="rId1572" Type="http://schemas.openxmlformats.org/officeDocument/2006/relationships/hyperlink" Target="https://fbref.com/en/players/049a888d/matchlogs/2023-2024/summary/Mykhailo-Mudryk-Match-Logs" TargetMode="External"/><Relationship Id="rId2209" Type="http://schemas.openxmlformats.org/officeDocument/2006/relationships/hyperlink" Target="https://fbref.com/en/players/c47541e0/Bertrand-Traore" TargetMode="External"/><Relationship Id="rId2416" Type="http://schemas.openxmlformats.org/officeDocument/2006/relationships/hyperlink" Target="https://fbref.com/en/players/07d65234/Anass-Zaroury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c3e663e/Jakub-Kiwior" TargetMode="External"/><Relationship Id="rId1432" Type="http://schemas.openxmlformats.org/officeDocument/2006/relationships/hyperlink" Target="https://fbref.com/en/players/ed383e43/matchlogs/2023-2024/summary/Alex-Matos-Match-Logs" TargetMode="External"/><Relationship Id="rId1877" Type="http://schemas.openxmlformats.org/officeDocument/2006/relationships/hyperlink" Target="https://fbref.com/en/players/28b40c9c/Tim-Ream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b355808/William-Osula" TargetMode="External"/><Relationship Id="rId1944" Type="http://schemas.openxmlformats.org/officeDocument/2006/relationships/hyperlink" Target="https://fbref.com/en/players/4ab53cdb/matchlogs/2023-2024/summary/Jay-Rodriguez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53552942/matchlogs/2023-2024/summary/Maximo-Perrone-Match-Logs" TargetMode="External"/><Relationship Id="rId385" Type="http://schemas.openxmlformats.org/officeDocument/2006/relationships/hyperlink" Target="https://fbref.com/en/players/858409be/Allan-Campbell" TargetMode="External"/><Relationship Id="rId592" Type="http://schemas.openxmlformats.org/officeDocument/2006/relationships/hyperlink" Target="https://fbref.com/en/players/31c69ef1/matchlogs/2023-2024/summary/Ruben-Dias-Match-Logs" TargetMode="External"/><Relationship Id="rId2066" Type="http://schemas.openxmlformats.org/officeDocument/2006/relationships/hyperlink" Target="https://fbref.com/en/country/POR/Portugal-Football" TargetMode="External"/><Relationship Id="rId2273" Type="http://schemas.openxmlformats.org/officeDocument/2006/relationships/hyperlink" Target="https://fbref.com/en/players/8fe2a392/Micky-van-de-Ven" TargetMode="External"/><Relationship Id="rId245" Type="http://schemas.openxmlformats.org/officeDocument/2006/relationships/hyperlink" Target="https://fbref.com/en/players/f72293fc/Johann-Berg-Gudmundsson" TargetMode="External"/><Relationship Id="rId452" Type="http://schemas.openxmlformats.org/officeDocument/2006/relationships/hyperlink" Target="https://fbref.com/en/players/2696b6a9/matchlogs/2023-2024/summary/Tahith-Chong-Match-Logs" TargetMode="External"/><Relationship Id="rId897" Type="http://schemas.openxmlformats.org/officeDocument/2006/relationships/hyperlink" Target="https://fbref.com/en/players/d7e24aa1/John-Kymani-Gordon" TargetMode="External"/><Relationship Id="rId1082" Type="http://schemas.openxmlformats.org/officeDocument/2006/relationships/hyperlink" Target="https://fbref.com/en/country/EST/Estonia-Football" TargetMode="External"/><Relationship Id="rId2133" Type="http://schemas.openxmlformats.org/officeDocument/2006/relationships/hyperlink" Target="https://fbref.com/en/players/934e1968/Dominik-Szoboszlai" TargetMode="External"/><Relationship Id="rId2340" Type="http://schemas.openxmlformats.org/officeDocument/2006/relationships/hyperlink" Target="https://fbref.com/en/players/c40b6180/Adam-Webster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0e81a88/matchlogs/2023-2024/summary/Rhian-Brewster-Match-Logs" TargetMode="External"/><Relationship Id="rId757" Type="http://schemas.openxmlformats.org/officeDocument/2006/relationships/hyperlink" Target="https://fbref.com/en/players/507c7bdf/Bruno-Fernandes" TargetMode="External"/><Relationship Id="rId964" Type="http://schemas.openxmlformats.org/officeDocument/2006/relationships/hyperlink" Target="https://fbref.com/en/players/fed7cb61/matchlogs/2023-2024/summary/Kai-Havertz-Match-Logs" TargetMode="External"/><Relationship Id="rId1387" Type="http://schemas.openxmlformats.org/officeDocument/2006/relationships/hyperlink" Target="https://fbref.com/en/squads/d07537b9/Brighton-and-Hove-Albion-Stats" TargetMode="External"/><Relationship Id="rId1594" Type="http://schemas.openxmlformats.org/officeDocument/2006/relationships/hyperlink" Target="https://fbref.com/en/country/UKR/Ukraine-Football" TargetMode="External"/><Relationship Id="rId2200" Type="http://schemas.openxmlformats.org/officeDocument/2006/relationships/hyperlink" Target="https://fbref.com/en/players/b28bbd58/matchlogs/2023-2024/summary/Andros-Townsend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733f1a7d/Ben-Doak" TargetMode="External"/><Relationship Id="rId824" Type="http://schemas.openxmlformats.org/officeDocument/2006/relationships/hyperlink" Target="https://fbref.com/en/players/c2731c10/matchlogs/2023-2024/summary/Conor-Gallagher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CMR/Cameroon-Football" TargetMode="External"/><Relationship Id="rId1661" Type="http://schemas.openxmlformats.org/officeDocument/2006/relationships/hyperlink" Target="https://fbref.com/en/players/1d042188/Dara-OShea" TargetMode="External"/><Relationship Id="rId1899" Type="http://schemas.openxmlformats.org/officeDocument/2006/relationships/hyperlink" Target="https://fbref.com/en/squads/18bb7c10/Arsenal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5cbd1eb0/Tyrick-Mitchell" TargetMode="External"/><Relationship Id="rId1759" Type="http://schemas.openxmlformats.org/officeDocument/2006/relationships/hyperlink" Target="https://fbref.com/en/squads/cff3d9bb/Chelsea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JAM/Jamaica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17695062/matchlogs/2023-2024/summary/Emile-Smith-Rowe-Match-Logs" TargetMode="External"/><Relationship Id="rId2295" Type="http://schemas.openxmlformats.org/officeDocument/2006/relationships/hyperlink" Target="https://fbref.com/en/squads/fd962109/Fulham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squads/4ba7cbea/Bournemouth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414184f7/Jhon-Duran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KOR/Korea-Republic-Football" TargetMode="External"/><Relationship Id="rId2362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f08490a6/Arnaut-Danjuma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f4e433d4/Tariq-Lamptey" TargetMode="External"/><Relationship Id="rId1476" Type="http://schemas.openxmlformats.org/officeDocument/2006/relationships/hyperlink" Target="https://fbref.com/en/players/bf973eeb/matchlogs/2023-2024/summary/James-McConnell-Match-Logs" TargetMode="External"/><Relationship Id="rId2015" Type="http://schemas.openxmlformats.org/officeDocument/2006/relationships/hyperlink" Target="https://fbref.com/en/squads/8cec06e1/Wolverhampton-Wanderers-Stats" TargetMode="External"/><Relationship Id="rId2222" Type="http://schemas.openxmlformats.org/officeDocument/2006/relationships/hyperlink" Target="https://fbref.com/en/country/BEL/Belgium-Football" TargetMode="External"/><Relationship Id="rId401" Type="http://schemas.openxmlformats.org/officeDocument/2006/relationships/hyperlink" Target="https://fbref.com/en/players/4d224fe8/Casemiro" TargetMode="External"/><Relationship Id="rId846" Type="http://schemas.openxmlformats.org/officeDocument/2006/relationships/hyperlink" Target="https://fbref.com/en/country/ESP/Spain-Football" TargetMode="External"/><Relationship Id="rId1031" Type="http://schemas.openxmlformats.org/officeDocument/2006/relationships/hyperlink" Target="https://fbref.com/en/squads/cff3d9bb/Chelsea-Stats" TargetMode="External"/><Relationship Id="rId1129" Type="http://schemas.openxmlformats.org/officeDocument/2006/relationships/hyperlink" Target="https://fbref.com/en/players/0cd31129/Brennan-Johnson" TargetMode="External"/><Relationship Id="rId1683" Type="http://schemas.openxmlformats.org/officeDocument/2006/relationships/hyperlink" Target="https://fbref.com/en/squads/47c64c55/Crystal-Palace-Stats" TargetMode="External"/><Relationship Id="rId1890" Type="http://schemas.openxmlformats.org/officeDocument/2006/relationships/hyperlink" Target="https://fbref.com/en/country/ESP/Spain-Football" TargetMode="External"/><Relationship Id="rId1988" Type="http://schemas.openxmlformats.org/officeDocument/2006/relationships/hyperlink" Target="https://fbref.com/en/players/da7b447d/matchlogs/2023-2024/summary/Davinson-Sanchez-Match-Logs" TargetMode="External"/><Relationship Id="rId706" Type="http://schemas.openxmlformats.org/officeDocument/2006/relationships/hyperlink" Target="https://fbref.com/en/country/SWE/Sweden-Football" TargetMode="External"/><Relationship Id="rId913" Type="http://schemas.openxmlformats.org/officeDocument/2006/relationships/hyperlink" Target="https://fbref.com/en/players/7eda24fe/Ben-Greenwood" TargetMode="External"/><Relationship Id="rId1336" Type="http://schemas.openxmlformats.org/officeDocument/2006/relationships/hyperlink" Target="https://fbref.com/en/players/7af88b33/matchlogs/2023-2024/summary/Max-Lowe-Match-Logs" TargetMode="External"/><Relationship Id="rId1543" Type="http://schemas.openxmlformats.org/officeDocument/2006/relationships/hyperlink" Target="https://fbref.com/en/squads/e4a775cb/Nottingham-Forest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18bb7c10/Arsena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67f649be/matchlogs/2023-2024/summary/Ionut-Radu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e9c0c1b2/matchlogs/2023-2024/summary/Andre-Onana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a4ac4b8f/Willy-Boly" TargetMode="External"/><Relationship Id="rId496" Type="http://schemas.openxmlformats.org/officeDocument/2006/relationships/hyperlink" Target="https://fbref.com/en/players/fdf3cb77/matchlogs/2023-2024/summary/Vladimir-Coufal-Match-Logs" TargetMode="External"/><Relationship Id="rId2177" Type="http://schemas.openxmlformats.org/officeDocument/2006/relationships/hyperlink" Target="https://fbref.com/en/players/a105d46a/Harry-Toffolo" TargetMode="External"/><Relationship Id="rId2384" Type="http://schemas.openxmlformats.org/officeDocument/2006/relationships/hyperlink" Target="https://fbref.com/en/players/4e9a0555/Chris-Wood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468a7a91/matchlogs/2023-2024/summary/Facundo-Buonanotte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SCO/Scotland-Football" TargetMode="External"/><Relationship Id="rId1193" Type="http://schemas.openxmlformats.org/officeDocument/2006/relationships/hyperlink" Target="https://fbref.com/en/players/51dbeea9/Thilo-Kehrer" TargetMode="External"/><Relationship Id="rId2037" Type="http://schemas.openxmlformats.org/officeDocument/2006/relationships/hyperlink" Target="https://fbref.com/en/players/d04b94db/Nelson-Semedo" TargetMode="External"/><Relationship Id="rId2244" Type="http://schemas.openxmlformats.org/officeDocument/2006/relationships/hyperlink" Target="https://fbref.com/en/players/4a51ba65/matchlogs/2023-2024/summary/Matt-Turner-Match-Logs" TargetMode="External"/><Relationship Id="rId216" Type="http://schemas.openxmlformats.org/officeDocument/2006/relationships/hyperlink" Target="https://fbref.com/en/players/7cbd6d68/matchlogs/2023-2024/summary/Eddie-Beach-Match-Logs" TargetMode="External"/><Relationship Id="rId423" Type="http://schemas.openxmlformats.org/officeDocument/2006/relationships/hyperlink" Target="https://fbref.com/en/squads/d07537b9/Brighton-and-Hove-Albion-Stats" TargetMode="External"/><Relationship Id="rId868" Type="http://schemas.openxmlformats.org/officeDocument/2006/relationships/hyperlink" Target="https://fbref.com/en/players/1961b2aa/matchlogs/2023-2024/summary/Andre-Gomes-Match-Logs" TargetMode="External"/><Relationship Id="rId1053" Type="http://schemas.openxmlformats.org/officeDocument/2006/relationships/hyperlink" Target="https://fbref.com/en/players/07802f7f/Danny-Ings" TargetMode="External"/><Relationship Id="rId1260" Type="http://schemas.openxmlformats.org/officeDocument/2006/relationships/hyperlink" Target="https://fbref.com/en/players/f23f9d20/matchlogs/2023-2024/summary/Tim-Krul-Match-Logs" TargetMode="External"/><Relationship Id="rId1498" Type="http://schemas.openxmlformats.org/officeDocument/2006/relationships/hyperlink" Target="https://fbref.com/en/country/TUN/Tunisia-Football" TargetMode="External"/><Relationship Id="rId2104" Type="http://schemas.openxmlformats.org/officeDocument/2006/relationships/hyperlink" Target="https://fbref.com/en/players/6613c819/matchlogs/2023-2024/summary/Tomas-Soucek-Match-Logs" TargetMode="External"/><Relationship Id="rId630" Type="http://schemas.openxmlformats.org/officeDocument/2006/relationships/hyperlink" Target="https://fbref.com/en/country/BEL/Belgium-Football" TargetMode="External"/><Relationship Id="rId728" Type="http://schemas.openxmlformats.org/officeDocument/2006/relationships/hyperlink" Target="https://fbref.com/en/players/980522ec/matchlogs/2023-2024/summary/Christian-Eriksen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92868cb5/Divin-Mubama" TargetMode="External"/><Relationship Id="rId1772" Type="http://schemas.openxmlformats.org/officeDocument/2006/relationships/hyperlink" Target="https://fbref.com/en/players/32163807/matchlogs/2023-2024/summary/Ben-Parkinson-Match-Logs" TargetMode="External"/><Relationship Id="rId2311" Type="http://schemas.openxmlformats.org/officeDocument/2006/relationships/hyperlink" Target="https://fbref.com/en/players/03df04ff/matchlogs/2023-2024/summary/Odisseas-Vlachodimos-Match-Logs" TargetMode="External"/><Relationship Id="rId2409" Type="http://schemas.openxmlformats.org/officeDocument/2006/relationships/hyperlink" Target="https://fbref.com/en/country/UKR/Ukraine-Football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73b1d65b/matchlogs/2023-2024/summary/Ryan-John-Giles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b217ef29/Joel-Matip" TargetMode="External"/><Relationship Id="rId1632" Type="http://schemas.openxmlformats.org/officeDocument/2006/relationships/hyperlink" Target="https://fbref.com/en/players/43439614/matchlogs/2023-2024/summary/Oliver-Norwood-Match-Logs" TargetMode="External"/><Relationship Id="rId1937" Type="http://schemas.openxmlformats.org/officeDocument/2006/relationships/hyperlink" Target="https://fbref.com/en/players/6434f10d/Rodri" TargetMode="External"/><Relationship Id="rId2199" Type="http://schemas.openxmlformats.org/officeDocument/2006/relationships/hyperlink" Target="https://fbref.com/en/squads/e297cd13/Luton-Town-Stats" TargetMode="External"/><Relationship Id="rId280" Type="http://schemas.openxmlformats.org/officeDocument/2006/relationships/hyperlink" Target="https://fbref.com/en/players/4c5835e6/matchlogs/2023-2024/summary/Benicio-Boaitey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e31708b2/Amadou-Diallo" TargetMode="External"/><Relationship Id="rId792" Type="http://schemas.openxmlformats.org/officeDocument/2006/relationships/hyperlink" Target="https://fbref.com/en/players/c3e39f12/matchlogs/2023-2024/summary/Fraser-Forster-Match-Logs" TargetMode="External"/><Relationship Id="rId2059" Type="http://schemas.openxmlformats.org/officeDocument/2006/relationships/hyperlink" Target="https://fbref.com/en/squads/e297cd13/Luton-Town-Stats" TargetMode="External"/><Relationship Id="rId2266" Type="http://schemas.openxmlformats.org/officeDocument/2006/relationships/hyperlink" Target="https://fbref.com/en/country/ARG/Argentina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URU/Uruguay-Football" TargetMode="External"/><Relationship Id="rId445" Type="http://schemas.openxmlformats.org/officeDocument/2006/relationships/hyperlink" Target="https://fbref.com/en/players/34721c11/Tawanda-Chirewa" TargetMode="External"/><Relationship Id="rId652" Type="http://schemas.openxmlformats.org/officeDocument/2006/relationships/hyperlink" Target="https://fbref.com/en/players/02b29014/matchlogs/2023-2024/summary/Abdoulaye-Doucoure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ALB/Albania-Football" TargetMode="External"/><Relationship Id="rId2333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c1949191/Jarrad-Branthwaite" TargetMode="External"/><Relationship Id="rId512" Type="http://schemas.openxmlformats.org/officeDocument/2006/relationships/hyperlink" Target="https://fbref.com/en/players/1daec722/matchlogs/2023-2024/summary/Marc-Cucurella-Match-Logs" TargetMode="External"/><Relationship Id="rId957" Type="http://schemas.openxmlformats.org/officeDocument/2006/relationships/hyperlink" Target="https://fbref.com/en/players/aa849a12/Jack-Harrison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BRA/Brazil-Football" TargetMode="External"/><Relationship Id="rId2400" Type="http://schemas.openxmlformats.org/officeDocument/2006/relationships/hyperlink" Target="https://fbref.com/en/players/c1fe2a48/Ryan-Yates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1971591f/Cody-Gakpo" TargetMode="External"/><Relationship Id="rId1002" Type="http://schemas.openxmlformats.org/officeDocument/2006/relationships/hyperlink" Target="https://fbref.com/en/country/IRL/Republic-of-Ireland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1544f145/Jacob-Ramsey" TargetMode="External"/><Relationship Id="rId1307" Type="http://schemas.openxmlformats.org/officeDocument/2006/relationships/hyperlink" Target="https://fbref.com/en/squads/cd051869/Brentfor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43a166b4/Divock-Origi" TargetMode="External"/><Relationship Id="rId1959" Type="http://schemas.openxmlformats.org/officeDocument/2006/relationships/hyperlink" Target="https://fbref.com/en/squads/e297cd13/Luton-Town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2190" Type="http://schemas.openxmlformats.org/officeDocument/2006/relationships/hyperlink" Target="https://fbref.com/en/country/ITA/Italy-Football" TargetMode="External"/><Relationship Id="rId2288" Type="http://schemas.openxmlformats.org/officeDocument/2006/relationships/hyperlink" Target="https://fbref.com/en/players/6412cc03/matchlogs/2023-2024/summary/Fabio-Vieira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47c64c55/Crystal-Palace-Stats" TargetMode="External"/><Relationship Id="rId1097" Type="http://schemas.openxmlformats.org/officeDocument/2006/relationships/hyperlink" Target="https://fbref.com/en/players/b66315ae/Gabriel-Jesu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15ea812b/matchlogs/2023-2024/summary/James-Tarkowski-Match-Logs" TargetMode="External"/><Relationship Id="rId674" Type="http://schemas.openxmlformats.org/officeDocument/2006/relationships/hyperlink" Target="https://fbref.com/en/country/WAL/Wales-Football" TargetMode="External"/><Relationship Id="rId881" Type="http://schemas.openxmlformats.org/officeDocument/2006/relationships/hyperlink" Target="https://fbref.com/en/players/01e5f06e/Sergio-Gomez" TargetMode="External"/><Relationship Id="rId979" Type="http://schemas.openxmlformats.org/officeDocument/2006/relationships/hyperlink" Target="https://fbref.com/en/squads/47c64c55/Crystal-Palace-Stats" TargetMode="External"/><Relationship Id="rId2355" Type="http://schemas.openxmlformats.org/officeDocument/2006/relationships/hyperlink" Target="https://fbref.com/en/players/cd84f0e3/matchlogs/2023-2024/summary/Matthew-Whittingham-Match-Log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9328b835/Lukasz-Fabianski" TargetMode="External"/><Relationship Id="rId839" Type="http://schemas.openxmlformats.org/officeDocument/2006/relationships/hyperlink" Target="https://fbref.com/en/squads/cd051869/Brentford-Stats" TargetMode="External"/><Relationship Id="rId1164" Type="http://schemas.openxmlformats.org/officeDocument/2006/relationships/hyperlink" Target="https://fbref.com/en/players/0db5d2c8/matchlogs/2023-2024/summary/Mathias-Jorgensen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78b8ac63/Oliver-McBurnie" TargetMode="External"/><Relationship Id="rId2008" Type="http://schemas.openxmlformats.org/officeDocument/2006/relationships/hyperlink" Target="https://fbref.com/en/players/dd745366/matchlogs/2023-2024/summary/Andrey-Santos-Match-Logs" TargetMode="External"/><Relationship Id="rId2215" Type="http://schemas.openxmlformats.org/officeDocument/2006/relationships/hyperlink" Target="https://fbref.com/en/squads/8cec06e1/Wolverhampton-Wanderers-Stats" TargetMode="External"/><Relationship Id="rId2422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ac861941/Eric-Dier" TargetMode="External"/><Relationship Id="rId1024" Type="http://schemas.openxmlformats.org/officeDocument/2006/relationships/hyperlink" Target="https://fbref.com/en/players/a0666d3e/matchlogs/2023-2024/summary/Will-Hughes-Match-Logs" TargetMode="External"/><Relationship Id="rId1231" Type="http://schemas.openxmlformats.org/officeDocument/2006/relationships/hyperlink" Target="https://fbref.com/en/squads/4ba7cbea/Bournemouth-Stats" TargetMode="External"/><Relationship Id="rId1676" Type="http://schemas.openxmlformats.org/officeDocument/2006/relationships/hyperlink" Target="https://fbref.com/en/players/788c0277/matchlogs/2023-2024/summary/Chiedozie-Ogbene-Match-Logs" TargetMode="External"/><Relationship Id="rId1883" Type="http://schemas.openxmlformats.org/officeDocument/2006/relationships/hyperlink" Target="https://fbref.com/en/squads/943e8050/Burnley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a2b105e0/Sean-Longstaff" TargetMode="External"/><Relationship Id="rId1536" Type="http://schemas.openxmlformats.org/officeDocument/2006/relationships/hyperlink" Target="https://fbref.com/en/players/f230bc30/matchlogs/2023-2024/summary/Jakub-Moder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b2b47a98/Newcastle-United-Stats" TargetMode="External"/><Relationship Id="rId1810" Type="http://schemas.openxmlformats.org/officeDocument/2006/relationships/hyperlink" Target="https://fbref.com/en/country/WAL/Wales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d3fd31cc/Everton-Stats" TargetMode="External"/><Relationship Id="rId1908" Type="http://schemas.openxmlformats.org/officeDocument/2006/relationships/hyperlink" Target="https://fbref.com/en/players/fa031b34/matchlogs/2023-2024/summary/Richarlison-Match-Logs" TargetMode="External"/><Relationship Id="rId2072" Type="http://schemas.openxmlformats.org/officeDocument/2006/relationships/hyperlink" Target="https://fbref.com/en/players/86e7deaf/matchlogs/2023-2024/summary/Thiago-Silva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eb391dd/Maxwel-Cornet" TargetMode="External"/><Relationship Id="rId696" Type="http://schemas.openxmlformats.org/officeDocument/2006/relationships/hyperlink" Target="https://fbref.com/en/players/0562b7f1/matchlogs/2023-2024/summary/Odsonne-Edouard-Match-Logs" TargetMode="External"/><Relationship Id="rId2377" Type="http://schemas.openxmlformats.org/officeDocument/2006/relationships/hyperlink" Target="https://fbref.com/en/country/WAL/Wales-Football" TargetMode="External"/><Relationship Id="rId349" Type="http://schemas.openxmlformats.org/officeDocument/2006/relationships/hyperlink" Target="https://fbref.com/en/players/edc98fac/Santiago-Bueno" TargetMode="External"/><Relationship Id="rId556" Type="http://schemas.openxmlformats.org/officeDocument/2006/relationships/hyperlink" Target="https://fbref.com/en/players/44781702/matchlogs/2023-2024/summary/Ben-Davies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a79abd8b/Filip-Marshall" TargetMode="External"/><Relationship Id="rId2237" Type="http://schemas.openxmlformats.org/officeDocument/2006/relationships/hyperlink" Target="https://fbref.com/en/players/f315ca93/Kostas-Tsimikas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072e68ed/Altay-Bayindir" TargetMode="External"/><Relationship Id="rId416" Type="http://schemas.openxmlformats.org/officeDocument/2006/relationships/hyperlink" Target="https://fbref.com/en/players/1c86192d/matchlogs/2023-2024/summary/Leo-Castledine-Match-Logs" TargetMode="External"/><Relationship Id="rId970" Type="http://schemas.openxmlformats.org/officeDocument/2006/relationships/hyperlink" Target="https://fbref.com/en/country/KOR/Korea-Republic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77cf6852/Emil-Krafth" TargetMode="External"/><Relationship Id="rId1698" Type="http://schemas.openxmlformats.org/officeDocument/2006/relationships/hyperlink" Target="https://fbref.com/en/country/IRL/Republic-of-Ireland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ARG/Argentina-Football" TargetMode="External"/><Relationship Id="rId928" Type="http://schemas.openxmlformats.org/officeDocument/2006/relationships/hyperlink" Target="https://fbref.com/en/players/82518f62/matchlogs/2023-2024/summary/Bruno-Guimaraes-Match-Logs" TargetMode="External"/><Relationship Id="rId1460" Type="http://schemas.openxmlformats.org/officeDocument/2006/relationships/hyperlink" Target="https://fbref.com/en/players/96593e89/matchlogs/2023-2024/summary/James-Mcate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9b6f7fd5/Lucas-Paqueta" TargetMode="External"/><Relationship Id="rId2304" Type="http://schemas.openxmlformats.org/officeDocument/2006/relationships/hyperlink" Target="https://fbref.com/en/players/9295dc1c/Vitinho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c17bfb65/Joelinton" TargetMode="External"/><Relationship Id="rId1320" Type="http://schemas.openxmlformats.org/officeDocument/2006/relationships/hyperlink" Target="https://fbref.com/en/players/d7553721/matchlogs/2023-2024/summary/Giovani-Lo-Celso-Match-Logs" TargetMode="External"/><Relationship Id="rId1418" Type="http://schemas.openxmlformats.org/officeDocument/2006/relationships/hyperlink" Target="https://fbref.com/en/country/SEN/Senegal-Football" TargetMode="External"/><Relationship Id="rId1972" Type="http://schemas.openxmlformats.org/officeDocument/2006/relationships/hyperlink" Target="https://fbref.com/en/players/bc7dc64d/matchlogs/2023-2024/summary/Bukayo-Saka-Match-Logs" TargetMode="External"/><Relationship Id="rId1625" Type="http://schemas.openxmlformats.org/officeDocument/2006/relationships/hyperlink" Target="https://fbref.com/en/players/a53649b7/Eddie-Nketiah" TargetMode="External"/><Relationship Id="rId1832" Type="http://schemas.openxmlformats.org/officeDocument/2006/relationships/hyperlink" Target="https://fbref.com/en/players/b3cafda8/matchlogs/2023-2024/summary/Marcelo-Pitaluga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6c203af0/Yves-Bissouma" TargetMode="External"/><Relationship Id="rId480" Type="http://schemas.openxmlformats.org/officeDocument/2006/relationships/hyperlink" Target="https://fbref.com/en/players/700783e7/matchlogs/2023-2024/summary/Levi-Colwill-Match-Logs" TargetMode="External"/><Relationship Id="rId2161" Type="http://schemas.openxmlformats.org/officeDocument/2006/relationships/hyperlink" Target="https://fbref.com/en/players/77d7c96f/Kenny-Tete" TargetMode="External"/><Relationship Id="rId2399" Type="http://schemas.openxmlformats.org/officeDocument/2006/relationships/hyperlink" Target="https://fbref.com/en/players/907a5d7c/matchlogs/2023-2024/summary/Yehor-Yarmoliuk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47369df8/matchlogs/2023-2024/summary/Josh-Brownhill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82927de4/Pablo-Fornals" TargetMode="External"/><Relationship Id="rId992" Type="http://schemas.openxmlformats.org/officeDocument/2006/relationships/hyperlink" Target="https://fbref.com/en/players/1780bb4a/matchlogs/2023-2024/summary/Aaron-Hickey-Match-Logs" TargetMode="External"/><Relationship Id="rId2021" Type="http://schemas.openxmlformats.org/officeDocument/2006/relationships/hyperlink" Target="https://fbref.com/en/players/52afb588/Kevin-Schade" TargetMode="External"/><Relationship Id="rId2259" Type="http://schemas.openxmlformats.org/officeDocument/2006/relationships/hyperlink" Target="https://fbref.com/en/squads/822bd0ba/Liverpool-Stats" TargetMode="External"/><Relationship Id="rId200" Type="http://schemas.openxmlformats.org/officeDocument/2006/relationships/hyperlink" Target="https://fbref.com/en/players/85d7679f/matchlogs/2023-2024/summary/Luca-Barrington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67ac5bb8/Gabriel-Dos-Santos" TargetMode="External"/><Relationship Id="rId852" Type="http://schemas.openxmlformats.org/officeDocument/2006/relationships/hyperlink" Target="https://fbref.com/en/players/d91f104d/matchlogs/2023-2024/summary/Alfie-Gilchrist-Match-Logs" TargetMode="External"/><Relationship Id="rId1068" Type="http://schemas.openxmlformats.org/officeDocument/2006/relationships/hyperlink" Target="https://fbref.com/en/players/6ca5ec4b/matchlogs/2023-2024/summary/Alex-Iwobi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SCO/Scotland-Football" TargetMode="External"/><Relationship Id="rId2119" Type="http://schemas.openxmlformats.org/officeDocument/2006/relationships/hyperlink" Target="https://fbref.com/en/squads/cff3d9bb/Chelsea-Stats" TargetMode="External"/><Relationship Id="rId2326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4f974391/Aaron-Cresswell" TargetMode="External"/><Relationship Id="rId712" Type="http://schemas.openxmlformats.org/officeDocument/2006/relationships/hyperlink" Target="https://fbref.com/en/players/b9e1436c/matchlogs/2023-2024/summary/Harvey-Elliott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1df6b87e/Sheffield-United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822bd0ba/Liverpool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b2b47a98/Newcastle-United-Stats" TargetMode="External"/><Relationship Id="rId1921" Type="http://schemas.openxmlformats.org/officeDocument/2006/relationships/hyperlink" Target="https://fbref.com/en/players/2e4f5f03/Andrew-Robertson" TargetMode="External"/><Relationship Id="rId2183" Type="http://schemas.openxmlformats.org/officeDocument/2006/relationships/hyperlink" Target="https://fbref.com/en/squads/18bb7c10/Arsenal-Stats" TargetMode="External"/><Relationship Id="rId2390" Type="http://schemas.openxmlformats.org/officeDocument/2006/relationships/hyperlink" Target="https://fbref.com/en/squads/e297cd13/Luton-Town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9b5ce51a/Jefferson-Lerma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FRA/France-Football" TargetMode="External"/><Relationship Id="rId222" Type="http://schemas.openxmlformats.org/officeDocument/2006/relationships/hyperlink" Target="https://fbref.com/en/country/JAM/Jamaica-Football" TargetMode="External"/><Relationship Id="rId667" Type="http://schemas.openxmlformats.org/officeDocument/2006/relationships/hyperlink" Target="https://fbref.com/en/squads/b2b47a98/Newcastle-United-Stats" TargetMode="External"/><Relationship Id="rId874" Type="http://schemas.openxmlformats.org/officeDocument/2006/relationships/hyperlink" Target="https://fbref.com/en/country/POR/Portugal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35e413f1/Ben-White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NIR/Northern-Ireland-Football" TargetMode="External"/><Relationship Id="rId941" Type="http://schemas.openxmlformats.org/officeDocument/2006/relationships/hyperlink" Target="https://fbref.com/en/players/a7588cdc/Antwoine-Hackford" TargetMode="External"/><Relationship Id="rId1157" Type="http://schemas.openxmlformats.org/officeDocument/2006/relationships/hyperlink" Target="https://fbref.com/en/players/570bb4b9/Hamed-Junior-Traore" TargetMode="External"/><Relationship Id="rId1364" Type="http://schemas.openxmlformats.org/officeDocument/2006/relationships/hyperlink" Target="https://fbref.com/en/players/bf34eebd/matchlogs/2023-2024/summary/Noni-Madueke-Match-Logs" TargetMode="External"/><Relationship Id="rId1571" Type="http://schemas.openxmlformats.org/officeDocument/2006/relationships/hyperlink" Target="https://fbref.com/en/squads/cff3d9bb/Chelsea-Stats" TargetMode="External"/><Relationship Id="rId2208" Type="http://schemas.openxmlformats.org/officeDocument/2006/relationships/hyperlink" Target="https://fbref.com/en/players/9a28eba4/matchlogs/2023-2024/summary/Adama-Traore-Match-Logs" TargetMode="External"/><Relationship Id="rId2415" Type="http://schemas.openxmlformats.org/officeDocument/2006/relationships/hyperlink" Target="https://fbref.com/en/players/9907b1c8/matchlogs/2023-2024/summary/Nicolo-Zaniol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38c29201/Aidan-Francis" TargetMode="External"/><Relationship Id="rId1017" Type="http://schemas.openxmlformats.org/officeDocument/2006/relationships/hyperlink" Target="https://fbref.com/en/players/15f3ec41/Callum-Hudson-Odoi" TargetMode="External"/><Relationship Id="rId1224" Type="http://schemas.openxmlformats.org/officeDocument/2006/relationships/hyperlink" Target="https://fbref.com/en/players/5791b997/matchlogs/2023-2024/summary/Tom-King-Match-Logs" TargetMode="External"/><Relationship Id="rId1431" Type="http://schemas.openxmlformats.org/officeDocument/2006/relationships/hyperlink" Target="https://fbref.com/en/squads/cff3d9bb/Chelsea-Stats" TargetMode="External"/><Relationship Id="rId1669" Type="http://schemas.openxmlformats.org/officeDocument/2006/relationships/hyperlink" Target="https://fbref.com/en/players/35516eac/Wilson-Odobert" TargetMode="External"/><Relationship Id="rId1876" Type="http://schemas.openxmlformats.org/officeDocument/2006/relationships/hyperlink" Target="https://fbref.com/en/players/9ad8d732/matchlogs/2023-2024/summary/Jadan-Raymond-Match-Logs" TargetMode="External"/><Relationship Id="rId1529" Type="http://schemas.openxmlformats.org/officeDocument/2006/relationships/hyperlink" Target="https://fbref.com/en/players/3925dbd6/Aleksandar-Mitrovic" TargetMode="External"/><Relationship Id="rId1736" Type="http://schemas.openxmlformats.org/officeDocument/2006/relationships/hyperlink" Target="https://fbref.com/en/players/cd889153/matchlogs/2023-2024/summary/Gabriel-Osho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b8fd03ef/Manchester-City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59e6e5bf/matchlogs/2023-2024/summary/Dominic-Calvert-Lewin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e7aa9d7c/Fabio-Silva" TargetMode="External"/><Relationship Id="rId2272" Type="http://schemas.openxmlformats.org/officeDocument/2006/relationships/hyperlink" Target="https://fbref.com/en/players/dad4b285/matchlogs/2023-2024/summary/Joel-Veltman-Match-Logs" TargetMode="External"/><Relationship Id="rId244" Type="http://schemas.openxmlformats.org/officeDocument/2006/relationships/hyperlink" Target="https://fbref.com/en/players/68db6358/matchlogs/2023-2024/summary/Daniel-Bentley-Match-Logs" TargetMode="External"/><Relationship Id="rId689" Type="http://schemas.openxmlformats.org/officeDocument/2006/relationships/hyperlink" Target="https://fbref.com/en/players/3bb7b8b4/Ederson" TargetMode="External"/><Relationship Id="rId896" Type="http://schemas.openxmlformats.org/officeDocument/2006/relationships/hyperlink" Target="https://fbref.com/en/players/2bd83368/matchlogs/2023-2024/summary/Anthony-Gordon-Match-Logs" TargetMode="External"/><Relationship Id="rId1081" Type="http://schemas.openxmlformats.org/officeDocument/2006/relationships/hyperlink" Target="https://fbref.com/en/players/aa81d8f8/Karl-Jakob-Hei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71894777/Adam-Davies" TargetMode="External"/><Relationship Id="rId756" Type="http://schemas.openxmlformats.org/officeDocument/2006/relationships/hyperlink" Target="https://fbref.com/en/players/4596da74/matchlogs/2023-2024/summary/Evan-Ferguson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30d4a2e5/Vitaliy-Mykolenko" TargetMode="External"/><Relationship Id="rId2132" Type="http://schemas.openxmlformats.org/officeDocument/2006/relationships/hyperlink" Target="https://fbref.com/en/players/e3f9e68a/matchlogs/2023-2024/summary/Ronnie-Stutte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197640fd/Timothy-Castagne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361ca564/Tottenham-Hotspur-Stats" TargetMode="External"/><Relationship Id="rId1246" Type="http://schemas.openxmlformats.org/officeDocument/2006/relationships/hyperlink" Target="https://fbref.com/en/country/SEN/Senega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ad82197c/matchlogs/2023-2024/summary/Axel-Disasi-Match-Logs" TargetMode="External"/><Relationship Id="rId823" Type="http://schemas.openxmlformats.org/officeDocument/2006/relationships/hyperlink" Target="https://fbref.com/en/squads/cff3d9bb/Chelsea-Stats" TargetMode="External"/><Relationship Id="rId1453" Type="http://schemas.openxmlformats.org/officeDocument/2006/relationships/hyperlink" Target="https://fbref.com/en/players/6afaebf2/Bryan-Mbeumo" TargetMode="External"/><Relationship Id="rId1660" Type="http://schemas.openxmlformats.org/officeDocument/2006/relationships/hyperlink" Target="https://fbref.com/en/players/a3afdd69/matchlogs/2023-2024/summary/Mark-OMahony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KOR/Korea-Republic-Football" TargetMode="External"/><Relationship Id="rId1313" Type="http://schemas.openxmlformats.org/officeDocument/2006/relationships/hyperlink" Target="https://fbref.com/en/players/afed6722/Valentino-Livramento" TargetMode="External"/><Relationship Id="rId1520" Type="http://schemas.openxmlformats.org/officeDocument/2006/relationships/hyperlink" Target="https://fbref.com/en/players/8397a50c/matchlogs/2023-2024/summary/Tyrone-Mings-Match-Logs" TargetMode="External"/><Relationship Id="rId1965" Type="http://schemas.openxmlformats.org/officeDocument/2006/relationships/hyperlink" Target="https://fbref.com/en/players/187ab096/Charles-Sagoe-Jr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e541326e/Ethan-Pinnock" TargetMode="External"/><Relationship Id="rId199" Type="http://schemas.openxmlformats.org/officeDocument/2006/relationships/hyperlink" Target="https://fbref.com/en/squads/d07537b9/Brighton-and-Hove-Albion-Stats" TargetMode="External"/><Relationship Id="rId2087" Type="http://schemas.openxmlformats.org/officeDocument/2006/relationships/hyperlink" Target="https://fbref.com/en/squads/18bb7c10/Arsenal-Stats" TargetMode="External"/><Relationship Id="rId2294" Type="http://schemas.openxmlformats.org/officeDocument/2006/relationships/hyperlink" Target="https://fbref.com/en/country/BRA/Brazil-Football" TargetMode="External"/><Relationship Id="rId266" Type="http://schemas.openxmlformats.org/officeDocument/2006/relationships/hyperlink" Target="https://fbref.com/en/country/GER/Germany-Football" TargetMode="External"/><Relationship Id="rId473" Type="http://schemas.openxmlformats.org/officeDocument/2006/relationships/hyperlink" Target="https://fbref.com/en/players/a8c19eb8/Nathan-Collins" TargetMode="External"/><Relationship Id="rId680" Type="http://schemas.openxmlformats.org/officeDocument/2006/relationships/hyperlink" Target="https://fbref.com/en/players/282f75f3/matchlogs/2023-2024/summary/Lewis-Dunk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WAL/Wales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ca18c8f1/Jacob-Brown" TargetMode="External"/><Relationship Id="rId540" Type="http://schemas.openxmlformats.org/officeDocument/2006/relationships/hyperlink" Target="https://fbref.com/en/players/a816dbfb/matchlogs/2023-2024/summary/Dani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92e7e919/Son-Heung-min" TargetMode="External"/><Relationship Id="rId1170" Type="http://schemas.openxmlformats.org/officeDocument/2006/relationships/hyperlink" Target="https://fbref.com/en/country/AUT/Austria-Football" TargetMode="External"/><Relationship Id="rId2014" Type="http://schemas.openxmlformats.org/officeDocument/2006/relationships/hyperlink" Target="https://fbref.com/en/country/ESP/Spain-Football" TargetMode="External"/><Relationship Id="rId2221" Type="http://schemas.openxmlformats.org/officeDocument/2006/relationships/hyperlink" Target="https://fbref.com/en/players/b2a81fc6/Mike-Tresor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7b5ab7f2/Bryan-Gil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99813635/matchlogs/2023-2024/summary/Adam-Lallana-Match-Logs" TargetMode="External"/><Relationship Id="rId1475" Type="http://schemas.openxmlformats.org/officeDocument/2006/relationships/hyperlink" Target="https://fbref.com/en/squads/822bd0ba/Liverpool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players/501ac0cc/matchlogs/2023-2024/summary/Reuell-Walters-Match-Logs" TargetMode="External"/><Relationship Id="rId400" Type="http://schemas.openxmlformats.org/officeDocument/2006/relationships/hyperlink" Target="https://fbref.com/en/players/3e1550ee/matchlogs/2023-2024/summary/Scott-Carson-Match-Logs" TargetMode="External"/><Relationship Id="rId705" Type="http://schemas.openxmlformats.org/officeDocument/2006/relationships/hyperlink" Target="https://fbref.com/en/players/2fba6108/Anthony-Elanga" TargetMode="External"/><Relationship Id="rId1128" Type="http://schemas.openxmlformats.org/officeDocument/2006/relationships/hyperlink" Target="https://fbref.com/en/players/0cd31129/matchlogs/2023-2024/summary/Brennan-Johnson-Match-Logs" TargetMode="External"/><Relationship Id="rId1335" Type="http://schemas.openxmlformats.org/officeDocument/2006/relationships/hyperlink" Target="https://fbref.com/en/squads/1df6b87e/Sheffield-United-Stats" TargetMode="External"/><Relationship Id="rId1542" Type="http://schemas.openxmlformats.org/officeDocument/2006/relationships/hyperlink" Target="https://fbref.com/en/country/ARG/Argentina-Football" TargetMode="External"/><Relationship Id="rId1987" Type="http://schemas.openxmlformats.org/officeDocument/2006/relationships/hyperlink" Target="https://fbref.com/en/squads/361ca564/Tottenham-Hotspur-Stats" TargetMode="External"/><Relationship Id="rId912" Type="http://schemas.openxmlformats.org/officeDocument/2006/relationships/hyperlink" Target="https://fbref.com/en/players/b0b4fd3e/matchlogs/2023-2024/summary/Jack-Grealish-Match-Logs" TargetMode="External"/><Relationship Id="rId1847" Type="http://schemas.openxmlformats.org/officeDocument/2006/relationships/hyperlink" Target="https://fbref.com/en/squads/4ba7cbea/Bournemouth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BRA/Brazil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e5019e6/matchlogs/2023-2024/summary/Jayden-Bogle-Match-Logs" TargetMode="External"/><Relationship Id="rId1914" Type="http://schemas.openxmlformats.org/officeDocument/2006/relationships/hyperlink" Target="https://fbref.com/en/country/SCO/Scot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41034650/matchlogs/2023-2024/summary/Jurrien-Timber-Match-Logs" TargetMode="External"/><Relationship Id="rId2383" Type="http://schemas.openxmlformats.org/officeDocument/2006/relationships/hyperlink" Target="https://fbref.com/en/players/2500cef9/matchlogs/2023-2024/summary/Yoane-Wissa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5b7c315/matchlogs/2023-2024/summary/Michael-Keane-Match-Logs" TargetMode="External"/><Relationship Id="rId2036" Type="http://schemas.openxmlformats.org/officeDocument/2006/relationships/hyperlink" Target="https://fbref.com/en/players/104d0bb8/matchlogs/2023-2024/summary/Alex-Scott-Match-Logs" TargetMode="External"/><Relationship Id="rId2243" Type="http://schemas.openxmlformats.org/officeDocument/2006/relationships/hyperlink" Target="https://fbref.com/en/squads/e4a775cb/Nottingham-Forest-Stats" TargetMode="External"/><Relationship Id="rId215" Type="http://schemas.openxmlformats.org/officeDocument/2006/relationships/hyperlink" Target="https://fbref.com/en/squads/cff3d9bb/Chelsea-Stats" TargetMode="External"/><Relationship Id="rId422" Type="http://schemas.openxmlformats.org/officeDocument/2006/relationships/hyperlink" Target="https://fbref.com/en/country/PAR/Paraguay-Football" TargetMode="External"/><Relationship Id="rId867" Type="http://schemas.openxmlformats.org/officeDocument/2006/relationships/hyperlink" Target="https://fbref.com/en/squads/d3fd31cc/Everton-Stats" TargetMode="External"/><Relationship Id="rId1052" Type="http://schemas.openxmlformats.org/officeDocument/2006/relationships/hyperlink" Target="https://fbref.com/en/players/a4e85758/matchlogs/2023-2024/summary/Igor-Match-Logs" TargetMode="External"/><Relationship Id="rId1497" Type="http://schemas.openxmlformats.org/officeDocument/2006/relationships/hyperlink" Target="https://fbref.com/en/players/ca22ccb0/Hannibal-Mejbri" TargetMode="External"/><Relationship Id="rId2103" Type="http://schemas.openxmlformats.org/officeDocument/2006/relationships/hyperlink" Target="https://fbref.com/en/squads/7c21e445/West-Ham-United-Stats" TargetMode="External"/><Relationship Id="rId2310" Type="http://schemas.openxmlformats.org/officeDocument/2006/relationships/hyperlink" Target="https://fbref.com/en/squads/e4a775cb/Nottingham-Forest-Stats" TargetMode="External"/><Relationship Id="rId727" Type="http://schemas.openxmlformats.org/officeDocument/2006/relationships/hyperlink" Target="https://fbref.com/en/squads/19538871/Manchester-United-Stats" TargetMode="External"/><Relationship Id="rId934" Type="http://schemas.openxmlformats.org/officeDocument/2006/relationships/hyperlink" Target="https://fbref.com/en/country/CRO/Croatia-Football" TargetMode="External"/><Relationship Id="rId1357" Type="http://schemas.openxmlformats.org/officeDocument/2006/relationships/hyperlink" Target="https://fbref.com/en/players/ee38d9c5/James-Maddison" TargetMode="External"/><Relationship Id="rId1564" Type="http://schemas.openxmlformats.org/officeDocument/2006/relationships/hyperlink" Target="https://fbref.com/en/players/9674002f/matchlogs/2023-2024/summary/Mason-Mount-Match-Logs" TargetMode="External"/><Relationship Id="rId1771" Type="http://schemas.openxmlformats.org/officeDocument/2006/relationships/hyperlink" Target="https://fbref.com/en/squads/b2b47a98/Newcastle-United-Stats" TargetMode="External"/><Relationship Id="rId2408" Type="http://schemas.openxmlformats.org/officeDocument/2006/relationships/hyperlink" Target="https://fbref.com/en/players/88968486/Illia-Zabarnyi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d0f72bf1/Max-Kilman" TargetMode="External"/><Relationship Id="rId1424" Type="http://schemas.openxmlformats.org/officeDocument/2006/relationships/hyperlink" Target="https://fbref.com/en/players/50e6dc35/matchlogs/2023-2024/summary/Jean-Philippe-Mateta-Match-Logs" TargetMode="External"/><Relationship Id="rId1631" Type="http://schemas.openxmlformats.org/officeDocument/2006/relationships/hyperlink" Target="https://fbref.com/en/squads/1df6b87e/Sheffield-United-Stats" TargetMode="External"/><Relationship Id="rId1869" Type="http://schemas.openxmlformats.org/officeDocument/2006/relationships/hyperlink" Target="https://fbref.com/en/players/98ea5115/David-Raya" TargetMode="External"/><Relationship Id="rId1729" Type="http://schemas.openxmlformats.org/officeDocument/2006/relationships/hyperlink" Target="https://fbref.com/en/players/79bc4c45/Ben-Osborn" TargetMode="External"/><Relationship Id="rId1936" Type="http://schemas.openxmlformats.org/officeDocument/2006/relationships/hyperlink" Target="https://fbref.com/en/players/17acc2ed/matchlogs/2023-2024/summary/Marek-Rodak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a8748947/Tom-Cairney" TargetMode="External"/><Relationship Id="rId584" Type="http://schemas.openxmlformats.org/officeDocument/2006/relationships/hyperlink" Target="https://fbref.com/en/players/aeed5c06/matchlogs/2023-2024/summary/Moussa-Diaby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3f7bafbe/Alejo-Veliz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3b8674e6/Rodrigo-Bentancur" TargetMode="External"/><Relationship Id="rId791" Type="http://schemas.openxmlformats.org/officeDocument/2006/relationships/hyperlink" Target="https://fbref.com/en/squads/361ca564/Tottenham-Hotspur-Stats" TargetMode="External"/><Relationship Id="rId889" Type="http://schemas.openxmlformats.org/officeDocument/2006/relationships/hyperlink" Target="https://fbref.com/en/players/7aee4dd3/Charlie-Good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d2424d1b/matchlogs/2023-2024/summary/Ben-Chilwell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51a3c4c8/Felipe" TargetMode="External"/><Relationship Id="rId1281" Type="http://schemas.openxmlformats.org/officeDocument/2006/relationships/hyperlink" Target="https://fbref.com/en/players/450ab6fc/Jamaal-Lascelles" TargetMode="External"/><Relationship Id="rId1379" Type="http://schemas.openxmlformats.org/officeDocument/2006/relationships/hyperlink" Target="https://fbref.com/en/squads/b2b47a98/Newcastle-United-Stats" TargetMode="External"/><Relationship Id="rId1586" Type="http://schemas.openxmlformats.org/officeDocument/2006/relationships/hyperlink" Target="https://fbref.com/en/country/IRL/Republic-of-Ireland-Football" TargetMode="External"/><Relationship Id="rId2125" Type="http://schemas.openxmlformats.org/officeDocument/2006/relationships/hyperlink" Target="https://fbref.com/en/players/339fe0e8/Thomas-Strakosha" TargetMode="External"/><Relationship Id="rId2332" Type="http://schemas.openxmlformats.org/officeDocument/2006/relationships/hyperlink" Target="https://fbref.com/en/players/95bd120d/Deivid-Washington" TargetMode="External"/><Relationship Id="rId304" Type="http://schemas.openxmlformats.org/officeDocument/2006/relationships/hyperlink" Target="https://fbref.com/en/players/bbd67769/matchlogs/2023-2024/summary/Conor-Bradley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a712ca2b/Issa-Diop" TargetMode="External"/><Relationship Id="rId956" Type="http://schemas.openxmlformats.org/officeDocument/2006/relationships/hyperlink" Target="https://fbref.com/en/players/8c3078cd/matchlogs/2023-2024/summary/Luke-Harris-Match-Logs" TargetMode="External"/><Relationship Id="rId1141" Type="http://schemas.openxmlformats.org/officeDocument/2006/relationships/hyperlink" Target="https://fbref.com/en/players/4fb9c88f/Curtis-Jones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6639e500/Andreas-Pereira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98d2c2c4/matchlogs/2023-2024/summary/Remo-Freuler-Match-Logs" TargetMode="External"/><Relationship Id="rId1001" Type="http://schemas.openxmlformats.org/officeDocument/2006/relationships/hyperlink" Target="https://fbref.com/en/players/bd8a5d95/Joseph-Hodge" TargetMode="External"/><Relationship Id="rId1446" Type="http://schemas.openxmlformats.org/officeDocument/2006/relationships/hyperlink" Target="https://fbref.com/en/country/GRE/Greece-Football" TargetMode="External"/><Relationship Id="rId1653" Type="http://schemas.openxmlformats.org/officeDocument/2006/relationships/hyperlink" Target="https://fbref.com/en/players/089667a5/Lewis-OBrien" TargetMode="External"/><Relationship Id="rId1860" Type="http://schemas.openxmlformats.org/officeDocument/2006/relationships/hyperlink" Target="https://fbref.com/en/players/e1618c22/matchlogs/2023-2024/summary/Aaron-Ramse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f90f6b8/James-Milner" TargetMode="External"/><Relationship Id="rId1720" Type="http://schemas.openxmlformats.org/officeDocument/2006/relationships/hyperlink" Target="https://fbref.com/en/players/2944f86f/matchlogs/2023-2024/summary/Frank-Onyeka-Match-Logs" TargetMode="External"/><Relationship Id="rId1958" Type="http://schemas.openxmlformats.org/officeDocument/2006/relationships/hyperlink" Target="https://fbref.com/en/country/COD/Congo-DR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b8fd03ef/Manchester-City-Stats" TargetMode="External"/><Relationship Id="rId2287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e297cd13/Luton-Tow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3fe6bd8c/Paul-Dummett" TargetMode="External"/><Relationship Id="rId880" Type="http://schemas.openxmlformats.org/officeDocument/2006/relationships/hyperlink" Target="https://fbref.com/en/players/7a11550b/matchlogs/2023-2024/summary/Joe-Gomez-Match-Logs" TargetMode="External"/><Relationship Id="rId1096" Type="http://schemas.openxmlformats.org/officeDocument/2006/relationships/hyperlink" Target="https://fbref.com/en/players/0f134faf/matchlogs/2023-2024/summary/Mathias-Jensen-Match-Logs" TargetMode="External"/><Relationship Id="rId2147" Type="http://schemas.openxmlformats.org/officeDocument/2006/relationships/hyperlink" Target="https://fbref.com/en/squads/d3fd31cc/Everton-Stats" TargetMode="External"/><Relationship Id="rId2354" Type="http://schemas.openxmlformats.org/officeDocument/2006/relationships/hyperlink" Target="https://fbref.com/en/squads/8cec06e1/Wolverhampton-Wanderers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215f3907/Mikkel-Damsgaard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cff3d9bb/Chelsea-Stats" TargetMode="External"/><Relationship Id="rId2214" Type="http://schemas.openxmlformats.org/officeDocument/2006/relationships/hyperlink" Target="https://fbref.com/en/country/MLI/Mali-Football" TargetMode="External"/><Relationship Id="rId740" Type="http://schemas.openxmlformats.org/officeDocument/2006/relationships/hyperlink" Target="https://fbref.com/en/players/ae4fc6a4/matchlogs/2023-2024/summary/Eberechi-Eze-Match-Logs" TargetMode="External"/><Relationship Id="rId838" Type="http://schemas.openxmlformats.org/officeDocument/2006/relationships/hyperlink" Target="https://fbref.com/en/country/IRN/Iran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5c42b6b6/matchlogs/2023-2024/summary/John-Mcatee-Match-Logs" TargetMode="External"/><Relationship Id="rId1675" Type="http://schemas.openxmlformats.org/officeDocument/2006/relationships/hyperlink" Target="https://fbref.com/en/squads/e297cd13/Luton-Town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country/UKR/Ukraine-Football" TargetMode="External"/><Relationship Id="rId600" Type="http://schemas.openxmlformats.org/officeDocument/2006/relationships/hyperlink" Target="https://fbref.com/en/players/979cb300/matchlogs/2023-2024/summary/Matt-Dibley-Dias-Match-Logs" TargetMode="External"/><Relationship Id="rId1230" Type="http://schemas.openxmlformats.org/officeDocument/2006/relationships/hyperlink" Target="https://fbref.com/en/country/NED/Netherlands-Football" TargetMode="External"/><Relationship Id="rId1328" Type="http://schemas.openxmlformats.org/officeDocument/2006/relationships/hyperlink" Target="https://fbref.com/en/players/165cf989/matchlogs/2023-2024/summary/Andy-Lonergan-Match-Logs" TargetMode="External"/><Relationship Id="rId1535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b8e740fb/Ryan-Gravenberch" TargetMode="External"/><Relationship Id="rId1742" Type="http://schemas.openxmlformats.org/officeDocument/2006/relationships/hyperlink" Target="https://fbref.com/en/country/BFA/Burkina-Faso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IRL/Republic-of-Ireland-Football" TargetMode="External"/><Relationship Id="rId1907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74e12f1e/matchlogs/2023-2024/summary/Jack-Cork-Match-Logs" TargetMode="External"/><Relationship Id="rId695" Type="http://schemas.openxmlformats.org/officeDocument/2006/relationships/hyperlink" Target="https://fbref.com/en/squads/47c64c55/Crystal-Palace-Stats" TargetMode="External"/><Relationship Id="rId2169" Type="http://schemas.openxmlformats.org/officeDocument/2006/relationships/hyperlink" Target="https://fbref.com/en/players/56f7a928/Youri-Tielemans" TargetMode="External"/><Relationship Id="rId2376" Type="http://schemas.openxmlformats.org/officeDocument/2006/relationships/hyperlink" Target="https://fbref.com/en/players/c6dc9ecd/Harry-Wilson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bfc3b3a0/matchlogs/2023-2024/summary/Hugo-Bueno-Match-Logs" TargetMode="External"/><Relationship Id="rId555" Type="http://schemas.openxmlformats.org/officeDocument/2006/relationships/hyperlink" Target="https://fbref.com/en/squads/361ca564/Tottenham-Hotspur-Stats" TargetMode="External"/><Relationship Id="rId762" Type="http://schemas.openxmlformats.org/officeDocument/2006/relationships/hyperlink" Target="https://fbref.com/en/country/ESP/Spain-Football" TargetMode="External"/><Relationship Id="rId1185" Type="http://schemas.openxmlformats.org/officeDocument/2006/relationships/hyperlink" Target="https://fbref.com/en/players/e16986b1/Leigh-Kavanagh" TargetMode="External"/><Relationship Id="rId1392" Type="http://schemas.openxmlformats.org/officeDocument/2006/relationships/hyperlink" Target="https://fbref.com/en/players/7923301c/matchlogs/2023-2024/summary/Louie-Marsh-Match-Logs" TargetMode="External"/><Relationship Id="rId2029" Type="http://schemas.openxmlformats.org/officeDocument/2006/relationships/hyperlink" Target="https://fbref.com/en/players/3312f911/Jeffrey-Schlupp" TargetMode="External"/><Relationship Id="rId2236" Type="http://schemas.openxmlformats.org/officeDocument/2006/relationships/hyperlink" Target="https://fbref.com/en/players/cddf767b/matchlogs/2023-2024/summary/Auston-Trusty-Match-Logs" TargetMode="External"/><Relationship Id="rId208" Type="http://schemas.openxmlformats.org/officeDocument/2006/relationships/hyperlink" Target="https://fbref.com/en/players/a36524bf/matchlogs/2023-2024/summary/Calvin-Bassey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aaab4602/Bradley-Ibrahim" TargetMode="External"/><Relationship Id="rId1252" Type="http://schemas.openxmlformats.org/officeDocument/2006/relationships/hyperlink" Target="https://fbref.com/en/players/79c0821a/matchlogs/2023-2024/summary/Mateo-Kovacic-Match-Logs" TargetMode="External"/><Relationship Id="rId1697" Type="http://schemas.openxmlformats.org/officeDocument/2006/relationships/hyperlink" Target="https://fbref.com/en/players/c393a6c4/Andrew-Omobamidele" TargetMode="External"/><Relationship Id="rId2303" Type="http://schemas.openxmlformats.org/officeDocument/2006/relationships/hyperlink" Target="https://fbref.com/en/players/d617bff6/matchlogs/2023-2024/summary/Radek-Vitek-Match-Logs" TargetMode="External"/><Relationship Id="rId261" Type="http://schemas.openxmlformats.org/officeDocument/2006/relationships/hyperlink" Target="https://fbref.com/en/players/ed5c0319/Beto" TargetMode="External"/><Relationship Id="rId499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e8832875/matchlogs/2023-2024/summary/Joao-Pedro-Match-Logs" TargetMode="External"/><Relationship Id="rId1557" Type="http://schemas.openxmlformats.org/officeDocument/2006/relationships/hyperlink" Target="https://fbref.com/en/players/2da834f1/Carlton-Morris" TargetMode="External"/><Relationship Id="rId1764" Type="http://schemas.openxmlformats.org/officeDocument/2006/relationships/hyperlink" Target="https://fbref.com/en/players/e0bc6fdc/matchlogs/2023-2024/summary/Emerson-Palmieri-Match-Logs" TargetMode="External"/><Relationship Id="rId1971" Type="http://schemas.openxmlformats.org/officeDocument/2006/relationships/hyperlink" Target="https://fbref.com/en/squads/18bb7c10/Arsenal-Stats" TargetMode="External"/><Relationship Id="rId2387" Type="http://schemas.openxmlformats.org/officeDocument/2006/relationships/hyperlink" Target="https://fbref.com/en/players/4e9a0555/matchlogs/2023-2024/summary/Chris-Wood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a92ab7be/Mark-Flekken" TargetMode="External"/><Relationship Id="rId1196" Type="http://schemas.openxmlformats.org/officeDocument/2006/relationships/hyperlink" Target="https://fbref.com/en/players/51dbeea9/matchlogs/2023-2024/summary/Thilo-Kehrer-Match-Logs" TargetMode="External"/><Relationship Id="rId1417" Type="http://schemas.openxmlformats.org/officeDocument/2006/relationships/hyperlink" Target="https://fbref.com/en/players/feb5d972/Pape-Matar-Sarr" TargetMode="External"/><Relationship Id="rId1624" Type="http://schemas.openxmlformats.org/officeDocument/2006/relationships/hyperlink" Target="https://fbref.com/en/players/00242715/matchlogs/2023-2024/summary/Moussa-Niakhate-Match-Logs" TargetMode="External"/><Relationship Id="rId1831" Type="http://schemas.openxmlformats.org/officeDocument/2006/relationships/hyperlink" Target="https://fbref.com/en/squads/822bd0ba/Liverpool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20b3a502/Nicolas-Dominguez" TargetMode="External"/><Relationship Id="rId980" Type="http://schemas.openxmlformats.org/officeDocument/2006/relationships/hyperlink" Target="https://fbref.com/en/players/e5a76dfe/matchlogs/2023-2024/summary/Dean-Henderson-Match-Logs" TargetMode="External"/><Relationship Id="rId1056" Type="http://schemas.openxmlformats.org/officeDocument/2006/relationships/hyperlink" Target="https://fbref.com/en/players/07802f7f/matchlogs/2023-2024/summary/Danny-Ings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7399c7a8/Jack-Robinson" TargetMode="External"/><Relationship Id="rId2093" Type="http://schemas.openxmlformats.org/officeDocument/2006/relationships/hyperlink" Target="https://fbref.com/en/players/e77dc3b2/Dominic-Solanke" TargetMode="External"/><Relationship Id="rId2107" Type="http://schemas.openxmlformats.org/officeDocument/2006/relationships/hyperlink" Target="https://fbref.com/en/squads/1df6b87e/Sheffield-United-Stats" TargetMode="External"/><Relationship Id="rId2314" Type="http://schemas.openxmlformats.org/officeDocument/2006/relationships/hyperlink" Target="https://fbref.com/en/squads/b8fd03ef/Manchester-City-Stats" TargetMode="External"/><Relationship Id="rId840" Type="http://schemas.openxmlformats.org/officeDocument/2006/relationships/hyperlink" Target="https://fbref.com/en/players/f7b1d4e0/matchlogs/2023-2024/summary/Saman-Ghoddos-Match-Logs" TargetMode="External"/><Relationship Id="rId938" Type="http://schemas.openxmlformats.org/officeDocument/2006/relationships/hyperlink" Target="https://fbref.com/en/country/NOR/Norway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92868cb5/matchlogs/2023-2024/summary/Divin-Mubama-Match-Logs" TargetMode="External"/><Relationship Id="rId1775" Type="http://schemas.openxmlformats.org/officeDocument/2006/relationships/hyperlink" Target="https://fbref.com/en/squads/18bb7c10/Arsenal-Stats" TargetMode="External"/><Relationship Id="rId2398" Type="http://schemas.openxmlformats.org/officeDocument/2006/relationships/hyperlink" Target="https://fbref.com/en/squads/cd051869/Brentfor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d328a254/matchlogs/2023-2024/summary/Philip-Billing-Match-Logs" TargetMode="External"/><Relationship Id="rId577" Type="http://schemas.openxmlformats.org/officeDocument/2006/relationships/hyperlink" Target="https://fbref.com/en/players/5a7301ae/Leander-Dendoncker" TargetMode="External"/><Relationship Id="rId700" Type="http://schemas.openxmlformats.org/officeDocument/2006/relationships/hyperlink" Target="https://fbref.com/en/players/debe38a0/matchlogs/2023-2024/summary/John-Egan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217ef29/matchlogs/2023-2024/summary/Joel-Matip-Match-Logs" TargetMode="External"/><Relationship Id="rId1635" Type="http://schemas.openxmlformats.org/officeDocument/2006/relationships/hyperlink" Target="https://fbref.com/en/squads/8cec06e1/Wolverhampton-Wanderers-Stats" TargetMode="External"/><Relationship Id="rId1982" Type="http://schemas.openxmlformats.org/officeDocument/2006/relationships/hyperlink" Target="https://fbref.com/en/country/BEL/Belgium-Football" TargetMode="External"/><Relationship Id="rId2160" Type="http://schemas.openxmlformats.org/officeDocument/2006/relationships/hyperlink" Target="https://fbref.com/en/players/cc2d7ad5/matchlogs/2023-2024/summary/Charlie-Taylor-Match-Logs" TargetMode="External"/><Relationship Id="rId2258" Type="http://schemas.openxmlformats.org/officeDocument/2006/relationships/hyperlink" Target="https://fbref.com/en/country/NED/Netherlands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96cf7b61/matchlogs/2023-2024/summary/Wes-Foderingham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37739c71/matchlogs/2023-2024/summary/Calum-Scanlon-Match-Logs" TargetMode="External"/><Relationship Id="rId437" Type="http://schemas.openxmlformats.org/officeDocument/2006/relationships/hyperlink" Target="https://fbref.com/en/players/890f108d/Youssef-Chermiti" TargetMode="External"/><Relationship Id="rId644" Type="http://schemas.openxmlformats.org/officeDocument/2006/relationships/hyperlink" Target="https://fbref.com/en/players/ac1ef440/matchlogs/2023-2024/summary/Alfie-Dorringto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SP/Spain-Football" TargetMode="External"/><Relationship Id="rId1481" Type="http://schemas.openxmlformats.org/officeDocument/2006/relationships/hyperlink" Target="https://fbref.com/en/players/4e5a4cbc/Scott-McKenna" TargetMode="External"/><Relationship Id="rId1579" Type="http://schemas.openxmlformats.org/officeDocument/2006/relationships/hyperlink" Target="https://fbref.com/en/squads/943e8050/Burnley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b8fd03ef/Manchester-City-Stats" TargetMode="External"/><Relationship Id="rId490" Type="http://schemas.openxmlformats.org/officeDocument/2006/relationships/hyperlink" Target="https://fbref.com/en/country/CIV/Cote-dIvoire-Football" TargetMode="External"/><Relationship Id="rId504" Type="http://schemas.openxmlformats.org/officeDocument/2006/relationships/hyperlink" Target="https://fbref.com/en/players/a5ca9127/matchlogs/2023-2024/summary/Conor-Coventry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eebacc07/Gustavo-Ham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61aed9fe/Jayden-Luker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dbf053da/Jadon-Sancho" TargetMode="External"/><Relationship Id="rId2171" Type="http://schemas.openxmlformats.org/officeDocument/2006/relationships/hyperlink" Target="https://fbref.com/en/squads/8602292d/Aston-Villa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URU/Uruguay-Football" TargetMode="External"/><Relationship Id="rId588" Type="http://schemas.openxmlformats.org/officeDocument/2006/relationships/hyperlink" Target="https://fbref.com/en/players/e31708b2/matchlogs/2023-2024/summary/Amadou-Diallo-Match-Logs" TargetMode="External"/><Relationship Id="rId795" Type="http://schemas.openxmlformats.org/officeDocument/2006/relationships/hyperlink" Target="https://fbref.com/en/squads/943e8050/Burnley-Stats" TargetMode="External"/><Relationship Id="rId809" Type="http://schemas.openxmlformats.org/officeDocument/2006/relationships/hyperlink" Target="https://fbref.com/en/players/00b77ecf/Nathan-Fraser" TargetMode="External"/><Relationship Id="rId1201" Type="http://schemas.openxmlformats.org/officeDocument/2006/relationships/hyperlink" Target="https://fbref.com/en/players/f31def1e/Lloyd-Kell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466fb2c5/Aaron-Ramsdale" TargetMode="External"/><Relationship Id="rId2031" Type="http://schemas.openxmlformats.org/officeDocument/2006/relationships/hyperlink" Target="https://fbref.com/en/squads/47c64c55/Crystal-Palace-Stats" TargetMode="External"/><Relationship Id="rId2269" Type="http://schemas.openxmlformats.org/officeDocument/2006/relationships/hyperlink" Target="https://fbref.com/en/players/dad4b285/Joel-Veltma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TUR/Turkey-Football" TargetMode="External"/><Relationship Id="rId448" Type="http://schemas.openxmlformats.org/officeDocument/2006/relationships/hyperlink" Target="https://fbref.com/en/players/34721c11/matchlogs/2023-2024/summary/Tawanda-Chirewa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SEN/Senegal-Football" TargetMode="External"/><Relationship Id="rId1285" Type="http://schemas.openxmlformats.org/officeDocument/2006/relationships/hyperlink" Target="https://fbref.com/en/players/2b471f99/Mario-Lemina" TargetMode="External"/><Relationship Id="rId1492" Type="http://schemas.openxmlformats.org/officeDocument/2006/relationships/hyperlink" Target="https://fbref.com/en/players/d93c2511/matchlogs/2023-2024/summary/Scott-McTominay-Match-Logs" TargetMode="External"/><Relationship Id="rId1506" Type="http://schemas.openxmlformats.org/officeDocument/2006/relationships/hyperlink" Target="https://fbref.com/en/country/WAL/Wales-Football" TargetMode="External"/><Relationship Id="rId1713" Type="http://schemas.openxmlformats.org/officeDocument/2006/relationships/hyperlink" Target="https://fbref.com/en/players/d86a1f3e/Tyler-Onyango" TargetMode="External"/><Relationship Id="rId1920" Type="http://schemas.openxmlformats.org/officeDocument/2006/relationships/hyperlink" Target="https://fbref.com/en/players/24fae784/matchlogs/2023-2024/summary/Connor-Roberts-Match-Logs" TargetMode="External"/><Relationship Id="rId2129" Type="http://schemas.openxmlformats.org/officeDocument/2006/relationships/hyperlink" Target="https://fbref.com/en/players/e3f9e68a/Ronnie-Stutter" TargetMode="External"/><Relationship Id="rId2336" Type="http://schemas.openxmlformats.org/officeDocument/2006/relationships/hyperlink" Target="https://fbref.com/en/players/aed3a70f/Ollie-Watkins" TargetMode="External"/><Relationship Id="rId294" Type="http://schemas.openxmlformats.org/officeDocument/2006/relationships/hyperlink" Target="https://fbref.com/en/country/NED/Netherlands-Football" TargetMode="External"/><Relationship Id="rId308" Type="http://schemas.openxmlformats.org/officeDocument/2006/relationships/hyperlink" Target="https://fbref.com/en/players/c1949191/matchlogs/2023-2024/summary/Jarrad-Branthwaite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JPN/Japan-Football" TargetMode="External"/><Relationship Id="rId1145" Type="http://schemas.openxmlformats.org/officeDocument/2006/relationships/hyperlink" Target="https://fbref.com/en/players/45db685d/Jorginho" TargetMode="External"/><Relationship Id="rId1352" Type="http://schemas.openxmlformats.org/officeDocument/2006/relationships/hyperlink" Target="https://fbref.com/en/players/cab9634e/matchlogs/2023-2024/summary/Ian-Maatsen-Match-Logs" TargetMode="External"/><Relationship Id="rId1797" Type="http://schemas.openxmlformats.org/officeDocument/2006/relationships/hyperlink" Target="https://fbref.com/en/players/6fe90922/Ivan-Perisic" TargetMode="External"/><Relationship Id="rId2182" Type="http://schemas.openxmlformats.org/officeDocument/2006/relationships/hyperlink" Target="https://fbref.com/en/country/JPN/Japan-Football" TargetMode="External"/><Relationship Id="rId2403" Type="http://schemas.openxmlformats.org/officeDocument/2006/relationships/hyperlink" Target="https://fbref.com/en/players/c1fe2a48/matchlogs/2023-2024/summary/Ryan-Yates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b2d31e83/Dan-Burn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d79a8c87/Rob-Holding" TargetMode="External"/><Relationship Id="rId1212" Type="http://schemas.openxmlformats.org/officeDocument/2006/relationships/hyperlink" Target="https://fbref.com/en/players/0ad53bdc/matchlogs/2023-2024/summary/Milos-Kerkez-Match-Logs" TargetMode="External"/><Relationship Id="rId1657" Type="http://schemas.openxmlformats.org/officeDocument/2006/relationships/hyperlink" Target="https://fbref.com/en/players/a3afdd69/Mark-OMahony" TargetMode="External"/><Relationship Id="rId1864" Type="http://schemas.openxmlformats.org/officeDocument/2006/relationships/hyperlink" Target="https://fbref.com/en/players/1544f145/matchlogs/2023-2024/summary/Jacob-Ramsey-Match-Logs" TargetMode="External"/><Relationship Id="rId2042" Type="http://schemas.openxmlformats.org/officeDocument/2006/relationships/hyperlink" Target="https://fbref.com/en/country/GHA/Ghana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SVK/Slovakia-Football" TargetMode="External"/><Relationship Id="rId873" Type="http://schemas.openxmlformats.org/officeDocument/2006/relationships/hyperlink" Target="https://fbref.com/en/players/f0caab96/Toti-Gomes" TargetMode="External"/><Relationship Id="rId1089" Type="http://schemas.openxmlformats.org/officeDocument/2006/relationships/hyperlink" Target="https://fbref.com/en/players/8449d35e/Vitaly-Janelt" TargetMode="External"/><Relationship Id="rId1296" Type="http://schemas.openxmlformats.org/officeDocument/2006/relationships/hyperlink" Target="https://fbref.com/en/players/2628fd2b/matchlogs/2023-2024/summary/Bernd-Leno-Match-Logs" TargetMode="External"/><Relationship Id="rId1517" Type="http://schemas.openxmlformats.org/officeDocument/2006/relationships/hyperlink" Target="https://fbref.com/en/players/8397a50c/Tyrone-Mings" TargetMode="External"/><Relationship Id="rId1724" Type="http://schemas.openxmlformats.org/officeDocument/2006/relationships/hyperlink" Target="https://fbref.com/en/players/43a166b4/matchlogs/2023-2024/summary/Divock-Origi-Match-Logs" TargetMode="External"/><Relationship Id="rId2347" Type="http://schemas.openxmlformats.org/officeDocument/2006/relationships/hyperlink" Target="https://fbref.com/en/players/ce5143da/matchlogs/2023-2024/summary/Danny-Welbeck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399e9474/Amarii-Bell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f098c03e/matchlogs/2023-2024/summary/Mads-Juel-Andersen-Match-Logs" TargetMode="External"/><Relationship Id="rId1363" Type="http://schemas.openxmlformats.org/officeDocument/2006/relationships/hyperlink" Target="https://fbref.com/en/squads/cff3d9bb/Chelsea-Stats" TargetMode="External"/><Relationship Id="rId1931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f8fcd2a5/Jonny-Evans" TargetMode="External"/><Relationship Id="rId940" Type="http://schemas.openxmlformats.org/officeDocument/2006/relationships/hyperlink" Target="https://fbref.com/en/players/1f44ac21/matchlogs/2023-2024/summary/Erling-Haaland-Match-Logs" TargetMode="External"/><Relationship Id="rId1016" Type="http://schemas.openxmlformats.org/officeDocument/2006/relationships/hyperlink" Target="https://fbref.com/en/players/f233ed69/matchlogs/2023-2024/summary/Justin-Hubner-Match-Logs" TargetMode="External"/><Relationship Id="rId1570" Type="http://schemas.openxmlformats.org/officeDocument/2006/relationships/hyperlink" Target="https://fbref.com/en/country/UKR/Ukraine-Football" TargetMode="External"/><Relationship Id="rId1668" Type="http://schemas.openxmlformats.org/officeDocument/2006/relationships/hyperlink" Target="https://fbref.com/en/players/caa1a7f0/matchlogs/2023-2024/summary/Michael-Obafe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532e1e4f/Pau-Torres" TargetMode="External"/><Relationship Id="rId2414" Type="http://schemas.openxmlformats.org/officeDocument/2006/relationships/hyperlink" Target="https://fbref.com/en/squads/8602292d/Aston-Villa-Stats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15ee4bc1/matchlogs/2023-2024/summary/Jili-Buyabu-Match-Logs" TargetMode="External"/><Relationship Id="rId677" Type="http://schemas.openxmlformats.org/officeDocument/2006/relationships/hyperlink" Target="https://fbref.com/en/players/282f75f3/Lewis-Dunk" TargetMode="External"/><Relationship Id="rId800" Type="http://schemas.openxmlformats.org/officeDocument/2006/relationships/hyperlink" Target="https://fbref.com/en/players/077faf72/matchlogs/2023-2024/summary/Matheus-Franca-Match-Logs" TargetMode="External"/><Relationship Id="rId1223" Type="http://schemas.openxmlformats.org/officeDocument/2006/relationships/hyperlink" Target="https://fbref.com/en/squads/8cec06e1/Wolverhampton-Wanderers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74618572/matchlogs/2023-2024/summary/Kaoru-Mitoma-Match-Logs" TargetMode="External"/><Relationship Id="rId2053" Type="http://schemas.openxmlformats.org/officeDocument/2006/relationships/hyperlink" Target="https://fbref.com/en/players/9c94165b/Luke-Shaw" TargetMode="External"/><Relationship Id="rId2260" Type="http://schemas.openxmlformats.org/officeDocument/2006/relationships/hyperlink" Target="https://fbref.com/en/players/e06683ca/matchlogs/2023-2024/summary/Virgil-van-Dijk-Match-Logs" TargetMode="External"/><Relationship Id="rId2358" Type="http://schemas.openxmlformats.org/officeDocument/2006/relationships/hyperlink" Target="https://fbref.com/en/squads/47c64c55/Crystal-Palace-Stats" TargetMode="External"/><Relationship Id="rId232" Type="http://schemas.openxmlformats.org/officeDocument/2006/relationships/hyperlink" Target="https://fbref.com/en/players/9ade9ce1/matchlogs/2023-2024/summary/Anis-Ben-Slimane-Match-Logs" TargetMode="External"/><Relationship Id="rId884" Type="http://schemas.openxmlformats.org/officeDocument/2006/relationships/hyperlink" Target="https://fbref.com/en/players/01e5f06e/matchlogs/2023-2024/summary/Sergio-Gomez-Match-Logs" TargetMode="External"/><Relationship Id="rId1735" Type="http://schemas.openxmlformats.org/officeDocument/2006/relationships/hyperlink" Target="https://fbref.com/en/squads/e297cd13/Luton-Town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b400bde0/matchlogs/2023-2024/summary/Raheem-Sterling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a816dbfb/Danilo" TargetMode="External"/><Relationship Id="rId744" Type="http://schemas.openxmlformats.org/officeDocument/2006/relationships/hyperlink" Target="https://fbref.com/en/players/9328b835/matchlogs/2023-2024/summary/Lukasz-Fabianski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BEL/Belgium-Football" TargetMode="External"/><Relationship Id="rId1581" Type="http://schemas.openxmlformats.org/officeDocument/2006/relationships/hyperlink" Target="https://fbref.com/en/players/1704b0b8/Murillo" TargetMode="External"/><Relationship Id="rId1679" Type="http://schemas.openxmlformats.org/officeDocument/2006/relationships/hyperlink" Target="https://fbref.com/en/squads/7c21e445/West-Ham-United-Stats" TargetMode="External"/><Relationship Id="rId1802" Type="http://schemas.openxmlformats.org/officeDocument/2006/relationships/hyperlink" Target="https://fbref.com/en/country/ARG/Argentina-Football" TargetMode="External"/><Relationship Id="rId2218" Type="http://schemas.openxmlformats.org/officeDocument/2006/relationships/hyperlink" Target="https://fbref.com/en/country/IRL/Republic-of-Ireland-Football" TargetMode="External"/><Relationship Id="rId2425" Type="http://schemas.openxmlformats.org/officeDocument/2006/relationships/hyperlink" Target="https://fbref.com/en/country/FRA/France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POR/Portugal-Football" TargetMode="External"/><Relationship Id="rId604" Type="http://schemas.openxmlformats.org/officeDocument/2006/relationships/hyperlink" Target="https://fbref.com/en/players/ac861941/matchlogs/2023-2024/summary/Eric-Dier-Match-Logs" TargetMode="External"/><Relationship Id="rId811" Type="http://schemas.openxmlformats.org/officeDocument/2006/relationships/hyperlink" Target="https://fbref.com/en/squads/8cec06e1/Wolverhampton-Wanderers-Stats" TargetMode="External"/><Relationship Id="rId1027" Type="http://schemas.openxmlformats.org/officeDocument/2006/relationships/hyperlink" Target="https://fbref.com/en/squads/19538871/Manchester-United-Stats" TargetMode="External"/><Relationship Id="rId1234" Type="http://schemas.openxmlformats.org/officeDocument/2006/relationships/hyperlink" Target="https://fbref.com/en/country/ITA/Italy-Football" TargetMode="External"/><Relationship Id="rId1441" Type="http://schemas.openxmlformats.org/officeDocument/2006/relationships/hyperlink" Target="https://fbref.com/en/players/4bcf39f6/Neal-Maupay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3eb22ec9/matchlogs/2023-2024/summary/Bernardo-Silva-Match-Logs" TargetMode="External"/><Relationship Id="rId2271" Type="http://schemas.openxmlformats.org/officeDocument/2006/relationships/hyperlink" Target="https://fbref.com/en/squads/d07537b9/Brighton-and-Hove-Albion-Stats" TargetMode="External"/><Relationship Id="rId243" Type="http://schemas.openxmlformats.org/officeDocument/2006/relationships/hyperlink" Target="https://fbref.com/en/squads/8cec06e1/Wolverhampton-Wanderers-Stats" TargetMode="External"/><Relationship Id="rId450" Type="http://schemas.openxmlformats.org/officeDocument/2006/relationships/hyperlink" Target="https://fbref.com/en/country/NED/Netherlands-Football" TargetMode="External"/><Relationship Id="rId688" Type="http://schemas.openxmlformats.org/officeDocument/2006/relationships/hyperlink" Target="https://fbref.com/en/players/fa9fa773/matchlogs/2023-2024/summary/Malcolm-Ebiowei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b0b4fd3e/Jack-Grealish" TargetMode="External"/><Relationship Id="rId1080" Type="http://schemas.openxmlformats.org/officeDocument/2006/relationships/hyperlink" Target="https://fbref.com/en/players/9c36ed83/matchlogs/2023-2024/summary/Nicolas-Jackson-Match-Logs" TargetMode="External"/><Relationship Id="rId1301" Type="http://schemas.openxmlformats.org/officeDocument/2006/relationships/hyperlink" Target="https://fbref.com/en/players/b57e066e/Rico-Lewis" TargetMode="External"/><Relationship Id="rId1539" Type="http://schemas.openxmlformats.org/officeDocument/2006/relationships/hyperlink" Target="https://fbref.com/en/squads/7c21e445/West-Ham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10a10454/Joe-Rothwell" TargetMode="External"/><Relationship Id="rId2131" Type="http://schemas.openxmlformats.org/officeDocument/2006/relationships/hyperlink" Target="https://fbref.com/en/squads/cff3d9bb/Chelsea-Stats" TargetMode="External"/><Relationship Id="rId2369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60344e4f/matchlogs/2023-2024/summary/Josh-Dasilva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country/BEL/Belgium-Football" TargetMode="External"/><Relationship Id="rId1385" Type="http://schemas.openxmlformats.org/officeDocument/2006/relationships/hyperlink" Target="https://fbref.com/en/players/bb5fbd2b/Solly-March" TargetMode="External"/><Relationship Id="rId1592" Type="http://schemas.openxmlformats.org/officeDocument/2006/relationships/hyperlink" Target="https://fbref.com/en/players/de112b84/matchlogs/2023-2024/summary/Jacob-Murphy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4f565d77/Kalvin-Phillips" TargetMode="External"/><Relationship Id="rId2229" Type="http://schemas.openxmlformats.org/officeDocument/2006/relationships/hyperlink" Target="https://fbref.com/en/players/38ceb24a/Leandro-Trossard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2389cdc2/matchlogs/2023-2024/summary/Matty-Cash-Match-Logs" TargetMode="External"/><Relationship Id="rId615" Type="http://schemas.openxmlformats.org/officeDocument/2006/relationships/hyperlink" Target="https://fbref.com/en/squads/cff3d9bb/Chelse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players/8d3c902d/Cheikhou-Kouyate" TargetMode="External"/><Relationship Id="rId1452" Type="http://schemas.openxmlformats.org/officeDocument/2006/relationships/hyperlink" Target="https://fbref.com/en/players/493924a7/matchlogs/2023-2024/summary/Kevin-Mbabu-Match-Logs" TargetMode="External"/><Relationship Id="rId1897" Type="http://schemas.openxmlformats.org/officeDocument/2006/relationships/hyperlink" Target="https://fbref.com/en/players/1c7012b8/Declan-Rice" TargetMode="External"/><Relationship Id="rId2075" Type="http://schemas.openxmlformats.org/officeDocument/2006/relationships/hyperlink" Target="https://fbref.com/en/squads/4ba7cbea/Bournemouth-Stats" TargetMode="External"/><Relationship Id="rId2282" Type="http://schemas.openxmlformats.org/officeDocument/2006/relationships/hyperlink" Target="https://fbref.com/en/country/ITA/Italy-Football" TargetMode="External"/><Relationship Id="rId254" Type="http://schemas.openxmlformats.org/officeDocument/2006/relationships/hyperlink" Target="https://fbref.com/en/country/FIN/Fin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cd051869/Brentford-Stats" TargetMode="External"/><Relationship Id="rId1105" Type="http://schemas.openxmlformats.org/officeDocument/2006/relationships/hyperlink" Target="https://fbref.com/en/players/f4065d9e/Kim-Jisoo" TargetMode="External"/><Relationship Id="rId1312" Type="http://schemas.openxmlformats.org/officeDocument/2006/relationships/hyperlink" Target="https://fbref.com/en/players/f5deef4c/matchlogs/2023-2024/summary/Victor-Lindelof-Match-Logs" TargetMode="External"/><Relationship Id="rId1757" Type="http://schemas.openxmlformats.org/officeDocument/2006/relationships/hyperlink" Target="https://fbref.com/en/players/dc7f8a28/Cole-Palmer" TargetMode="External"/><Relationship Id="rId1964" Type="http://schemas.openxmlformats.org/officeDocument/2006/relationships/hyperlink" Target="https://fbref.com/en/players/903b6e8b/matchlogs/2023-2024/summary/Jose-Sa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7c5fa6cf/Jordan-Clark" TargetMode="External"/><Relationship Id="rId559" Type="http://schemas.openxmlformats.org/officeDocument/2006/relationships/hyperlink" Target="https://fbref.com/en/squads/1df6b87e/Sheffield-United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c5b7c315/Michael-Keane" TargetMode="External"/><Relationship Id="rId1396" Type="http://schemas.openxmlformats.org/officeDocument/2006/relationships/hyperlink" Target="https://fbref.com/en/players/a79abd8b/matchlogs/2023-2024/summary/Filip-Marshall-Match-Logs" TargetMode="External"/><Relationship Id="rId1617" Type="http://schemas.openxmlformats.org/officeDocument/2006/relationships/hyperlink" Target="https://fbref.com/en/players/7ba2eaa9/Pedro-Neto" TargetMode="External"/><Relationship Id="rId1824" Type="http://schemas.openxmlformats.org/officeDocument/2006/relationships/hyperlink" Target="https://fbref.com/en/players/4806ec67/matchlogs/2023-2024/summary/Jordan-Pickford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330f638c/Joshua-Brooking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e5a76dfe/Dean-Henderson" TargetMode="External"/><Relationship Id="rId1049" Type="http://schemas.openxmlformats.org/officeDocument/2006/relationships/hyperlink" Target="https://fbref.com/en/players/a4e85758/Igor" TargetMode="External"/><Relationship Id="rId1256" Type="http://schemas.openxmlformats.org/officeDocument/2006/relationships/hyperlink" Target="https://fbref.com/en/players/77cf6852/matchlogs/2023-2024/summary/Emil-Krafth-Match-Logs" TargetMode="External"/><Relationship Id="rId2002" Type="http://schemas.openxmlformats.org/officeDocument/2006/relationships/hyperlink" Target="https://fbref.com/en/country/ESP/Spain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295dc1c/matchlogs/2023-2024/summary/Vitinho-Match-Logs" TargetMode="External"/><Relationship Id="rId833" Type="http://schemas.openxmlformats.org/officeDocument/2006/relationships/hyperlink" Target="https://fbref.com/en/players/4e015693/James-Garner" TargetMode="External"/><Relationship Id="rId1116" Type="http://schemas.openxmlformats.org/officeDocument/2006/relationships/hyperlink" Target="https://fbref.com/en/players/c17bfb65/matchlogs/2023-2024/summary/Joelinton-Match-Logs" TargetMode="External"/><Relationship Id="rId1463" Type="http://schemas.openxmlformats.org/officeDocument/2006/relationships/hyperlink" Target="https://fbref.com/en/squads/b8fd03ef/Manchester-City-Stats" TargetMode="External"/><Relationship Id="rId1670" Type="http://schemas.openxmlformats.org/officeDocument/2006/relationships/hyperlink" Target="https://fbref.com/en/country/FRA/France-Football" TargetMode="External"/><Relationship Id="rId1768" Type="http://schemas.openxmlformats.org/officeDocument/2006/relationships/hyperlink" Target="https://fbref.com/en/players/9b6f7fd5/matchlogs/2023-2024/summary/Lucas-Paqueta-Match-Logs" TargetMode="External"/><Relationship Id="rId2293" Type="http://schemas.openxmlformats.org/officeDocument/2006/relationships/hyperlink" Target="https://fbref.com/en/players/8b529245/Carlos-Vinicius" TargetMode="External"/><Relationship Id="rId265" Type="http://schemas.openxmlformats.org/officeDocument/2006/relationships/hyperlink" Target="https://fbref.com/en/players/9af1f9ff/Jordan-Beyer" TargetMode="External"/><Relationship Id="rId472" Type="http://schemas.openxmlformats.org/officeDocument/2006/relationships/hyperlink" Target="https://fbref.com/en/players/0420d84f/matchlogs/2023-2024/summary/Seamus-Coleman-Match-Logs" TargetMode="External"/><Relationship Id="rId900" Type="http://schemas.openxmlformats.org/officeDocument/2006/relationships/hyperlink" Target="https://fbref.com/en/players/d7e24aa1/matchlogs/2023-2024/summary/John-Kymani-Gordon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SRB/Serbia-Football" TargetMode="External"/><Relationship Id="rId1628" Type="http://schemas.openxmlformats.org/officeDocument/2006/relationships/hyperlink" Target="https://fbref.com/en/players/a53649b7/matchlogs/2023-2024/summary/Eddie-Nketiah-Match-Logs" TargetMode="External"/><Relationship Id="rId1975" Type="http://schemas.openxmlformats.org/officeDocument/2006/relationships/hyperlink" Target="https://fbref.com/en/squads/822bd0ba/Liverpool-Stats" TargetMode="External"/><Relationship Id="rId2153" Type="http://schemas.openxmlformats.org/officeDocument/2006/relationships/hyperlink" Target="https://fbref.com/en/players/5c0da4a4/Marcus-Tavernier" TargetMode="External"/><Relationship Id="rId2360" Type="http://schemas.openxmlformats.org/officeDocument/2006/relationships/hyperlink" Target="https://fbref.com/en/players/dd323728/Neco-Williams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dc4cae05/matchlogs/2023-2024/summary/David-Brooks-Match-Logs" TargetMode="External"/><Relationship Id="rId777" Type="http://schemas.openxmlformats.org/officeDocument/2006/relationships/hyperlink" Target="https://fbref.com/en/players/ed1e53f3/Phil-Foden" TargetMode="External"/><Relationship Id="rId984" Type="http://schemas.openxmlformats.org/officeDocument/2006/relationships/hyperlink" Target="https://fbref.com/en/players/8a3c1dc7/matchlogs/2023-2024/summary/Rico-Henry-Match-Logs" TargetMode="External"/><Relationship Id="rId1835" Type="http://schemas.openxmlformats.org/officeDocument/2006/relationships/hyperlink" Target="https://fbref.com/en/squads/b2b47a98/Newcastle-United-Stats" TargetMode="External"/><Relationship Id="rId2013" Type="http://schemas.openxmlformats.org/officeDocument/2006/relationships/hyperlink" Target="https://fbref.com/en/players/9744ff80/Pablo-Sarabia" TargetMode="External"/><Relationship Id="rId2220" Type="http://schemas.openxmlformats.org/officeDocument/2006/relationships/hyperlink" Target="https://fbref.com/en/players/fe558029/matchlogs/2023-2024/summary/Mark-Travers-Match-Logs" TargetMode="External"/><Relationship Id="rId637" Type="http://schemas.openxmlformats.org/officeDocument/2006/relationships/hyperlink" Target="https://fbref.com/en/players/5e4d9b48/Jamie-Donley" TargetMode="External"/><Relationship Id="rId844" Type="http://schemas.openxmlformats.org/officeDocument/2006/relationships/hyperlink" Target="https://fbref.com/en/players/32f60ed8/matchlogs/2023-2024/summary/Morgan-Gibbs-White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facf4fd/Ademola-Ola-Adebomi" TargetMode="External"/><Relationship Id="rId1902" Type="http://schemas.openxmlformats.org/officeDocument/2006/relationships/hyperlink" Target="https://fbref.com/en/country/USA/United-States-Football" TargetMode="External"/><Relationship Id="rId2097" Type="http://schemas.openxmlformats.org/officeDocument/2006/relationships/hyperlink" Target="https://fbref.com/en/players/886f9aac/Manor-Solomon" TargetMode="External"/><Relationship Id="rId2318" Type="http://schemas.openxmlformats.org/officeDocument/2006/relationships/hyperlink" Target="https://fbref.com/en/squads/18bb7c10/Arsenal-Stats" TargetMode="External"/><Relationship Id="rId276" Type="http://schemas.openxmlformats.org/officeDocument/2006/relationships/hyperlink" Target="https://fbref.com/en/players/6c203af0/matchlogs/2023-2024/summary/Yves-Bissouma-Match-Logs" TargetMode="External"/><Relationship Id="rId483" Type="http://schemas.openxmlformats.org/officeDocument/2006/relationships/hyperlink" Target="https://fbref.com/en/squads/4ba7cbea/Bournemouth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3d554589/matchlogs/2023-2024/summary/Hjalmar-Ekdal-Match-Logs" TargetMode="External"/><Relationship Id="rId911" Type="http://schemas.openxmlformats.org/officeDocument/2006/relationships/hyperlink" Target="https://fbref.com/en/squads/b8fd03ef/Manchester-City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374d5158/Gonzalo-Montiel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COL/Colombia-Football" TargetMode="External"/><Relationship Id="rId2164" Type="http://schemas.openxmlformats.org/officeDocument/2006/relationships/hyperlink" Target="https://fbref.com/en/players/77d7c96f/matchlogs/2023-2024/summary/Kenny-Tete-Match-Logs" TargetMode="External"/><Relationship Id="rId2371" Type="http://schemas.openxmlformats.org/officeDocument/2006/relationships/hyperlink" Target="https://fbref.com/en/players/a3b03921/matchlogs/2023-2024/summary/Joe-Willoc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943e8050/Burnley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82927de4/matchlogs/2023-2024/summary/Pablo-Fornals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1caa93a5/matchlogs/2023-2024/summary/Thomas-Kaminski-Match-Logs" TargetMode="External"/><Relationship Id="rId1401" Type="http://schemas.openxmlformats.org/officeDocument/2006/relationships/hyperlink" Target="https://fbref.com/en/players/48a5a5d6/Gabriel-Martinelli" TargetMode="External"/><Relationship Id="rId1639" Type="http://schemas.openxmlformats.org/officeDocument/2006/relationships/hyperlink" Target="https://fbref.com/en/squads/b8fd03ef/Manchester-City-Stats" TargetMode="External"/><Relationship Id="rId1846" Type="http://schemas.openxmlformats.org/officeDocument/2006/relationships/hyperlink" Target="https://fbref.com/en/country/ROU/Romania-Football" TargetMode="External"/><Relationship Id="rId2024" Type="http://schemas.openxmlformats.org/officeDocument/2006/relationships/hyperlink" Target="https://fbref.com/en/players/52afb588/matchlogs/2023-2024/summary/Kevin-Schade-Match-Logs" TargetMode="External"/><Relationship Id="rId2231" Type="http://schemas.openxmlformats.org/officeDocument/2006/relationships/hyperlink" Target="https://fbref.com/en/squads/18bb7c10/Arsenal-Stat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67ac5bb8/matchlogs/2023-2024/summary/Gabriel-Dos-Santos-Match-Logs" TargetMode="External"/><Relationship Id="rId855" Type="http://schemas.openxmlformats.org/officeDocument/2006/relationships/hyperlink" Target="https://fbref.com/en/squads/b2b47a98/Newcastle-United-Stats" TargetMode="External"/><Relationship Id="rId1040" Type="http://schemas.openxmlformats.org/officeDocument/2006/relationships/hyperlink" Target="https://fbref.com/en/players/8b04d6c1/matchlogs/2023-2024/summary/Pierre-Hojbjerg-Match-Logs" TargetMode="External"/><Relationship Id="rId1278" Type="http://schemas.openxmlformats.org/officeDocument/2006/relationships/hyperlink" Target="https://fbref.com/en/country/ALG/Algeria-Football" TargetMode="External"/><Relationship Id="rId1485" Type="http://schemas.openxmlformats.org/officeDocument/2006/relationships/hyperlink" Target="https://fbref.com/en/players/fc15fb84/Dwight-McNeil" TargetMode="External"/><Relationship Id="rId1692" Type="http://schemas.openxmlformats.org/officeDocument/2006/relationships/hyperlink" Target="https://fbref.com/en/players/c4486bac/matchlogs/2023-2024/summary/Michael-Olise-Match-Logs" TargetMode="External"/><Relationship Id="rId1706" Type="http://schemas.openxmlformats.org/officeDocument/2006/relationships/hyperlink" Target="https://fbref.com/en/country/CMR/Cameroon-Football" TargetMode="External"/><Relationship Id="rId1913" Type="http://schemas.openxmlformats.org/officeDocument/2006/relationships/hyperlink" Target="https://fbref.com/en/players/71ef519e/Matt-Ritchie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BEL/Belgium-Football" TargetMode="External"/><Relationship Id="rId494" Type="http://schemas.openxmlformats.org/officeDocument/2006/relationships/hyperlink" Target="https://fbref.com/en/country/CZE/Czech-Republic-Football" TargetMode="External"/><Relationship Id="rId508" Type="http://schemas.openxmlformats.org/officeDocument/2006/relationships/hyperlink" Target="https://fbref.com/en/players/4f974391/matchlogs/2023-2024/summary/Aaron-Cresswell-Match-Logs" TargetMode="External"/><Relationship Id="rId715" Type="http://schemas.openxmlformats.org/officeDocument/2006/relationships/hyperlink" Target="https://fbref.com/en/squads/18bb7c10/Arsenal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c6e8cf1f/Sasa-Lukic" TargetMode="External"/><Relationship Id="rId1552" Type="http://schemas.openxmlformats.org/officeDocument/2006/relationships/hyperlink" Target="https://fbref.com/en/players/12de1b0d/matchlogs/2023-2024/summary/Diego-Moreira-Match-Logs" TargetMode="External"/><Relationship Id="rId1997" Type="http://schemas.openxmlformats.org/officeDocument/2006/relationships/hyperlink" Target="https://fbref.com/en/players/bced0375/Ibrahim-Sangare" TargetMode="External"/><Relationship Id="rId2175" Type="http://schemas.openxmlformats.org/officeDocument/2006/relationships/hyperlink" Target="https://fbref.com/en/squads/18bb7c10/Arsenal-Stats" TargetMode="External"/><Relationship Id="rId2382" Type="http://schemas.openxmlformats.org/officeDocument/2006/relationships/hyperlink" Target="https://fbref.com/en/squads/cd051869/Brentford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ARG/Argentina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aa888da7/Omari-Kellyman" TargetMode="External"/><Relationship Id="rId1857" Type="http://schemas.openxmlformats.org/officeDocument/2006/relationships/hyperlink" Target="https://fbref.com/en/players/e1618c22/Aaron-Ramsey" TargetMode="External"/><Relationship Id="rId2035" Type="http://schemas.openxmlformats.org/officeDocument/2006/relationships/hyperlink" Target="https://fbref.com/en/squads/4ba7cbea/Bournemouth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3e9e06cb/Craig-Dawson" TargetMode="External"/><Relationship Id="rId659" Type="http://schemas.openxmlformats.org/officeDocument/2006/relationships/hyperlink" Target="https://fbref.com/en/squads/e297cd13/Luton-Town-Stats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4f28a6ff/Clement-Lenglet" TargetMode="External"/><Relationship Id="rId1412" Type="http://schemas.openxmlformats.org/officeDocument/2006/relationships/hyperlink" Target="https://fbref.com/en/players/bac46a10/matchlogs/2023-2024/summary/Lisandro-Martinez-Match-Logs" TargetMode="External"/><Relationship Id="rId1496" Type="http://schemas.openxmlformats.org/officeDocument/2006/relationships/hyperlink" Target="https://fbref.com/en/players/8df7a2fb/matchlogs/2023-2024/summary/Ben-Mee-Match-Logs" TargetMode="External"/><Relationship Id="rId1717" Type="http://schemas.openxmlformats.org/officeDocument/2006/relationships/hyperlink" Target="https://fbref.com/en/players/2944f86f/Frank-Onyeka" TargetMode="External"/><Relationship Id="rId1924" Type="http://schemas.openxmlformats.org/officeDocument/2006/relationships/hyperlink" Target="https://fbref.com/en/players/2e4f5f03/matchlogs/2023-2024/summary/Andrew-Robertson-Match-Logs" TargetMode="External"/><Relationship Id="rId2242" Type="http://schemas.openxmlformats.org/officeDocument/2006/relationships/hyperlink" Target="https://fbref.com/en/country/USA/United-States-Football" TargetMode="External"/><Relationship Id="rId214" Type="http://schemas.openxmlformats.org/officeDocument/2006/relationships/hyperlink" Target="https://fbref.com/en/country/WAL/Wale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cfbad36/Julio-Cesar-Enciso" TargetMode="External"/><Relationship Id="rId519" Type="http://schemas.openxmlformats.org/officeDocument/2006/relationships/hyperlink" Target="https://fbref.com/en/squads/8cec06e1/Wolverhampton-Wanderers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178ae8f8/Diogo-Jota" TargetMode="External"/><Relationship Id="rId1356" Type="http://schemas.openxmlformats.org/officeDocument/2006/relationships/hyperlink" Target="https://fbref.com/en/players/83d074ff/matchlogs/2023-2024/summary/Alexis-Mac-Allister-Match-Logs" TargetMode="External"/><Relationship Id="rId2102" Type="http://schemas.openxmlformats.org/officeDocument/2006/relationships/hyperlink" Target="https://fbref.com/en/country/CZE/Czech-Republic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DEN/Denmark-Football" TargetMode="External"/><Relationship Id="rId933" Type="http://schemas.openxmlformats.org/officeDocument/2006/relationships/hyperlink" Target="https://fbref.com/en/players/5ad50391/Josko-Gvardiol" TargetMode="External"/><Relationship Id="rId1009" Type="http://schemas.openxmlformats.org/officeDocument/2006/relationships/hyperlink" Target="https://fbref.com/en/players/3f65d5ce/Ethan-Horvath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a1d5bd30/matchlogs/2023-2024/summary/Marcus-Rashford-Match-Logs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ENG/England-Football" TargetMode="External"/><Relationship Id="rId2407" Type="http://schemas.openxmlformats.org/officeDocument/2006/relationships/hyperlink" Target="https://fbref.com/en/players/be927d03/matchlogs/2023-2024/summary/Ashley-Young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dab84ad2/Mason-Burstow" TargetMode="External"/><Relationship Id="rId572" Type="http://schemas.openxmlformats.org/officeDocument/2006/relationships/hyperlink" Target="https://fbref.com/en/players/45c427ff/matchlogs/2023-2024/summary/Luc-De-Fougerolles-Match-Logs" TargetMode="External"/><Relationship Id="rId1216" Type="http://schemas.openxmlformats.org/officeDocument/2006/relationships/hyperlink" Target="https://fbref.com/en/players/3eeda7dd/matchlogs/2023-2024/summary/Gavin-Kilkenny-Match-Logs" TargetMode="External"/><Relationship Id="rId1423" Type="http://schemas.openxmlformats.org/officeDocument/2006/relationships/hyperlink" Target="https://fbref.com/en/squads/47c64c55/Crystal-Palace-Stats" TargetMode="External"/><Relationship Id="rId1630" Type="http://schemas.openxmlformats.org/officeDocument/2006/relationships/hyperlink" Target="https://fbref.com/en/country/NIR/Northern-Ireland-Football" TargetMode="External"/><Relationship Id="rId2046" Type="http://schemas.openxmlformats.org/officeDocument/2006/relationships/hyperlink" Target="https://fbref.com/en/country/ARG/Argentina-Football" TargetMode="External"/><Relationship Id="rId2253" Type="http://schemas.openxmlformats.org/officeDocument/2006/relationships/hyperlink" Target="https://fbref.com/en/players/a2d873dd/Hwang-Ui-jo" TargetMode="External"/><Relationship Id="rId225" Type="http://schemas.openxmlformats.org/officeDocument/2006/relationships/hyperlink" Target="https://fbref.com/en/players/10f0fdd3/Jean-Ricner-Bellegarde" TargetMode="External"/><Relationship Id="rId432" Type="http://schemas.openxmlformats.org/officeDocument/2006/relationships/hyperlink" Target="https://fbref.com/en/players/7d6af698/matchlogs/2023-2024/summary/Luke-Chambers-Match-Logs" TargetMode="External"/><Relationship Id="rId877" Type="http://schemas.openxmlformats.org/officeDocument/2006/relationships/hyperlink" Target="https://fbref.com/en/players/7a11550b/Joe-Gomez" TargetMode="External"/><Relationship Id="rId1062" Type="http://schemas.openxmlformats.org/officeDocument/2006/relationships/hyperlink" Target="https://fbref.com/en/country/SWE/Sweden-Football" TargetMode="External"/><Relationship Id="rId1728" Type="http://schemas.openxmlformats.org/officeDocument/2006/relationships/hyperlink" Target="https://fbref.com/en/players/c1242d4e/matchlogs/2023-2024/summary/Stefan-Ortega-Match-Logs" TargetMode="External"/><Relationship Id="rId1935" Type="http://schemas.openxmlformats.org/officeDocument/2006/relationships/hyperlink" Target="https://fbref.com/en/squads/fd962109/Fulham-Stats" TargetMode="External"/><Relationship Id="rId2113" Type="http://schemas.openxmlformats.org/officeDocument/2006/relationships/hyperlink" Target="https://fbref.com/en/players/28300a16/Jason-Steele" TargetMode="External"/><Relationship Id="rId2320" Type="http://schemas.openxmlformats.org/officeDocument/2006/relationships/hyperlink" Target="https://fbref.com/en/players/9e525177/Aaron-Wan-Bissaka" TargetMode="External"/><Relationship Id="rId737" Type="http://schemas.openxmlformats.org/officeDocument/2006/relationships/hyperlink" Target="https://fbref.com/en/players/ae4fc6a4/Eberechi-Eze" TargetMode="External"/><Relationship Id="rId944" Type="http://schemas.openxmlformats.org/officeDocument/2006/relationships/hyperlink" Target="https://fbref.com/en/players/a7588cdc/matchlogs/2023-2024/summary/Antwoine-Hackford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players/ea1a5662/Myles-Peart-Harris" TargetMode="External"/><Relationship Id="rId2197" Type="http://schemas.openxmlformats.org/officeDocument/2006/relationships/hyperlink" Target="https://fbref.com/en/players/b28bbd58/Andros-Townsend" TargetMode="External"/><Relationship Id="rId2418" Type="http://schemas.openxmlformats.org/officeDocument/2006/relationships/hyperlink" Target="https://fbref.com/en/squads/943e8050/Burnley-Stats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16264a81/matchlogs/2023-2024/summary/Moises-Caicedo-Match-Logs" TargetMode="External"/><Relationship Id="rId583" Type="http://schemas.openxmlformats.org/officeDocument/2006/relationships/hyperlink" Target="https://fbref.com/en/squads/8602292d/Aston-Villa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38c29201/matchlogs/2023-2024/summary/Aidan-Francis-Match-Logs" TargetMode="External"/><Relationship Id="rId1227" Type="http://schemas.openxmlformats.org/officeDocument/2006/relationships/hyperlink" Target="https://fbref.com/en/squads/18bb7c10/Arsena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4d77b365/Darwin-Nunez" TargetMode="External"/><Relationship Id="rId1879" Type="http://schemas.openxmlformats.org/officeDocument/2006/relationships/hyperlink" Target="https://fbref.com/en/squads/fd962109/Fulham-Stats" TargetMode="External"/><Relationship Id="rId2057" Type="http://schemas.openxmlformats.org/officeDocument/2006/relationships/hyperlink" Target="https://fbref.com/en/players/ee7c0a5e/James-Shea" TargetMode="External"/><Relationship Id="rId2264" Type="http://schemas.openxmlformats.org/officeDocument/2006/relationships/hyperlink" Target="https://fbref.com/en/players/9f8e9423/matchlogs/2023-2024/summary/Raphael-Varane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5a04fd92/matchlogs/2023-2024/summary/Said-Benrahma-Match-Logs" TargetMode="External"/><Relationship Id="rId443" Type="http://schemas.openxmlformats.org/officeDocument/2006/relationships/hyperlink" Target="https://fbref.com/en/squads/cff3d9bb/Chelsea-Stats" TargetMode="External"/><Relationship Id="rId650" Type="http://schemas.openxmlformats.org/officeDocument/2006/relationships/hyperlink" Target="https://fbref.com/en/country/MLI/Mali-Football" TargetMode="External"/><Relationship Id="rId888" Type="http://schemas.openxmlformats.org/officeDocument/2006/relationships/hyperlink" Target="https://fbref.com/en/players/7e5bebeb/matchlogs/2023-2024/summary/Enso-Gonzalez-Match-Logs" TargetMode="External"/><Relationship Id="rId1073" Type="http://schemas.openxmlformats.org/officeDocument/2006/relationships/hyperlink" Target="https://fbref.com/en/players/0cd9c796/Ben-Jackson" TargetMode="External"/><Relationship Id="rId1280" Type="http://schemas.openxmlformats.org/officeDocument/2006/relationships/hyperlink" Target="https://fbref.com/en/players/0ed063d6/matchlogs/2023-2024/summary/Yasser-Larouci-Match-Logs" TargetMode="External"/><Relationship Id="rId1501" Type="http://schemas.openxmlformats.org/officeDocument/2006/relationships/hyperlink" Target="https://fbref.com/en/players/91748070/Teden-Mengi" TargetMode="External"/><Relationship Id="rId1739" Type="http://schemas.openxmlformats.org/officeDocument/2006/relationships/hyperlink" Target="https://fbref.com/en/squads/1df6b87e/Sheffield-United-Stats" TargetMode="External"/><Relationship Id="rId1946" Type="http://schemas.openxmlformats.org/officeDocument/2006/relationships/hyperlink" Target="https://fbref.com/en/country/DEN/Denmark-Football" TargetMode="External"/><Relationship Id="rId2124" Type="http://schemas.openxmlformats.org/officeDocument/2006/relationships/hyperlink" Target="https://fbref.com/en/players/5eecec3d/matchlogs/2023-2024/summary/John-Stones-Match-Logs" TargetMode="External"/><Relationship Id="rId2331" Type="http://schemas.openxmlformats.org/officeDocument/2006/relationships/hyperlink" Target="https://fbref.com/en/players/3515d404/matchlogs/2023-2024/summary/James-Ward-Prowse-Match-Logs" TargetMode="External"/><Relationship Id="rId303" Type="http://schemas.openxmlformats.org/officeDocument/2006/relationships/hyperlink" Target="https://fbref.com/en/squads/822bd0ba/Liverpool-Stats" TargetMode="External"/><Relationship Id="rId748" Type="http://schemas.openxmlformats.org/officeDocument/2006/relationships/hyperlink" Target="https://fbref.com/en/players/0ba976e4/matchlogs/2023-2024/summary/Ansu-Fati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9e5708be/matchlogs/2023-2024/summary/Sam-Johnstone-Match-Logs" TargetMode="External"/><Relationship Id="rId1378" Type="http://schemas.openxmlformats.org/officeDocument/2006/relationships/hyperlink" Target="https://fbref.com/en/country/ESP/Spain-Football" TargetMode="External"/><Relationship Id="rId1585" Type="http://schemas.openxmlformats.org/officeDocument/2006/relationships/hyperlink" Target="https://fbref.com/en/players/f1c42eb3/Alex-Murphy" TargetMode="External"/><Relationship Id="rId1792" Type="http://schemas.openxmlformats.org/officeDocument/2006/relationships/hyperlink" Target="https://fbref.com/en/players/ac7e7b1c/matchlogs/2023-2024/summary/Facundo-Pellistri-Match-Logs" TargetMode="External"/><Relationship Id="rId1806" Type="http://schemas.openxmlformats.org/officeDocument/2006/relationships/hyperlink" Target="https://fbref.com/en/country/SRB/Serbia-Football" TargetMode="External"/><Relationship Id="rId2429" Type="http://schemas.openxmlformats.org/officeDocument/2006/relationships/hyperlink" Target="https://fbref.com/en/country/POL/Po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ESP/Spain-Football" TargetMode="External"/><Relationship Id="rId594" Type="http://schemas.openxmlformats.org/officeDocument/2006/relationships/hyperlink" Target="https://fbref.com/en/country/COL/Colombia-Football" TargetMode="External"/><Relationship Id="rId608" Type="http://schemas.openxmlformats.org/officeDocument/2006/relationships/hyperlink" Target="https://fbref.com/en/players/1b84dbe1/matchlogs/2023-2024/summary/Lucas-Digne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FRA/France-Football" TargetMode="External"/><Relationship Id="rId1445" Type="http://schemas.openxmlformats.org/officeDocument/2006/relationships/hyperlink" Target="https://fbref.com/en/players/00963611/Konstantinos-Mavropanos" TargetMode="External"/><Relationship Id="rId1652" Type="http://schemas.openxmlformats.org/officeDocument/2006/relationships/hyperlink" Target="https://fbref.com/en/players/df0a4c90/matchlogs/2023-2024/summary/Christian-Norgaard-Match-Logs" TargetMode="External"/><Relationship Id="rId2068" Type="http://schemas.openxmlformats.org/officeDocument/2006/relationships/hyperlink" Target="https://fbref.com/en/players/e7aa9d7c/matchlogs/2023-2024/summary/Fabio-Silva-Match-Logs" TargetMode="External"/><Relationship Id="rId2275" Type="http://schemas.openxmlformats.org/officeDocument/2006/relationships/hyperlink" Target="https://fbref.com/en/squads/361ca564/Tottenham-Hotspur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e98211e7/matchlogs/2023-2024/summary/Jack-Hinshelwood-Match-Logs" TargetMode="External"/><Relationship Id="rId1084" Type="http://schemas.openxmlformats.org/officeDocument/2006/relationships/hyperlink" Target="https://fbref.com/en/players/aa81d8f8/matchlogs/2023-2024/summary/Karl-Jakob-Hein-Match-Logs" TargetMode="External"/><Relationship Id="rId1305" Type="http://schemas.openxmlformats.org/officeDocument/2006/relationships/hyperlink" Target="https://fbref.com/en/players/41f08ac8/Keane-Lewis-Potter" TargetMode="External"/><Relationship Id="rId1957" Type="http://schemas.openxmlformats.org/officeDocument/2006/relationships/hyperlink" Target="https://fbref.com/en/players/a9b1c319/Pelly-Ruddock-Mpanzu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SCO/Scotland-Football" TargetMode="External"/><Relationship Id="rId661" Type="http://schemas.openxmlformats.org/officeDocument/2006/relationships/hyperlink" Target="https://fbref.com/en/players/5526deb1/Tommy-Doyle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8602292d/Aston-Villa-Stats" TargetMode="External"/><Relationship Id="rId1389" Type="http://schemas.openxmlformats.org/officeDocument/2006/relationships/hyperlink" Target="https://fbref.com/en/players/7923301c/Louie-Marsh" TargetMode="External"/><Relationship Id="rId1512" Type="http://schemas.openxmlformats.org/officeDocument/2006/relationships/hyperlink" Target="https://fbref.com/en/players/2c6835e5/matchlogs/2023-2024/summary/Lewis-Miley-Match-Logs" TargetMode="External"/><Relationship Id="rId1596" Type="http://schemas.openxmlformats.org/officeDocument/2006/relationships/hyperlink" Target="https://fbref.com/en/players/30d4a2e5/matchlogs/2023-2024/summary/Vitaliy-Mykolenko-Match-Logs" TargetMode="External"/><Relationship Id="rId1817" Type="http://schemas.openxmlformats.org/officeDocument/2006/relationships/hyperlink" Target="https://fbref.com/en/players/19f4d211/Jaden-Philogene-Bidace" TargetMode="External"/><Relationship Id="rId2135" Type="http://schemas.openxmlformats.org/officeDocument/2006/relationships/hyperlink" Target="https://fbref.com/en/squads/822bd0ba/Liverpool-Stats" TargetMode="External"/><Relationship Id="rId2342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b4ed67b/Mahmoud-Dahoud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79c0821a/Mateo-Kovacic" TargetMode="External"/><Relationship Id="rId2079" Type="http://schemas.openxmlformats.org/officeDocument/2006/relationships/hyperlink" Target="https://fbref.com/en/squads/361ca564/Tottenham-Hotspur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SEN/Senegal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e8832875/Joao-Pedro" TargetMode="External"/><Relationship Id="rId1456" Type="http://schemas.openxmlformats.org/officeDocument/2006/relationships/hyperlink" Target="https://fbref.com/en/players/6afaebf2/matchlogs/2023-2024/summary/Bryan-Mbeumo-Match-Logs" TargetMode="External"/><Relationship Id="rId1663" Type="http://schemas.openxmlformats.org/officeDocument/2006/relationships/hyperlink" Target="https://fbref.com/en/squads/943e8050/Burnley-Stats" TargetMode="External"/><Relationship Id="rId1870" Type="http://schemas.openxmlformats.org/officeDocument/2006/relationships/hyperlink" Target="https://fbref.com/en/country/ESP/Spain-Football" TargetMode="External"/><Relationship Id="rId1968" Type="http://schemas.openxmlformats.org/officeDocument/2006/relationships/hyperlink" Target="https://fbref.com/en/players/187ab096/matchlogs/2023-2024/summary/Charles-Sagoe-Jr-Match-Logs" TargetMode="External"/><Relationship Id="rId2286" Type="http://schemas.openxmlformats.org/officeDocument/2006/relationships/hyperlink" Target="https://fbref.com/en/country/POR/Portugal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0442183b/Nathaniel-Clyne" TargetMode="External"/><Relationship Id="rId672" Type="http://schemas.openxmlformats.org/officeDocument/2006/relationships/hyperlink" Target="https://fbref.com/en/players/6224214f/matchlogs/2023-2024/summary/Josh-Duffus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fed6722/matchlogs/2023-2024/summary/Valentino-Livrament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5f346071/Andre-Brooks" TargetMode="External"/><Relationship Id="rId532" Type="http://schemas.openxmlformats.org/officeDocument/2006/relationships/hyperlink" Target="https://fbref.com/en/players/d9565625/matchlogs/2023-2024/summary/Diogo-Dalot-Match-Logs" TargetMode="External"/><Relationship Id="rId977" Type="http://schemas.openxmlformats.org/officeDocument/2006/relationships/hyperlink" Target="https://fbref.com/en/players/e5a76dfe/Dean-Henderson" TargetMode="External"/><Relationship Id="rId1162" Type="http://schemas.openxmlformats.org/officeDocument/2006/relationships/hyperlink" Target="https://fbref.com/en/country/DEN/Denmark-Football" TargetMode="External"/><Relationship Id="rId1828" Type="http://schemas.openxmlformats.org/officeDocument/2006/relationships/hyperlink" Target="https://fbref.com/en/players/e541326e/matchlogs/2023-2024/summary/Ethan-Pinnock-Match-Logs" TargetMode="External"/><Relationship Id="rId2006" Type="http://schemas.openxmlformats.org/officeDocument/2006/relationships/hyperlink" Target="https://fbref.com/en/country/BRA/Brazil-Football" TargetMode="External"/><Relationship Id="rId2213" Type="http://schemas.openxmlformats.org/officeDocument/2006/relationships/hyperlink" Target="https://fbref.com/en/players/999ceb5f/Boubacar-Traore" TargetMode="External"/><Relationship Id="rId2420" Type="http://schemas.openxmlformats.org/officeDocument/2006/relationships/hyperlink" Target="https://fbref.com/en/players/51cf8561/Oleksandr-Zinchenko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f7b1d4e0/Saman-Ghoddo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IRL/Republic-of-Ireland-Football" TargetMode="External"/><Relationship Id="rId1881" Type="http://schemas.openxmlformats.org/officeDocument/2006/relationships/hyperlink" Target="https://fbref.com/en/players/ab651565/Nathan-Redmond" TargetMode="External"/><Relationship Id="rId2297" Type="http://schemas.openxmlformats.org/officeDocument/2006/relationships/hyperlink" Target="https://fbref.com/en/players/728e9b2e/Joao-Virginia" TargetMode="External"/><Relationship Id="rId269" Type="http://schemas.openxmlformats.org/officeDocument/2006/relationships/hyperlink" Target="https://fbref.com/en/players/d328a254/Philip-Billing" TargetMode="External"/><Relationship Id="rId476" Type="http://schemas.openxmlformats.org/officeDocument/2006/relationships/hyperlink" Target="https://fbref.com/en/players/a8c19eb8/matchlogs/2023-2024/summary/Nathan-Collins-Match-Logs" TargetMode="External"/><Relationship Id="rId683" Type="http://schemas.openxmlformats.org/officeDocument/2006/relationships/hyperlink" Target="https://fbref.com/en/squads/8602292d/Aston-Villa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861e9b3b/matchlogs/2023-2024/summary/Daniel-Gore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POL/Poland-Football" TargetMode="External"/><Relationship Id="rId1741" Type="http://schemas.openxmlformats.org/officeDocument/2006/relationships/hyperlink" Target="https://fbref.com/en/players/2f9e4435/Dango-Ouattara" TargetMode="External"/><Relationship Id="rId1979" Type="http://schemas.openxmlformats.org/officeDocument/2006/relationships/hyperlink" Target="https://fbref.com/en/squads/18bb7c10/Arsenal-Stats" TargetMode="External"/><Relationship Id="rId2157" Type="http://schemas.openxmlformats.org/officeDocument/2006/relationships/hyperlink" Target="https://fbref.com/en/players/cc2d7ad5/Charlie-Taylor" TargetMode="External"/><Relationship Id="rId2364" Type="http://schemas.openxmlformats.org/officeDocument/2006/relationships/hyperlink" Target="https://fbref.com/en/players/8b9ebd03/Willian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ca18c8f1/matchlogs/2023-2024/summary/Jacob-Brown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92e7e919/matchlogs/2023-2024/summary/Son-Heung-min-Match-Logs" TargetMode="External"/><Relationship Id="rId1173" Type="http://schemas.openxmlformats.org/officeDocument/2006/relationships/hyperlink" Target="https://fbref.com/en/players/cc77354e/Boubacar-Kamara" TargetMode="External"/><Relationship Id="rId1380" Type="http://schemas.openxmlformats.org/officeDocument/2006/relationships/hyperlink" Target="https://fbref.com/en/players/758dd7f0/matchlogs/2023-2024/summary/Javier-Manquillo-Match-Logs" TargetMode="External"/><Relationship Id="rId1601" Type="http://schemas.openxmlformats.org/officeDocument/2006/relationships/hyperlink" Target="https://fbref.com/en/players/8aff2b51/Michael-Ndiweni" TargetMode="External"/><Relationship Id="rId1839" Type="http://schemas.openxmlformats.org/officeDocument/2006/relationships/hyperlink" Target="https://fbref.com/en/squads/361ca564/Tottenham-Hotspur-Stats" TargetMode="External"/><Relationship Id="rId2017" Type="http://schemas.openxmlformats.org/officeDocument/2006/relationships/hyperlink" Target="https://fbref.com/en/players/37739c71/Calum-Scanlon" TargetMode="External"/><Relationship Id="rId2224" Type="http://schemas.openxmlformats.org/officeDocument/2006/relationships/hyperlink" Target="https://fbref.com/en/players/b2a81fc6/matchlogs/2023-2024/summary/Mike-Tresor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19538871/Manchester-United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7b5ab7f2/matchlogs/2023-2024/summary/Bryan-Gil-Match-Logs" TargetMode="External"/><Relationship Id="rId1033" Type="http://schemas.openxmlformats.org/officeDocument/2006/relationships/hyperlink" Target="https://fbref.com/en/players/a7a688d7/Mackenzie-Hunt" TargetMode="External"/><Relationship Id="rId1478" Type="http://schemas.openxmlformats.org/officeDocument/2006/relationships/hyperlink" Target="https://fbref.com/en/country/SCO/Scotland-Football" TargetMode="External"/><Relationship Id="rId1685" Type="http://schemas.openxmlformats.org/officeDocument/2006/relationships/hyperlink" Target="https://fbref.com/en/players/cdd70dc0/Michael-Olakigbe" TargetMode="External"/><Relationship Id="rId1892" Type="http://schemas.openxmlformats.org/officeDocument/2006/relationships/hyperlink" Target="https://fbref.com/en/players/3353737a/matchlogs/2023-2024/summary/Sergio-Reguilon-Match-Logs" TargetMode="External"/><Relationship Id="rId1906" Type="http://schemas.openxmlformats.org/officeDocument/2006/relationships/hyperlink" Target="https://fbref.com/en/country/BRA/Brazil-Football" TargetMode="External"/><Relationship Id="rId2431" Type="http://schemas.openxmlformats.org/officeDocument/2006/relationships/hyperlink" Target="https://fbref.com/en/players/be18d79f/matchlogs/2023-2024/summary/Oliwier-Zych-Match-Log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FRA/France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2fba6108/matchlogs/2023-2024/summary/Anthony-Elanga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5ed9b537/matchlogs/2023-2024/summary/Ibrahima-Konate-Match-Log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players/01ce9e70/Kieffer-Moore" TargetMode="External"/><Relationship Id="rId2070" Type="http://schemas.openxmlformats.org/officeDocument/2006/relationships/hyperlink" Target="https://fbref.com/en/country/BRA/Brazil-Football" TargetMode="External"/><Relationship Id="rId2168" Type="http://schemas.openxmlformats.org/officeDocument/2006/relationships/hyperlink" Target="https://fbref.com/en/players/fc027d02/matchlogs/2023-2024/summary/Luke-Thomas-Match-Logs" TargetMode="External"/><Relationship Id="rId2375" Type="http://schemas.openxmlformats.org/officeDocument/2006/relationships/hyperlink" Target="https://fbref.com/en/players/c596fcb0/matchlogs/2023-2024/summary/Callum-Wilson-Match-Logs" TargetMode="External"/><Relationship Id="rId347" Type="http://schemas.openxmlformats.org/officeDocument/2006/relationships/hyperlink" Target="https://fbref.com/en/squads/8cec06e1/Wolverhampton-Wanderers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66315ae/matchlogs/2023-2024/summary/Gabriel-Jesus-Match-Logs" TargetMode="External"/><Relationship Id="rId1184" Type="http://schemas.openxmlformats.org/officeDocument/2006/relationships/hyperlink" Target="https://fbref.com/en/players/32e7ce92/matchlogs/2023-2024/summary/Loris-Karius-Match-Logs" TargetMode="External"/><Relationship Id="rId1405" Type="http://schemas.openxmlformats.org/officeDocument/2006/relationships/hyperlink" Target="https://fbref.com/en/players/7956236f/Emiliano-Martinez" TargetMode="External"/><Relationship Id="rId1752" Type="http://schemas.openxmlformats.org/officeDocument/2006/relationships/hyperlink" Target="https://fbref.com/en/players/a78ff07f/matchlogs/2023-2024/summary/Joao-Palhinha-Match-Logs" TargetMode="External"/><Relationship Id="rId2028" Type="http://schemas.openxmlformats.org/officeDocument/2006/relationships/hyperlink" Target="https://fbref.com/en/players/c8aa95da/matchlogs/2023-2024/summary/Fabian-Schar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WAL/Wales-Football" TargetMode="External"/><Relationship Id="rId761" Type="http://schemas.openxmlformats.org/officeDocument/2006/relationships/hyperlink" Target="https://fbref.com/en/players/33a68b9b/Alvaro-Fernandez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d93c2511/Scott-McTominay" TargetMode="External"/><Relationship Id="rId1612" Type="http://schemas.openxmlformats.org/officeDocument/2006/relationships/hyperlink" Target="https://fbref.com/en/players/de0abf23/matchlogs/2023-2024/summary/Zack-Nelson-Match-Logs" TargetMode="External"/><Relationship Id="rId1696" Type="http://schemas.openxmlformats.org/officeDocument/2006/relationships/hyperlink" Target="https://fbref.com/en/players/e7ee38c3/matchlogs/2023-2024/summary/Robin-Olsen-Match-Logs" TargetMode="External"/><Relationship Id="rId1917" Type="http://schemas.openxmlformats.org/officeDocument/2006/relationships/hyperlink" Target="https://fbref.com/en/players/24fae784/Connor-Roberts" TargetMode="External"/><Relationship Id="rId2235" Type="http://schemas.openxmlformats.org/officeDocument/2006/relationships/hyperlink" Target="https://fbref.com/en/squads/1df6b87e/Sheffield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fd962109/Fulham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e814e1cf/Lewis-Dobbin" TargetMode="External"/><Relationship Id="rId1044" Type="http://schemas.openxmlformats.org/officeDocument/2006/relationships/hyperlink" Target="https://fbref.com/en/players/491a433d/matchlogs/2023-2024/summary/Rasmus-Hojlund-Match-Logs" TargetMode="External"/><Relationship Id="rId1251" Type="http://schemas.openxmlformats.org/officeDocument/2006/relationships/hyperlink" Target="https://fbref.com/en/squads/b8fd03ef/Manchester-City-Stats" TargetMode="External"/><Relationship Id="rId1349" Type="http://schemas.openxmlformats.org/officeDocument/2006/relationships/hyperlink" Target="https://fbref.com/en/players/cab9634e/Ian-Maatsen" TargetMode="External"/><Relationship Id="rId2081" Type="http://schemas.openxmlformats.org/officeDocument/2006/relationships/hyperlink" Target="https://fbref.com/en/players/20b104bc/Adam-Smith" TargetMode="External"/><Relationship Id="rId2179" Type="http://schemas.openxmlformats.org/officeDocument/2006/relationships/hyperlink" Target="https://fbref.com/en/squads/e4a775cb/Nottingham-Forest-Stats" TargetMode="External"/><Relationship Id="rId2302" Type="http://schemas.openxmlformats.org/officeDocument/2006/relationships/hyperlink" Target="https://fbref.com/en/squads/19538871/Manchester-United-Stats" TargetMode="External"/><Relationship Id="rId260" Type="http://schemas.openxmlformats.org/officeDocument/2006/relationships/hyperlink" Target="https://fbref.com/en/players/2aaadf33/matchlogs/2023-2024/summary/Luke-Berry-Match-Logs" TargetMode="External"/><Relationship Id="rId719" Type="http://schemas.openxmlformats.org/officeDocument/2006/relationships/hyperlink" Target="https://fbref.com/en/squads/361ca564/Tottenham-Hotspur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16e9d0ea/matchlogs/2023-2024/summary/Alex-Moreno-Match-Logs" TargetMode="External"/><Relationship Id="rId1763" Type="http://schemas.openxmlformats.org/officeDocument/2006/relationships/hyperlink" Target="https://fbref.com/en/squads/7c21e445/West-Ham-United-Stats" TargetMode="External"/><Relationship Id="rId1970" Type="http://schemas.openxmlformats.org/officeDocument/2006/relationships/hyperlink" Target="https://fbref.com/en/country/ENG/England-Football" TargetMode="External"/><Relationship Id="rId2386" Type="http://schemas.openxmlformats.org/officeDocument/2006/relationships/hyperlink" Target="https://fbref.com/en/squads/e4a775cb/Nottingham-Forest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e46012d4/Kevin-De-Bruyne" TargetMode="External"/><Relationship Id="rId772" Type="http://schemas.openxmlformats.org/officeDocument/2006/relationships/hyperlink" Target="https://fbref.com/en/players/b63e789d/matchlogs/2023-2024/summary/John-Fleck-Match-Logs" TargetMode="External"/><Relationship Id="rId1195" Type="http://schemas.openxmlformats.org/officeDocument/2006/relationships/hyperlink" Target="https://fbref.com/en/squads/7c21e445/West-Ham-United-Stats" TargetMode="External"/><Relationship Id="rId1209" Type="http://schemas.openxmlformats.org/officeDocument/2006/relationships/hyperlink" Target="https://fbref.com/en/players/0ad53bdc/Milos-Kerkez" TargetMode="External"/><Relationship Id="rId1416" Type="http://schemas.openxmlformats.org/officeDocument/2006/relationships/hyperlink" Target="https://fbref.com/en/players/eba1e557/matchlogs/2023-2024/summary/Han-Noah-Massengo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BRA/Brazil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ITA/Italy-Football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dc6f5bdd/Calum-Chambers" TargetMode="External"/><Relationship Id="rId632" Type="http://schemas.openxmlformats.org/officeDocument/2006/relationships/hyperlink" Target="https://fbref.com/en/players/fffea3e5/matchlogs/2023-2024/summary/Jeremy-Doku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SWE/Sweden-Football" TargetMode="External"/><Relationship Id="rId1928" Type="http://schemas.openxmlformats.org/officeDocument/2006/relationships/hyperlink" Target="https://fbref.com/en/players/289601e6/matchlogs/2023-2024/summary/Antonee-Robinson-Match-Logs" TargetMode="External"/><Relationship Id="rId2092" Type="http://schemas.openxmlformats.org/officeDocument/2006/relationships/hyperlink" Target="https://fbref.com/en/players/839c14e1/matchlogs/2023-2024/summary/Cedric-Soares-Match-Logs" TargetMode="External"/><Relationship Id="rId2106" Type="http://schemas.openxmlformats.org/officeDocument/2006/relationships/hyperlink" Target="https://fbref.com/en/country/BRA/Brazil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4ba7cbea/Bournemouth-Stats" TargetMode="External"/><Relationship Id="rId937" Type="http://schemas.openxmlformats.org/officeDocument/2006/relationships/hyperlink" Target="https://fbref.com/en/players/1f44ac21/Erling-Haaland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7c21e445/West-Ham-United-Stats" TargetMode="External"/><Relationship Id="rId1774" Type="http://schemas.openxmlformats.org/officeDocument/2006/relationships/hyperlink" Target="https://fbref.com/en/country/GHA/Ghana-Football" TargetMode="External"/><Relationship Id="rId1981" Type="http://schemas.openxmlformats.org/officeDocument/2006/relationships/hyperlink" Target="https://fbref.com/en/players/1b4f1169/Albert-Sambi-Lokonga" TargetMode="External"/><Relationship Id="rId2397" Type="http://schemas.openxmlformats.org/officeDocument/2006/relationships/hyperlink" Target="https://fbref.com/en/country/UKR/Ukrain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5ee4bc1/Jili-Buyabu" TargetMode="External"/><Relationship Id="rId576" Type="http://schemas.openxmlformats.org/officeDocument/2006/relationships/hyperlink" Target="https://fbref.com/en/players/b737f944/matchlogs/2023-2024/summary/Hannes-Delcroix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SCO/Scotland-Football" TargetMode="External"/><Relationship Id="rId1427" Type="http://schemas.openxmlformats.org/officeDocument/2006/relationships/hyperlink" Target="https://fbref.com/en/squads/822bd0ba/Liverpool-Stats" TargetMode="External"/><Relationship Id="rId1634" Type="http://schemas.openxmlformats.org/officeDocument/2006/relationships/hyperlink" Target="https://fbref.com/en/country/POR/Portugal-Football" TargetMode="External"/><Relationship Id="rId1841" Type="http://schemas.openxmlformats.org/officeDocument/2006/relationships/hyperlink" Target="https://fbref.com/en/players/4125cb98/Jarrell-Quansah" TargetMode="External"/><Relationship Id="rId2257" Type="http://schemas.openxmlformats.org/officeDocument/2006/relationships/hyperlink" Target="https://fbref.com/en/players/e06683ca/Virgil-van-Dijk" TargetMode="External"/><Relationship Id="rId229" Type="http://schemas.openxmlformats.org/officeDocument/2006/relationships/hyperlink" Target="https://fbref.com/en/players/9ade9ce1/Anis-Ben-Slimane" TargetMode="External"/><Relationship Id="rId436" Type="http://schemas.openxmlformats.org/officeDocument/2006/relationships/hyperlink" Target="https://fbref.com/en/players/d33e3242/matchlogs/2023-2024/summary/Ismaila-Cheick-Coulibaly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NGA/Nigeria-Football" TargetMode="External"/><Relationship Id="rId1273" Type="http://schemas.openxmlformats.org/officeDocument/2006/relationships/hyperlink" Target="https://fbref.com/en/players/119b9a8e/Aymeric-Laporte" TargetMode="External"/><Relationship Id="rId1480" Type="http://schemas.openxmlformats.org/officeDocument/2006/relationships/hyperlink" Target="https://fbref.com/en/players/90f91999/matchlogs/2023-2024/summary/John-McGinn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b400bde0/Raheem-Sterling" TargetMode="External"/><Relationship Id="rId2324" Type="http://schemas.openxmlformats.org/officeDocument/2006/relationships/hyperlink" Target="https://fbref.com/en/players/8a7ff278/Joel-Ward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a011f18/matchlogs/2023-2024/summary/Lewis-Hall-Match-Logs" TargetMode="External"/><Relationship Id="rId1133" Type="http://schemas.openxmlformats.org/officeDocument/2006/relationships/hyperlink" Target="https://fbref.com/en/players/d9e7c4da/Joseph-Johnson" TargetMode="External"/><Relationship Id="rId1578" Type="http://schemas.openxmlformats.org/officeDocument/2006/relationships/hyperlink" Target="https://fbref.com/en/country/KVX/Kosovo-Football" TargetMode="External"/><Relationship Id="rId1701" Type="http://schemas.openxmlformats.org/officeDocument/2006/relationships/hyperlink" Target="https://fbref.com/en/players/828657ff/Amadou-Onana" TargetMode="External"/><Relationship Id="rId1785" Type="http://schemas.openxmlformats.org/officeDocument/2006/relationships/hyperlink" Target="https://fbref.com/en/players/767d9605/Sydie-Peck" TargetMode="External"/><Relationship Id="rId1992" Type="http://schemas.openxmlformats.org/officeDocument/2006/relationships/hyperlink" Target="https://fbref.com/en/players/6a713852/matchlogs/2023-2024/summary/Robert-Sanchez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NOR/Norway-Football" TargetMode="External"/><Relationship Id="rId503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squads/b2b47a98/Newcastle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6722d4f0/matchlogs/2023-2024/summary/Tyrese-Francois-Match-Logs" TargetMode="External"/><Relationship Id="rId1340" Type="http://schemas.openxmlformats.org/officeDocument/2006/relationships/hyperlink" Target="https://fbref.com/en/players/6f7d826d/matchlogs/2023-2024/summary/Douglas-Luiz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1d3b3d77/Trey-Nyoni" TargetMode="External"/><Relationship Id="rId2170" Type="http://schemas.openxmlformats.org/officeDocument/2006/relationships/hyperlink" Target="https://fbref.com/en/country/BEL/Belgium-Football" TargetMode="External"/><Relationship Id="rId2268" Type="http://schemas.openxmlformats.org/officeDocument/2006/relationships/hyperlink" Target="https://fbref.com/en/players/3f7bafbe/matchlogs/2023-2024/summary/Alejo-Veliz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RSA/South-Africa-Football" TargetMode="External"/><Relationship Id="rId1077" Type="http://schemas.openxmlformats.org/officeDocument/2006/relationships/hyperlink" Target="https://fbref.com/en/players/9c36ed83/Nicolas-Jackson" TargetMode="External"/><Relationship Id="rId1200" Type="http://schemas.openxmlformats.org/officeDocument/2006/relationships/hyperlink" Target="https://fbref.com/en/players/62d7ef38/matchlogs/2023-2024/summary/Caoimhin-Kelleher-Match-Logs" TargetMode="External"/><Relationship Id="rId1852" Type="http://schemas.openxmlformats.org/officeDocument/2006/relationships/hyperlink" Target="https://fbref.com/en/players/45685411/matchlogs/2023-2024/summary/Jesuran-Rak-Sakyi-Match-Logs" TargetMode="External"/><Relationship Id="rId2030" Type="http://schemas.openxmlformats.org/officeDocument/2006/relationships/hyperlink" Target="https://fbref.com/en/country/GHA/Ghana-Football" TargetMode="External"/><Relationship Id="rId2128" Type="http://schemas.openxmlformats.org/officeDocument/2006/relationships/hyperlink" Target="https://fbref.com/en/players/339fe0e8/matchlogs/2023-2024/summary/Thomas-Strakosha-Match-Logs" TargetMode="External"/><Relationship Id="rId654" Type="http://schemas.openxmlformats.org/officeDocument/2006/relationships/hyperlink" Target="https://fbref.com/en/country/MLI/Mali-Football" TargetMode="External"/><Relationship Id="rId861" Type="http://schemas.openxmlformats.org/officeDocument/2006/relationships/hyperlink" Target="https://fbref.com/en/players/9f7c837d/Ben-Godfrey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450ab6fc/matchlogs/2023-2024/summary/Jamaal-Lascelles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fed96827/Chris-Mepham" TargetMode="External"/><Relationship Id="rId1589" Type="http://schemas.openxmlformats.org/officeDocument/2006/relationships/hyperlink" Target="https://fbref.com/en/players/de112b84/Jacob-Murphy" TargetMode="External"/><Relationship Id="rId1712" Type="http://schemas.openxmlformats.org/officeDocument/2006/relationships/hyperlink" Target="https://fbref.com/en/players/d4aa4582/matchlogs/2023-2024/summary/Ryan-One-Match-Logs" TargetMode="External"/><Relationship Id="rId2335" Type="http://schemas.openxmlformats.org/officeDocument/2006/relationships/hyperlink" Target="https://fbref.com/en/players/95bd120d/matchlogs/2023-2024/summary/Deivid-Washington-Match-Logs" TargetMode="External"/><Relationship Id="rId293" Type="http://schemas.openxmlformats.org/officeDocument/2006/relationships/hyperlink" Target="https://fbref.com/en/players/ccce7025/Sven-Botman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c149016b/Wataru-Endo" TargetMode="External"/><Relationship Id="rId1144" Type="http://schemas.openxmlformats.org/officeDocument/2006/relationships/hyperlink" Target="https://fbref.com/en/players/4fb9c88f/matchlogs/2023-2024/summary/Curtis-Jones-Match-Logs" TargetMode="External"/><Relationship Id="rId1351" Type="http://schemas.openxmlformats.org/officeDocument/2006/relationships/hyperlink" Target="https://fbref.com/en/squads/cff3d9bb/Chelsea-Stats" TargetMode="External"/><Relationship Id="rId1449" Type="http://schemas.openxmlformats.org/officeDocument/2006/relationships/hyperlink" Target="https://fbref.com/en/players/493924a7/Kevin-Mbabu" TargetMode="External"/><Relationship Id="rId1796" Type="http://schemas.openxmlformats.org/officeDocument/2006/relationships/hyperlink" Target="https://fbref.com/en/players/6639e500/matchlogs/2023-2024/summary/Andreas-Pereira-Match-Logs" TargetMode="External"/><Relationship Id="rId2181" Type="http://schemas.openxmlformats.org/officeDocument/2006/relationships/hyperlink" Target="https://fbref.com/en/players/b3af9be1/Takehiro-Tomiyasu" TargetMode="External"/><Relationship Id="rId2402" Type="http://schemas.openxmlformats.org/officeDocument/2006/relationships/hyperlink" Target="https://fbref.com/en/squads/e4a775cb/Nottingham-Forest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a681b7b7/matchlogs/2023-2024/summary/Reece-Burke-Match-Logs" TargetMode="External"/><Relationship Id="rId598" Type="http://schemas.openxmlformats.org/officeDocument/2006/relationships/hyperlink" Target="https://fbref.com/en/country/NZL/New-Zealand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bd8a5d95/matchlogs/2023-2024/summary/Joseph-Hodge-Match-Logs" TargetMode="External"/><Relationship Id="rId1211" Type="http://schemas.openxmlformats.org/officeDocument/2006/relationships/hyperlink" Target="https://fbref.com/en/squads/4ba7cbea/Bournemouth-Stats" TargetMode="External"/><Relationship Id="rId1656" Type="http://schemas.openxmlformats.org/officeDocument/2006/relationships/hyperlink" Target="https://fbref.com/en/players/089667a5/matchlogs/2023-2024/summary/Lewis-OBrien-Match-Logs" TargetMode="External"/><Relationship Id="rId1863" Type="http://schemas.openxmlformats.org/officeDocument/2006/relationships/hyperlink" Target="https://fbref.com/en/squads/8602292d/Aston-Villa-Stats" TargetMode="External"/><Relationship Id="rId2041" Type="http://schemas.openxmlformats.org/officeDocument/2006/relationships/hyperlink" Target="https://fbref.com/en/players/efd2ec23/Antoine-Semenyo" TargetMode="External"/><Relationship Id="rId2279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50dc94ce/matchlogs/2023-2024/summary/Donny-van-de-Beek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a949a25/Martin-Dubravka" TargetMode="External"/><Relationship Id="rId872" Type="http://schemas.openxmlformats.org/officeDocument/2006/relationships/hyperlink" Target="https://fbref.com/en/players/8b57ad2c/matchlogs/2023-2024/summary/Joao-Gomes-Match-Logs" TargetMode="External"/><Relationship Id="rId1088" Type="http://schemas.openxmlformats.org/officeDocument/2006/relationships/hyperlink" Target="https://fbref.com/en/players/1265a93a/matchlogs/2023-2024/summary/Reece-James-Match-Logs" TargetMode="External"/><Relationship Id="rId1295" Type="http://schemas.openxmlformats.org/officeDocument/2006/relationships/hyperlink" Target="https://fbref.com/en/squads/fd962109/Fulham-Stats" TargetMode="External"/><Relationship Id="rId1309" Type="http://schemas.openxmlformats.org/officeDocument/2006/relationships/hyperlink" Target="https://fbref.com/en/players/f5deef4c/Victor-Lindelof" TargetMode="External"/><Relationship Id="rId1516" Type="http://schemas.openxmlformats.org/officeDocument/2006/relationships/hyperlink" Target="https://fbref.com/en/players/2f90f6b8/matchlogs/2023-2024/summary/James-Milner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fd962109/Fulham-Stats" TargetMode="External"/><Relationship Id="rId2346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ALB/Albania-Football" TargetMode="External"/><Relationship Id="rId525" Type="http://schemas.openxmlformats.org/officeDocument/2006/relationships/hyperlink" Target="https://fbref.com/en/players/93e08bce/Ameen-Al-Dakhil" TargetMode="External"/><Relationship Id="rId732" Type="http://schemas.openxmlformats.org/officeDocument/2006/relationships/hyperlink" Target="https://fbref.com/en/players/d38fdf53/matchlogs/2023-2024/summary/Pervis-Estupinan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0db169ae/matchlogs/2023-2024/summary/Sandro-Tonali-Match-Logs" TargetMode="External"/><Relationship Id="rId2206" Type="http://schemas.openxmlformats.org/officeDocument/2006/relationships/hyperlink" Target="https://fbref.com/en/country/ESP/Spain-Football" TargetMode="External"/><Relationship Id="rId2413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1df6b87e/Sheffield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WAL/Wales-Football" TargetMode="External"/><Relationship Id="rId1667" Type="http://schemas.openxmlformats.org/officeDocument/2006/relationships/hyperlink" Target="https://fbref.com/en/squads/943e8050/Burnley-Stats" TargetMode="External"/><Relationship Id="rId1874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players/e4e0deaa/matchlogs/2023-2024/summary/Femi-Seriki-Match-Logs" TargetMode="External"/><Relationship Id="rId469" Type="http://schemas.openxmlformats.org/officeDocument/2006/relationships/hyperlink" Target="https://fbref.com/en/players/0420d84f/Seamus-Coleman" TargetMode="External"/><Relationship Id="rId676" Type="http://schemas.openxmlformats.org/officeDocument/2006/relationships/hyperlink" Target="https://fbref.com/en/players/3fe6bd8c/matchlogs/2023-2024/summary/Paul-Dummett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18bb7c10/Arsenal-Stats" TargetMode="External"/><Relationship Id="rId1527" Type="http://schemas.openxmlformats.org/officeDocument/2006/relationships/hyperlink" Target="https://fbref.com/en/squads/d07537b9/Brighton-and-Hove-Albio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4ab53cdb/Jay-Rodriguez" TargetMode="External"/><Relationship Id="rId2357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dc4cae05/David-Brooks" TargetMode="External"/><Relationship Id="rId536" Type="http://schemas.openxmlformats.org/officeDocument/2006/relationships/hyperlink" Target="https://fbref.com/en/players/215f3907/matchlogs/2023-2024/summary/Mikkel-Damsgaard-Match-Logs" TargetMode="External"/><Relationship Id="rId1166" Type="http://schemas.openxmlformats.org/officeDocument/2006/relationships/hyperlink" Target="https://fbref.com/en/country/BFA/Burkina-Faso-Football" TargetMode="External"/><Relationship Id="rId1373" Type="http://schemas.openxmlformats.org/officeDocument/2006/relationships/hyperlink" Target="https://fbref.com/en/players/a572e291/Orel-Mangala" TargetMode="External"/><Relationship Id="rId2217" Type="http://schemas.openxmlformats.org/officeDocument/2006/relationships/hyperlink" Target="https://fbref.com/en/players/fe558029/Mark-Travers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7c21e445/West-Ham-United-Stats" TargetMode="External"/><Relationship Id="rId950" Type="http://schemas.openxmlformats.org/officeDocument/2006/relationships/hyperlink" Target="https://fbref.com/en/country/NED/Netherlands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9aa1a84/matchlogs/2023-2024/summary/Arijanet-Muric-Match-Logs" TargetMode="External"/><Relationship Id="rId1678" Type="http://schemas.openxmlformats.org/officeDocument/2006/relationships/hyperlink" Target="https://fbref.com/en/country/ITA/Italy-Football" TargetMode="External"/><Relationship Id="rId1801" Type="http://schemas.openxmlformats.org/officeDocument/2006/relationships/hyperlink" Target="https://fbref.com/en/players/53552942/Maximo-Perrone" TargetMode="External"/><Relationship Id="rId1885" Type="http://schemas.openxmlformats.org/officeDocument/2006/relationships/hyperlink" Target="https://fbref.com/en/players/803ae100/Harrison-Reed" TargetMode="External"/><Relationship Id="rId2424" Type="http://schemas.openxmlformats.org/officeDocument/2006/relationships/hyperlink" Target="https://fbref.com/en/players/ce4246f5/Kurt-Zoum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IRL/Republic-of-Ireland-Football" TargetMode="External"/><Relationship Id="rId908" Type="http://schemas.openxmlformats.org/officeDocument/2006/relationships/hyperlink" Target="https://fbref.com/en/players/b8e740fb/matchlogs/2023-2024/summary/Ryan-Gravenberch-Match-Logs" TargetMode="External"/><Relationship Id="rId1233" Type="http://schemas.openxmlformats.org/officeDocument/2006/relationships/hyperlink" Target="https://fbref.com/en/players/fc076f78/Luca-Koleosho" TargetMode="External"/><Relationship Id="rId1440" Type="http://schemas.openxmlformats.org/officeDocument/2006/relationships/hyperlink" Target="https://fbref.com/en/players/4bcf39f6/matchlogs/2023-2024/summary/Neal-Maupay-Match-Logs" TargetMode="External"/><Relationship Id="rId1538" Type="http://schemas.openxmlformats.org/officeDocument/2006/relationships/hyperlink" Target="https://fbref.com/en/country/GHA/Ghana-Football" TargetMode="External"/><Relationship Id="rId2063" Type="http://schemas.openxmlformats.org/officeDocument/2006/relationships/hyperlink" Target="https://fbref.com/en/squads/b8fd03ef/Manchester-City-Stats" TargetMode="External"/><Relationship Id="rId2270" Type="http://schemas.openxmlformats.org/officeDocument/2006/relationships/hyperlink" Target="https://fbref.com/en/country/NED/Netherlands-Football" TargetMode="External"/><Relationship Id="rId2368" Type="http://schemas.openxmlformats.org/officeDocument/2006/relationships/hyperlink" Target="https://fbref.com/en/players/a3b03921/Joe-Willock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1caa93a5/Thomas-Kaminski" TargetMode="External"/><Relationship Id="rId1300" Type="http://schemas.openxmlformats.org/officeDocument/2006/relationships/hyperlink" Target="https://fbref.com/en/players/9b5ce51a/matchlogs/2023-2024/summary/Jefferson-Lerma-Match-Logs" TargetMode="External"/><Relationship Id="rId1745" Type="http://schemas.openxmlformats.org/officeDocument/2006/relationships/hyperlink" Target="https://fbref.com/en/players/d00d45ab/David-Ozoh" TargetMode="External"/><Relationship Id="rId1952" Type="http://schemas.openxmlformats.org/officeDocument/2006/relationships/hyperlink" Target="https://fbref.com/en/players/a3d94a58/matchlogs/2023-2024/summary/Cristian-Romero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IRL/Republic-of-Ireland-Football" TargetMode="External"/><Relationship Id="rId961" Type="http://schemas.openxmlformats.org/officeDocument/2006/relationships/hyperlink" Target="https://fbref.com/en/players/fed7cb61/Kai-Havertz" TargetMode="External"/><Relationship Id="rId1384" Type="http://schemas.openxmlformats.org/officeDocument/2006/relationships/hyperlink" Target="https://fbref.com/en/players/d7f99582/matchlogs/2023-2024/summary/Benson-Manuel-Match-Logs" TargetMode="External"/><Relationship Id="rId1591" Type="http://schemas.openxmlformats.org/officeDocument/2006/relationships/hyperlink" Target="https://fbref.com/en/squads/b2b47a98/Newcastle-United-Stats" TargetMode="External"/><Relationship Id="rId1605" Type="http://schemas.openxmlformats.org/officeDocument/2006/relationships/hyperlink" Target="https://fbref.com/en/players/c5bdb6e3/Reiss-Nelson" TargetMode="External"/><Relationship Id="rId1689" Type="http://schemas.openxmlformats.org/officeDocument/2006/relationships/hyperlink" Target="https://fbref.com/en/players/c4486bac/Michael-Olise" TargetMode="External"/><Relationship Id="rId1812" Type="http://schemas.openxmlformats.org/officeDocument/2006/relationships/hyperlink" Target="https://fbref.com/en/players/4f21d3af/matchlogs/2023-2024/summary/Ashley-Phillips-Match-Logs" TargetMode="External"/><Relationship Id="rId2228" Type="http://schemas.openxmlformats.org/officeDocument/2006/relationships/hyperlink" Target="https://fbref.com/en/players/21512407/matchlogs/2023-2024/summary/Kieran-Trippier-Match-Logs" TargetMode="External"/><Relationship Id="rId2435" Type="http://schemas.openxmlformats.org/officeDocument/2006/relationships/hyperlink" Target="https://fbref.com/en/players/79300479/matchlogs/2023-2024/summary/Martin-Odegaard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b4a014b1/Diego-Carlos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FRA/France-Football" TargetMode="External"/><Relationship Id="rId821" Type="http://schemas.openxmlformats.org/officeDocument/2006/relationships/hyperlink" Target="https://fbref.com/en/players/c2731c10/Conor-Gallagher" TargetMode="External"/><Relationship Id="rId1037" Type="http://schemas.openxmlformats.org/officeDocument/2006/relationships/hyperlink" Target="https://fbref.com/en/players/8b04d6c1/Pierre-Hojbjerg" TargetMode="External"/><Relationship Id="rId1244" Type="http://schemas.openxmlformats.org/officeDocument/2006/relationships/hyperlink" Target="https://fbref.com/en/players/0313a347/matchlogs/2023-2024/summary/Ezri-Konsa-Match-Logs" TargetMode="External"/><Relationship Id="rId1451" Type="http://schemas.openxmlformats.org/officeDocument/2006/relationships/hyperlink" Target="https://fbref.com/en/squads/fd962109/Fulham-Stats" TargetMode="External"/><Relationship Id="rId1896" Type="http://schemas.openxmlformats.org/officeDocument/2006/relationships/hyperlink" Target="https://fbref.com/en/players/0f7533cd/matchlogs/2023-2024/summary/Bobby-Reid-Match-Logs" TargetMode="External"/><Relationship Id="rId2074" Type="http://schemas.openxmlformats.org/officeDocument/2006/relationships/hyperlink" Target="https://fbref.com/en/country/COL/Colombia-Football" TargetMode="External"/><Relationship Id="rId2281" Type="http://schemas.openxmlformats.org/officeDocument/2006/relationships/hyperlink" Target="https://fbref.com/en/players/77d6fd4d/Guglielmo-Vicario" TargetMode="External"/><Relationship Id="rId253" Type="http://schemas.openxmlformats.org/officeDocument/2006/relationships/hyperlink" Target="https://fbref.com/en/players/b59c2a92/Lucas-Bergstrom" TargetMode="External"/><Relationship Id="rId460" Type="http://schemas.openxmlformats.org/officeDocument/2006/relationships/hyperlink" Target="https://fbref.com/en/players/b2f9c73e/matchlogs/2023-2024/summary/Carney-Chukwuemeka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players/b561db50/matchlogs/2023-2024/summary/Raul-Jimenez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12de1b0d/Diego-Moreira" TargetMode="External"/><Relationship Id="rId1756" Type="http://schemas.openxmlformats.org/officeDocument/2006/relationships/hyperlink" Target="https://fbref.com/en/players/dc7f8a28/matchlogs/2023-2024/summary/Cole-Palmer-Match-Logs" TargetMode="External"/><Relationship Id="rId1963" Type="http://schemas.openxmlformats.org/officeDocument/2006/relationships/hyperlink" Target="https://fbref.com/en/squads/8cec06e1/Wolverhampton-Wanderers-Stats" TargetMode="External"/><Relationship Id="rId2141" Type="http://schemas.openxmlformats.org/officeDocument/2006/relationships/hyperlink" Target="https://fbref.com/en/players/e514ab62/Matt-Targett" TargetMode="External"/><Relationship Id="rId2379" Type="http://schemas.openxmlformats.org/officeDocument/2006/relationships/hyperlink" Target="https://fbref.com/en/players/c6dc9ecd/matchlogs/2023-2024/summary/Harry-Wilson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97220da2/matchlogs/2023-2024/summary/Armando-Broja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5ff4ab71/Enzo-Fernandez" TargetMode="External"/><Relationship Id="rId972" Type="http://schemas.openxmlformats.org/officeDocument/2006/relationships/hyperlink" Target="https://fbref.com/en/players/169fd162/matchlogs/2023-2024/summary/Hwang-Hee-chan-Match-Logs" TargetMode="External"/><Relationship Id="rId1188" Type="http://schemas.openxmlformats.org/officeDocument/2006/relationships/hyperlink" Target="https://fbref.com/en/players/e16986b1/matchlogs/2023-2024/summary/Leigh-Kavanagh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bac46a10/Lisandro-Martinez" TargetMode="External"/><Relationship Id="rId1616" Type="http://schemas.openxmlformats.org/officeDocument/2006/relationships/hyperlink" Target="https://fbref.com/en/players/a9dc785c/matchlogs/2023-2024/summary/Neto-Match-Logs" TargetMode="External"/><Relationship Id="rId1823" Type="http://schemas.openxmlformats.org/officeDocument/2006/relationships/hyperlink" Target="https://fbref.com/en/squads/d3fd31cc/Everton-Stats" TargetMode="External"/><Relationship Id="rId2001" Type="http://schemas.openxmlformats.org/officeDocument/2006/relationships/hyperlink" Target="https://fbref.com/en/players/88b3215c/Yago-Santiago" TargetMode="External"/><Relationship Id="rId2239" Type="http://schemas.openxmlformats.org/officeDocument/2006/relationships/hyperlink" Target="https://fbref.com/en/squads/822bd0ba/Liverpool-Stats" TargetMode="External"/><Relationship Id="rId197" Type="http://schemas.openxmlformats.org/officeDocument/2006/relationships/hyperlink" Target="https://fbref.com/en/players/85d7679f/Luca-Barrington" TargetMode="External"/><Relationship Id="rId418" Type="http://schemas.openxmlformats.org/officeDocument/2006/relationships/hyperlink" Target="https://fbref.com/en/country/ESP/Spain-Football" TargetMode="External"/><Relationship Id="rId625" Type="http://schemas.openxmlformats.org/officeDocument/2006/relationships/hyperlink" Target="https://fbref.com/en/players/d557d734/Matt-Doherty" TargetMode="External"/><Relationship Id="rId832" Type="http://schemas.openxmlformats.org/officeDocument/2006/relationships/hyperlink" Target="https://fbref.com/en/players/7aa8adfe/matchlogs/2023-2024/summary/Alejandro-Garnacho-Match-Logs" TargetMode="External"/><Relationship Id="rId1048" Type="http://schemas.openxmlformats.org/officeDocument/2006/relationships/hyperlink" Target="https://fbref.com/en/players/aaab4602/matchlogs/2023-2024/summary/Bradley-Ibrahim-Match-Logs" TargetMode="External"/><Relationship Id="rId1255" Type="http://schemas.openxmlformats.org/officeDocument/2006/relationships/hyperlink" Target="https://fbref.com/en/squads/b2b47a98/Newcastle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17695062/Emile-Smith-Rowe" TargetMode="External"/><Relationship Id="rId2292" Type="http://schemas.openxmlformats.org/officeDocument/2006/relationships/hyperlink" Target="https://fbref.com/en/players/a949d040/matchlogs/2023-2024/summary/Lawrence-Vigouroux-Match-Logs" TargetMode="External"/><Relationship Id="rId2306" Type="http://schemas.openxmlformats.org/officeDocument/2006/relationships/hyperlink" Target="https://fbref.com/en/squads/943e8050/Burnley-Stats" TargetMode="External"/><Relationship Id="rId264" Type="http://schemas.openxmlformats.org/officeDocument/2006/relationships/hyperlink" Target="https://fbref.com/en/players/ed5c0319/matchlogs/2023-2024/summary/Beto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squads/b2b47a98/Newcastle-United-Stats" TargetMode="External"/><Relationship Id="rId1322" Type="http://schemas.openxmlformats.org/officeDocument/2006/relationships/hyperlink" Target="https://fbref.com/en/country/WAL/Wales-Football" TargetMode="External"/><Relationship Id="rId1767" Type="http://schemas.openxmlformats.org/officeDocument/2006/relationships/hyperlink" Target="https://fbref.com/en/squads/7c21e445/West-Ham-United-Stats" TargetMode="External"/><Relationship Id="rId1974" Type="http://schemas.openxmlformats.org/officeDocument/2006/relationships/hyperlink" Target="https://fbref.com/en/country/EGY/Egypt-Football" TargetMode="External"/><Relationship Id="rId2152" Type="http://schemas.openxmlformats.org/officeDocument/2006/relationships/hyperlink" Target="https://fbref.com/en/players/a65c844b/matchlogs/2023-2024/summary/Nuno-Tavares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45c427ff/Luc-De-Fougerolles" TargetMode="External"/><Relationship Id="rId776" Type="http://schemas.openxmlformats.org/officeDocument/2006/relationships/hyperlink" Target="https://fbref.com/en/players/a92ab7be/matchlogs/2023-2024/summary/Mark-Flekken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18bb7c10/Arsena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7d6af698/Luke-Chambers" TargetMode="External"/><Relationship Id="rId636" Type="http://schemas.openxmlformats.org/officeDocument/2006/relationships/hyperlink" Target="https://fbref.com/en/players/20b3a502/matchlogs/2023-2024/summary/Nicolas-Domingu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bf973eeb/James-McConnell" TargetMode="External"/><Relationship Id="rId2012" Type="http://schemas.openxmlformats.org/officeDocument/2006/relationships/hyperlink" Target="https://fbref.com/en/players/dd745366/matchlogs/2023-2024/summary/Andrey-Santos-Match-Logs" TargetMode="External"/><Relationship Id="rId2096" Type="http://schemas.openxmlformats.org/officeDocument/2006/relationships/hyperlink" Target="https://fbref.com/en/players/e77dc3b2/matchlogs/2023-2024/summary/Dominic-Solanke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e4a775cb/Nottingham-Forest-Stats" TargetMode="External"/><Relationship Id="rId1126" Type="http://schemas.openxmlformats.org/officeDocument/2006/relationships/hyperlink" Target="https://fbref.com/en/country/WAL/Wales-Football" TargetMode="External"/><Relationship Id="rId1680" Type="http://schemas.openxmlformats.org/officeDocument/2006/relationships/hyperlink" Target="https://fbref.com/en/players/74b2cd7e/matchlogs/2023-2024/summary/Angelo-Ogbonna-Match-Logs" TargetMode="External"/><Relationship Id="rId1778" Type="http://schemas.openxmlformats.org/officeDocument/2006/relationships/hyperlink" Target="https://fbref.com/en/country/SCO/Scotland-Football" TargetMode="External"/><Relationship Id="rId1901" Type="http://schemas.openxmlformats.org/officeDocument/2006/relationships/hyperlink" Target="https://fbref.com/en/players/0a3d6d2b/Chris-Richards" TargetMode="External"/><Relationship Id="rId1985" Type="http://schemas.openxmlformats.org/officeDocument/2006/relationships/hyperlink" Target="https://fbref.com/en/players/da7b447d/Davinson-Sanchez" TargetMode="External"/><Relationship Id="rId275" Type="http://schemas.openxmlformats.org/officeDocument/2006/relationships/hyperlink" Target="https://fbref.com/en/squads/361ca564/Tottenham-Hotspur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943e8050/Burnley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af88b33/Max-Lowe" TargetMode="External"/><Relationship Id="rId1540" Type="http://schemas.openxmlformats.org/officeDocument/2006/relationships/hyperlink" Target="https://fbref.com/en/players/b62878a5/matchlogs/2023-2024/summary/Kudus-Mohammed-Match-Logs" TargetMode="External"/><Relationship Id="rId1638" Type="http://schemas.openxmlformats.org/officeDocument/2006/relationships/hyperlink" Target="https://fbref.com/en/country/POR/Portugal-Football" TargetMode="External"/><Relationship Id="rId2163" Type="http://schemas.openxmlformats.org/officeDocument/2006/relationships/hyperlink" Target="https://fbref.com/en/squads/fd962109/Fulham-Stats" TargetMode="External"/><Relationship Id="rId2370" Type="http://schemas.openxmlformats.org/officeDocument/2006/relationships/hyperlink" Target="https://fbref.com/en/squads/b2b47a98/Newcastle-Unite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DEN/Denmark-Football" TargetMode="External"/><Relationship Id="rId787" Type="http://schemas.openxmlformats.org/officeDocument/2006/relationships/hyperlink" Target="https://fbref.com/en/squads/7c21e445/West-Ham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8b788c01/matchlogs/2023-2024/summary/Anthony-Martial-Match-Logs" TargetMode="External"/><Relationship Id="rId1845" Type="http://schemas.openxmlformats.org/officeDocument/2006/relationships/hyperlink" Target="https://fbref.com/en/players/67f649be/Ionut-Radu" TargetMode="External"/><Relationship Id="rId2023" Type="http://schemas.openxmlformats.org/officeDocument/2006/relationships/hyperlink" Target="https://fbref.com/en/squads/cd051869/Brentford-Stats" TargetMode="External"/><Relationship Id="rId2230" Type="http://schemas.openxmlformats.org/officeDocument/2006/relationships/hyperlink" Target="https://fbref.com/en/country/BEL/Belgium-Football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0ed063d6/Yasser-Larouci" TargetMode="External"/><Relationship Id="rId1484" Type="http://schemas.openxmlformats.org/officeDocument/2006/relationships/hyperlink" Target="https://fbref.com/en/players/4e5a4cbc/matchlogs/2023-2024/summary/Scott-McKenna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e9c0c1b2/Andre-Onana" TargetMode="External"/><Relationship Id="rId1912" Type="http://schemas.openxmlformats.org/officeDocument/2006/relationships/hyperlink" Target="https://fbref.com/en/players/7a1f2c08/matchlogs/2023-2024/summary/Jairo-Riedewald-Match-Logs" TargetMode="External"/><Relationship Id="rId2328" Type="http://schemas.openxmlformats.org/officeDocument/2006/relationships/hyperlink" Target="https://fbref.com/en/players/3515d404/James-Ward-Prows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fdf3cb77/Vladimir-Coufal" TargetMode="External"/><Relationship Id="rId507" Type="http://schemas.openxmlformats.org/officeDocument/2006/relationships/hyperlink" Target="https://fbref.com/en/squads/7c21e445/West-Ham-United-Stats" TargetMode="External"/><Relationship Id="rId714" Type="http://schemas.openxmlformats.org/officeDocument/2006/relationships/hyperlink" Target="https://fbref.com/en/country/EGY/Egypt-Football" TargetMode="External"/><Relationship Id="rId921" Type="http://schemas.openxmlformats.org/officeDocument/2006/relationships/hyperlink" Target="https://fbref.com/en/players/d0706b27/Marc-Guehi" TargetMode="External"/><Relationship Id="rId1137" Type="http://schemas.openxmlformats.org/officeDocument/2006/relationships/hyperlink" Target="https://fbref.com/en/players/9e5708be/Sam-Johnstone" TargetMode="External"/><Relationship Id="rId1344" Type="http://schemas.openxmlformats.org/officeDocument/2006/relationships/hyperlink" Target="https://fbref.com/en/players/61aed9fe/matchlogs/2023-2024/summary/Jayden-Luker-Match-Logs" TargetMode="External"/><Relationship Id="rId1551" Type="http://schemas.openxmlformats.org/officeDocument/2006/relationships/hyperlink" Target="https://fbref.com/en/squads/cff3d9bb/Chelsea-Stats" TargetMode="External"/><Relationship Id="rId1789" Type="http://schemas.openxmlformats.org/officeDocument/2006/relationships/hyperlink" Target="https://fbref.com/en/players/ac7e7b1c/Facundo-Pellistri" TargetMode="External"/><Relationship Id="rId1996" Type="http://schemas.openxmlformats.org/officeDocument/2006/relationships/hyperlink" Target="https://fbref.com/en/players/dbf053da/matchlogs/2023-2024/summary/Jadon-Sancho-Match-Logs" TargetMode="External"/><Relationship Id="rId2174" Type="http://schemas.openxmlformats.org/officeDocument/2006/relationships/hyperlink" Target="https://fbref.com/en/country/NED/Netherlands-Football" TargetMode="External"/><Relationship Id="rId2381" Type="http://schemas.openxmlformats.org/officeDocument/2006/relationships/hyperlink" Target="https://fbref.com/en/country/COD/Congo-DR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468a7a91/Facundo-Buonanotte" TargetMode="External"/><Relationship Id="rId560" Type="http://schemas.openxmlformats.org/officeDocument/2006/relationships/hyperlink" Target="https://fbref.com/en/players/9228b07c/matchlogs/2023-2024/summary/Tom-Davies-Match-Logs" TargetMode="External"/><Relationship Id="rId798" Type="http://schemas.openxmlformats.org/officeDocument/2006/relationships/hyperlink" Target="https://fbref.com/en/country/BRA/Brazil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31def1e/matchlogs/2023-2024/summary/Lloyd-Kelly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df0a4c90/Christian-Norgaard" TargetMode="External"/><Relationship Id="rId1856" Type="http://schemas.openxmlformats.org/officeDocument/2006/relationships/hyperlink" Target="https://fbref.com/en/players/466fb2c5/matchlogs/2023-2024/summary/Aaron-Ramsdale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4a51ba65/Matt-Turner" TargetMode="External"/><Relationship Id="rId213" Type="http://schemas.openxmlformats.org/officeDocument/2006/relationships/hyperlink" Target="https://fbref.com/en/players/7cbd6d68/Eddie-Beach" TargetMode="External"/><Relationship Id="rId420" Type="http://schemas.openxmlformats.org/officeDocument/2006/relationships/hyperlink" Target="https://fbref.com/en/players/e28868f3/matchlogs/2023-2024/summary/Jonny-Castro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1961b2aa/Andre-Gomes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2b471f99/matchlogs/2023-2024/summary/Mario-Lemina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2c6835e5/Lewis-Miley" TargetMode="External"/><Relationship Id="rId1716" Type="http://schemas.openxmlformats.org/officeDocument/2006/relationships/hyperlink" Target="https://fbref.com/en/players/d86a1f3e/matchlogs/2023-2024/summary/Tyler-Onyango-Match-Logs" TargetMode="External"/><Relationship Id="rId1923" Type="http://schemas.openxmlformats.org/officeDocument/2006/relationships/hyperlink" Target="https://fbref.com/en/squads/822bd0ba/Liverpool-Stats" TargetMode="External"/><Relationship Id="rId2101" Type="http://schemas.openxmlformats.org/officeDocument/2006/relationships/hyperlink" Target="https://fbref.com/en/players/6613c819/Tomas-Soucek" TargetMode="External"/><Relationship Id="rId2339" Type="http://schemas.openxmlformats.org/officeDocument/2006/relationships/hyperlink" Target="https://fbref.com/en/players/aed3a70f/matchlogs/2023-2024/summary/Ollie-Watkins-Match-Logs" TargetMode="External"/><Relationship Id="rId297" Type="http://schemas.openxmlformats.org/officeDocument/2006/relationships/hyperlink" Target="https://fbref.com/en/players/79c84d1c/Jarrod-Bowen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980522ec/Christian-Eriksen" TargetMode="External"/><Relationship Id="rId932" Type="http://schemas.openxmlformats.org/officeDocument/2006/relationships/hyperlink" Target="https://fbref.com/en/players/d56b9520/matchlogs/2023-2024/summary/Malo-Gusto-Match-Logs" TargetMode="External"/><Relationship Id="rId1148" Type="http://schemas.openxmlformats.org/officeDocument/2006/relationships/hyperlink" Target="https://fbref.com/en/players/45db685d/matchlogs/2023-2024/summary/Jorginho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e7ca0439/James-Tomkins" TargetMode="External"/><Relationship Id="rId2392" Type="http://schemas.openxmlformats.org/officeDocument/2006/relationships/hyperlink" Target="https://fbref.com/en/players/a5212312/Joe-Worrall" TargetMode="External"/><Relationship Id="rId2406" Type="http://schemas.openxmlformats.org/officeDocument/2006/relationships/hyperlink" Target="https://fbref.com/en/squads/d3fd31cc/Everton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b2d31e83/matchlogs/2023-2024/summary/Dan-Burn-Match-Logs" TargetMode="External"/><Relationship Id="rId1008" Type="http://schemas.openxmlformats.org/officeDocument/2006/relationships/hyperlink" Target="https://fbref.com/en/players/d79a8c87/matchlogs/2023-2024/summary/Rob-Holding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19538871/Manchester-United-Stats" TargetMode="External"/><Relationship Id="rId2045" Type="http://schemas.openxmlformats.org/officeDocument/2006/relationships/hyperlink" Target="https://fbref.com/en/players/35141f4c/Marcos-Senesi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fd962109/Fulham-Stats" TargetMode="External"/><Relationship Id="rId669" Type="http://schemas.openxmlformats.org/officeDocument/2006/relationships/hyperlink" Target="https://fbref.com/en/players/6224214f/Josh-Duffus" TargetMode="External"/><Relationship Id="rId876" Type="http://schemas.openxmlformats.org/officeDocument/2006/relationships/hyperlink" Target="https://fbref.com/en/players/f0caab96/matchlogs/2023-2024/summary/Toti-Gomes-Match-Logs" TargetMode="External"/><Relationship Id="rId1299" Type="http://schemas.openxmlformats.org/officeDocument/2006/relationships/hyperlink" Target="https://fbref.com/en/squads/47c64c55/Crystal-Palace-Stats" TargetMode="External"/><Relationship Id="rId1727" Type="http://schemas.openxmlformats.org/officeDocument/2006/relationships/hyperlink" Target="https://fbref.com/en/squads/b8fd03ef/Manchester-City-Stats" TargetMode="External"/><Relationship Id="rId1934" Type="http://schemas.openxmlformats.org/officeDocument/2006/relationships/hyperlink" Target="https://fbref.com/en/country/SVK/Slovakia-Football" TargetMode="External"/><Relationship Id="rId2252" Type="http://schemas.openxmlformats.org/officeDocument/2006/relationships/hyperlink" Target="https://fbref.com/en/players/1df4a109/matchlogs/2023-2024/summary/Lesley-Ugochukwu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399e9474/matchlogs/2023-2024/summary/Amarii-Bell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d9565625/Diogo-Dalot" TargetMode="External"/><Relationship Id="rId736" Type="http://schemas.openxmlformats.org/officeDocument/2006/relationships/hyperlink" Target="https://fbref.com/en/players/f8fcd2a5/matchlogs/2023-2024/summary/Jonny-Evans-Match-Logs" TargetMode="External"/><Relationship Id="rId1061" Type="http://schemas.openxmlformats.org/officeDocument/2006/relationships/hyperlink" Target="https://fbref.com/en/players/8e92be30/Alexander-Isak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b2626673/matchlogs/2023-2024/summary/Jay-Stansfield-Match-Logs" TargetMode="External"/><Relationship Id="rId2196" Type="http://schemas.openxmlformats.org/officeDocument/2006/relationships/hyperlink" Target="https://fbref.com/en/players/532e1e4f/matchlogs/2023-2024/summary/Pau-Torres-Match-Logs" TargetMode="External"/><Relationship Id="rId2417" Type="http://schemas.openxmlformats.org/officeDocument/2006/relationships/hyperlink" Target="https://fbref.com/en/country/MAR/Morocco-Football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1df6b87e/Sheffield-United-Stats" TargetMode="External"/><Relationship Id="rId1019" Type="http://schemas.openxmlformats.org/officeDocument/2006/relationships/hyperlink" Target="https://fbref.com/en/squads/e4a775cb/Nottingham-Forest-Stats" TargetMode="External"/><Relationship Id="rId1573" Type="http://schemas.openxmlformats.org/officeDocument/2006/relationships/hyperlink" Target="https://fbref.com/en/players/a755db8c/Rodrigo-Muniz" TargetMode="External"/><Relationship Id="rId1780" Type="http://schemas.openxmlformats.org/officeDocument/2006/relationships/hyperlink" Target="https://fbref.com/en/players/230f0471/matchlogs/2023-2024/summary/Nathan-Patterson-Match-Log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country/POL/Poland-Football" TargetMode="External"/><Relationship Id="rId1433" Type="http://schemas.openxmlformats.org/officeDocument/2006/relationships/hyperlink" Target="https://fbref.com/en/players/27f4f772/Remi-Matthews" TargetMode="External"/><Relationship Id="rId1640" Type="http://schemas.openxmlformats.org/officeDocument/2006/relationships/hyperlink" Target="https://fbref.com/en/players/e6af02e0/matchlogs/2023-2024/summary/Matheus-Nunes-Match-Logs" TargetMode="External"/><Relationship Id="rId1738" Type="http://schemas.openxmlformats.org/officeDocument/2006/relationships/hyperlink" Target="https://fbref.com/en/country/DEN/Denmark-Football" TargetMode="External"/><Relationship Id="rId2056" Type="http://schemas.openxmlformats.org/officeDocument/2006/relationships/hyperlink" Target="https://fbref.com/en/players/9c94165b/matchlogs/2023-2024/summary/Luke-Shaw-Match-Logs" TargetMode="External"/><Relationship Id="rId2263" Type="http://schemas.openxmlformats.org/officeDocument/2006/relationships/hyperlink" Target="https://fbref.com/en/squads/19538871/Manchester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7c21e445/West-Ham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6ca5ec4b/matchlogs/2023-2024/summary/Alex-Iwobi-Match-Logs" TargetMode="External"/><Relationship Id="rId1500" Type="http://schemas.openxmlformats.org/officeDocument/2006/relationships/hyperlink" Target="https://fbref.com/en/players/ca22ccb0/matchlogs/2023-2024/summary/Hannibal-Mejbri-Match-Logs" TargetMode="External"/><Relationship Id="rId1945" Type="http://schemas.openxmlformats.org/officeDocument/2006/relationships/hyperlink" Target="https://fbref.com/en/players/57c94db2/Mads-Roerslev" TargetMode="External"/><Relationship Id="rId2123" Type="http://schemas.openxmlformats.org/officeDocument/2006/relationships/hyperlink" Target="https://fbref.com/en/squads/b8fd03ef/Manchester-City-Stats" TargetMode="External"/><Relationship Id="rId2330" Type="http://schemas.openxmlformats.org/officeDocument/2006/relationships/hyperlink" Target="https://fbref.com/en/squads/7c21e445/West-Ham-United-Stats" TargetMode="External"/><Relationship Id="rId302" Type="http://schemas.openxmlformats.org/officeDocument/2006/relationships/hyperlink" Target="https://fbref.com/en/country/NIR/Northern-Ire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WAL/Wales-Football" TargetMode="External"/><Relationship Id="rId1377" Type="http://schemas.openxmlformats.org/officeDocument/2006/relationships/hyperlink" Target="https://fbref.com/en/players/758dd7f0/Javier-Manquillo" TargetMode="External"/><Relationship Id="rId1584" Type="http://schemas.openxmlformats.org/officeDocument/2006/relationships/hyperlink" Target="https://fbref.com/en/players/1704b0b8/matchlogs/2023-2024/summary/Murillo-Match-Logs" TargetMode="External"/><Relationship Id="rId1791" Type="http://schemas.openxmlformats.org/officeDocument/2006/relationships/hyperlink" Target="https://fbref.com/en/squads/19538871/Manchester-United-Stats" TargetMode="External"/><Relationship Id="rId1805" Type="http://schemas.openxmlformats.org/officeDocument/2006/relationships/hyperlink" Target="https://fbref.com/en/players/0cf321c8/Djordje-Petrovic" TargetMode="External"/><Relationship Id="rId2428" Type="http://schemas.openxmlformats.org/officeDocument/2006/relationships/hyperlink" Target="https://fbref.com/en/players/be18d79f/Oliwier-Zych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players/4a1a9578/Luis-Diaz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SUI/Switzerland-Football" TargetMode="External"/><Relationship Id="rId1237" Type="http://schemas.openxmlformats.org/officeDocument/2006/relationships/hyperlink" Target="https://fbref.com/en/players/5ed9b537/Ibrahima-Konate" TargetMode="External"/><Relationship Id="rId1444" Type="http://schemas.openxmlformats.org/officeDocument/2006/relationships/hyperlink" Target="https://fbref.com/en/players/4bcf39f6/matchlogs/2023-2024/summary/Neal-Maupay-Match-Logs" TargetMode="External"/><Relationship Id="rId1651" Type="http://schemas.openxmlformats.org/officeDocument/2006/relationships/hyperlink" Target="https://fbref.com/en/squads/cd051869/Brentford-Stats" TargetMode="External"/><Relationship Id="rId1889" Type="http://schemas.openxmlformats.org/officeDocument/2006/relationships/hyperlink" Target="https://fbref.com/en/players/3353737a/Sergio-Reguilon" TargetMode="External"/><Relationship Id="rId2067" Type="http://schemas.openxmlformats.org/officeDocument/2006/relationships/hyperlink" Target="https://fbref.com/en/squads/8cec06e1/Wolverhampton-Wanderers-Stats" TargetMode="External"/><Relationship Id="rId2274" Type="http://schemas.openxmlformats.org/officeDocument/2006/relationships/hyperlink" Target="https://fbref.com/en/country/NED/Netherlands-Football" TargetMode="External"/><Relationship Id="rId246" Type="http://schemas.openxmlformats.org/officeDocument/2006/relationships/hyperlink" Target="https://fbref.com/en/country/ISL/Iceland-Football" TargetMode="External"/><Relationship Id="rId453" Type="http://schemas.openxmlformats.org/officeDocument/2006/relationships/hyperlink" Target="https://fbref.com/en/players/26ce2263/Ryan-Christie" TargetMode="External"/><Relationship Id="rId660" Type="http://schemas.openxmlformats.org/officeDocument/2006/relationships/hyperlink" Target="https://fbref.com/en/players/bf33b257/matchlogs/2023-2024/summary/Alfie-Doughty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18bb7c10/Arsenal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b57e066e/matchlogs/2023-2024/summary/Rico-Lewis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a78ff07f/Joao-Palhinha" TargetMode="External"/><Relationship Id="rId1956" Type="http://schemas.openxmlformats.org/officeDocument/2006/relationships/hyperlink" Target="https://fbref.com/en/players/10a10454/matchlogs/2023-2024/summary/Joe-Rothwell-Match-Logs" TargetMode="External"/><Relationship Id="rId2134" Type="http://schemas.openxmlformats.org/officeDocument/2006/relationships/hyperlink" Target="https://fbref.com/en/country/HUN/Hungary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c2c5ecda/Ethan-Brierley" TargetMode="External"/><Relationship Id="rId758" Type="http://schemas.openxmlformats.org/officeDocument/2006/relationships/hyperlink" Target="https://fbref.com/en/country/POR/Portugal-Football" TargetMode="External"/><Relationship Id="rId965" Type="http://schemas.openxmlformats.org/officeDocument/2006/relationships/hyperlink" Target="https://fbref.com/en/players/4fd08daa/Jan-Paul-van-Hecke" TargetMode="External"/><Relationship Id="rId1150" Type="http://schemas.openxmlformats.org/officeDocument/2006/relationships/hyperlink" Target="https://fbref.com/en/country/POR/Portugal-Football" TargetMode="External"/><Relationship Id="rId1388" Type="http://schemas.openxmlformats.org/officeDocument/2006/relationships/hyperlink" Target="https://fbref.com/en/players/bb5fbd2b/matchlogs/2023-2024/summary/Solly-March-Match-Logs" TargetMode="External"/><Relationship Id="rId1595" Type="http://schemas.openxmlformats.org/officeDocument/2006/relationships/hyperlink" Target="https://fbref.com/en/squads/d3fd31cc/Everton-Stats" TargetMode="External"/><Relationship Id="rId1609" Type="http://schemas.openxmlformats.org/officeDocument/2006/relationships/hyperlink" Target="https://fbref.com/en/players/de0abf23/Zack-Nelson" TargetMode="External"/><Relationship Id="rId1816" Type="http://schemas.openxmlformats.org/officeDocument/2006/relationships/hyperlink" Target="https://fbref.com/en/players/4f565d77/matchlogs/2023-2024/summary/Kalvin-Phillip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3e1550ee/Scott-Carson" TargetMode="External"/><Relationship Id="rId520" Type="http://schemas.openxmlformats.org/officeDocument/2006/relationships/hyperlink" Target="https://fbref.com/en/players/dc62b55d/matchlogs/2023-2024/summary/Matheus-Cunha-Match-Logs" TargetMode="External"/><Relationship Id="rId618" Type="http://schemas.openxmlformats.org/officeDocument/2006/relationships/hyperlink" Target="https://fbref.com/en/country/SCO/Scotland-Football" TargetMode="External"/><Relationship Id="rId825" Type="http://schemas.openxmlformats.org/officeDocument/2006/relationships/hyperlink" Target="https://fbref.com/en/players/72c812f3/Idrissa-Gana-Gueye" TargetMode="External"/><Relationship Id="rId1248" Type="http://schemas.openxmlformats.org/officeDocument/2006/relationships/hyperlink" Target="https://fbref.com/en/players/8d3c902d/matchlogs/2023-2024/summary/Cheikhou-Kouyate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IRL/Republic-of-Ire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259fea27/James-Trafford" TargetMode="External"/><Relationship Id="rId2285" Type="http://schemas.openxmlformats.org/officeDocument/2006/relationships/hyperlink" Target="https://fbref.com/en/players/6412cc03/Fabio-Vieira" TargetMode="External"/><Relationship Id="rId257" Type="http://schemas.openxmlformats.org/officeDocument/2006/relationships/hyperlink" Target="https://fbref.com/en/players/2aaadf33/Luke-Berry" TargetMode="External"/><Relationship Id="rId464" Type="http://schemas.openxmlformats.org/officeDocument/2006/relationships/hyperlink" Target="https://fbref.com/en/players/7c5fa6cf/matchlogs/2023-2024/summary/Jordan-Clark-Match-Logs" TargetMode="External"/><Relationship Id="rId1010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f4065d9e/matchlogs/2023-2024/summary/Kim-Jisoo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8bb7c10/Arsenal-Stats" TargetMode="External"/><Relationship Id="rId2145" Type="http://schemas.openxmlformats.org/officeDocument/2006/relationships/hyperlink" Target="https://fbref.com/en/players/15ea812b/James-Tarkowski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b63e789d/John-Fleck" TargetMode="External"/><Relationship Id="rId976" Type="http://schemas.openxmlformats.org/officeDocument/2006/relationships/hyperlink" Target="https://fbref.com/en/players/e5a76dfe/matchlogs/2023-2024/summary/Dean-Henderson-Match-Logs" TargetMode="External"/><Relationship Id="rId1399" Type="http://schemas.openxmlformats.org/officeDocument/2006/relationships/hyperlink" Target="https://fbref.com/en/squads/19538871/Manchester-United-Stats" TargetMode="External"/><Relationship Id="rId2352" Type="http://schemas.openxmlformats.org/officeDocument/2006/relationships/hyperlink" Target="https://fbref.com/en/players/cd84f0e3/Matthew-Whittingham" TargetMode="External"/><Relationship Id="rId324" Type="http://schemas.openxmlformats.org/officeDocument/2006/relationships/hyperlink" Target="https://fbref.com/en/players/330f638c/matchlogs/2023-2024/summary/Joshua-Brooking-Match-Logs" TargetMode="External"/><Relationship Id="rId531" Type="http://schemas.openxmlformats.org/officeDocument/2006/relationships/hyperlink" Target="https://fbref.com/en/squads/19538871/Manchester-United-Stats" TargetMode="External"/><Relationship Id="rId629" Type="http://schemas.openxmlformats.org/officeDocument/2006/relationships/hyperlink" Target="https://fbref.com/en/players/fffea3e5/Jeremy-Doku" TargetMode="External"/><Relationship Id="rId1161" Type="http://schemas.openxmlformats.org/officeDocument/2006/relationships/hyperlink" Target="https://fbref.com/en/players/0db5d2c8/Mathias-Jorgensen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dd745366/Andrey-Santos" TargetMode="External"/><Relationship Id="rId2212" Type="http://schemas.openxmlformats.org/officeDocument/2006/relationships/hyperlink" Target="https://fbref.com/en/players/c47541e0/matchlogs/2023-2024/summary/Bertrand-Traore-Match-Logs" TargetMode="External"/><Relationship Id="rId836" Type="http://schemas.openxmlformats.org/officeDocument/2006/relationships/hyperlink" Target="https://fbref.com/en/players/4e015693/matchlogs/2023-2024/summary/James-Garner-Match-Logs" TargetMode="External"/><Relationship Id="rId1021" Type="http://schemas.openxmlformats.org/officeDocument/2006/relationships/hyperlink" Target="https://fbref.com/en/players/a0666d3e/Will-Hughes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788c0277/Chiedozie-Ogbene" TargetMode="External"/><Relationship Id="rId1880" Type="http://schemas.openxmlformats.org/officeDocument/2006/relationships/hyperlink" Target="https://fbref.com/en/players/28b40c9c/matchlogs/2023-2024/summary/Tim-Ream-Match-Logs" TargetMode="External"/><Relationship Id="rId1978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19538871/Manchester-Unite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f230bc30/Jakub-Moder" TargetMode="External"/><Relationship Id="rId1740" Type="http://schemas.openxmlformats.org/officeDocument/2006/relationships/hyperlink" Target="https://fbref.com/en/players/7b355808/matchlogs/2023-2024/summary/William-Osula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de5b5570/matchlogs/2023-2024/summary/Marvelous-Nakamba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fa031b34/Richarlison" TargetMode="External"/><Relationship Id="rId279" Type="http://schemas.openxmlformats.org/officeDocument/2006/relationships/hyperlink" Target="https://fbref.com/en/squads/d07537b9/Brighton-and-Hove-Albion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0562b7f1/Odsonne-Edouard" TargetMode="External"/><Relationship Id="rId2167" Type="http://schemas.openxmlformats.org/officeDocument/2006/relationships/hyperlink" Target="https://fbref.com/en/squads/1df6b87e/Sheffield-United-Stats" TargetMode="External"/><Relationship Id="rId2374" Type="http://schemas.openxmlformats.org/officeDocument/2006/relationships/hyperlink" Target="https://fbref.com/en/squads/b2b47a98/Newcastle-United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ESP/Spain-Football" TargetMode="External"/><Relationship Id="rId553" Type="http://schemas.openxmlformats.org/officeDocument/2006/relationships/hyperlink" Target="https://fbref.com/en/players/44781702/Ben-Davies" TargetMode="External"/><Relationship Id="rId760" Type="http://schemas.openxmlformats.org/officeDocument/2006/relationships/hyperlink" Target="https://fbref.com/en/players/507c7bdf/matchlogs/2023-2024/summary/Bruno-Fernande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USA/United-States-Football" TargetMode="External"/><Relationship Id="rId206" Type="http://schemas.openxmlformats.org/officeDocument/2006/relationships/hyperlink" Target="https://fbref.com/en/country/NGA/Nigeria-Football" TargetMode="External"/><Relationship Id="rId413" Type="http://schemas.openxmlformats.org/officeDocument/2006/relationships/hyperlink" Target="https://fbref.com/en/players/1c86192d/Leo-Castledine" TargetMode="External"/><Relationship Id="rId858" Type="http://schemas.openxmlformats.org/officeDocument/2006/relationships/hyperlink" Target="https://fbref.com/en/country/SCO/Scot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fc15fb84/matchlogs/2023-2024/summary/Dwight-McNeil-Match-Logs" TargetMode="External"/><Relationship Id="rId1695" Type="http://schemas.openxmlformats.org/officeDocument/2006/relationships/hyperlink" Target="https://fbref.com/en/squads/8602292d/Aston-Villa-Stats" TargetMode="External"/><Relationship Id="rId620" Type="http://schemas.openxmlformats.org/officeDocument/2006/relationships/hyperlink" Target="https://fbref.com/en/players/733f1a7d/matchlogs/2023-2024/summary/Ben-Doak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82518f62/Bruno-Guimaraes" TargetMode="External"/><Relationship Id="rId1250" Type="http://schemas.openxmlformats.org/officeDocument/2006/relationships/hyperlink" Target="https://fbref.com/en/country/CRO/Croatia-Football" TargetMode="External"/><Relationship Id="rId1348" Type="http://schemas.openxmlformats.org/officeDocument/2006/relationships/hyperlink" Target="https://fbref.com/en/players/c6e8cf1f/matchlogs/2023-2024/summary/Sasa-Lukic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ITA/Italy-Football" TargetMode="External"/><Relationship Id="rId2301" Type="http://schemas.openxmlformats.org/officeDocument/2006/relationships/hyperlink" Target="https://fbref.com/en/players/d617bff6/Radek-Vitek" TargetMode="External"/><Relationship Id="rId1110" Type="http://schemas.openxmlformats.org/officeDocument/2006/relationships/hyperlink" Target="https://fbref.com/en/country/BRA/Brazil-Football" TargetMode="External"/><Relationship Id="rId1208" Type="http://schemas.openxmlformats.org/officeDocument/2006/relationships/hyperlink" Target="https://fbref.com/en/players/aa888da7/matchlogs/2023-2024/summary/Omari-Kellyman-Match-Logs" TargetMode="External"/><Relationship Id="rId1415" Type="http://schemas.openxmlformats.org/officeDocument/2006/relationships/hyperlink" Target="https://fbref.com/en/squads/943e8050/Burnley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SEN/Senegal-Football" TargetMode="External"/><Relationship Id="rId1927" Type="http://schemas.openxmlformats.org/officeDocument/2006/relationships/hyperlink" Target="https://fbref.com/en/squads/fd962109/Fulham-Stats" TargetMode="External"/><Relationship Id="rId2091" Type="http://schemas.openxmlformats.org/officeDocument/2006/relationships/hyperlink" Target="https://fbref.com/en/squads/18bb7c10/Arsenal-Stats" TargetMode="External"/><Relationship Id="rId2189" Type="http://schemas.openxmlformats.org/officeDocument/2006/relationships/hyperlink" Target="https://fbref.com/en/players/0db169ae/Sandro-Tonali" TargetMode="External"/><Relationship Id="rId270" Type="http://schemas.openxmlformats.org/officeDocument/2006/relationships/hyperlink" Target="https://fbref.com/en/country/DEN/Denmark-Football" TargetMode="External"/><Relationship Id="rId2396" Type="http://schemas.openxmlformats.org/officeDocument/2006/relationships/hyperlink" Target="https://fbref.com/en/players/907a5d7c/Yehor-Yarmoliuk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dab84ad2/matchlogs/2023-2024/summary/Mason-Burstow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e4e0deaa/Femi-Seriki" TargetMode="External"/><Relationship Id="rId2256" Type="http://schemas.openxmlformats.org/officeDocument/2006/relationships/hyperlink" Target="https://fbref.com/en/players/a2d873dd/matchlogs/2023-2024/summary/Hwang-Ui-jo-Match-Logs" TargetMode="External"/><Relationship Id="rId228" Type="http://schemas.openxmlformats.org/officeDocument/2006/relationships/hyperlink" Target="https://fbref.com/en/players/10f0fdd3/matchlogs/2023-2024/summary/Jean-Ricner-Bellegarde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6ca5ec4b/Alex-Iwobi" TargetMode="External"/><Relationship Id="rId1272" Type="http://schemas.openxmlformats.org/officeDocument/2006/relationships/hyperlink" Target="https://fbref.com/en/players/f4e433d4/matchlogs/2023-2024/summary/Tariq-Lamptey-Match-Logs" TargetMode="External"/><Relationship Id="rId2116" Type="http://schemas.openxmlformats.org/officeDocument/2006/relationships/hyperlink" Target="https://fbref.com/en/players/28300a16/matchlogs/2023-2024/summary/Jason-Steele-Match-Logs" TargetMode="External"/><Relationship Id="rId2323" Type="http://schemas.openxmlformats.org/officeDocument/2006/relationships/hyperlink" Target="https://fbref.com/en/players/9e525177/matchlogs/2023-2024/summary/Aaron-Wan-Bissaka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0cd31129/matchlogs/2023-2024/summary/Brennan-Johnson-Match-Logs" TargetMode="External"/><Relationship Id="rId1577" Type="http://schemas.openxmlformats.org/officeDocument/2006/relationships/hyperlink" Target="https://fbref.com/en/players/99aa1a84/Arijanet-Muric" TargetMode="External"/><Relationship Id="rId1784" Type="http://schemas.openxmlformats.org/officeDocument/2006/relationships/hyperlink" Target="https://fbref.com/en/players/ea1a5662/matchlogs/2023-2024/summary/Myles-Peart-Harris-Match-Logs" TargetMode="External"/><Relationship Id="rId1991" Type="http://schemas.openxmlformats.org/officeDocument/2006/relationships/hyperlink" Target="https://fbref.com/en/squads/cff3d9bb/Chelsea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4bcf39f6/Neal-Maupay" TargetMode="External"/><Relationship Id="rId1644" Type="http://schemas.openxmlformats.org/officeDocument/2006/relationships/hyperlink" Target="https://fbref.com/en/players/4d77b365/matchlogs/2023-2024/summary/Darwin-Nunez-Match-Logs" TargetMode="External"/><Relationship Id="rId1851" Type="http://schemas.openxmlformats.org/officeDocument/2006/relationships/hyperlink" Target="https://fbref.com/en/squads/47c64c55/Crystal-Palace-Stats" TargetMode="External"/><Relationship Id="rId1504" Type="http://schemas.openxmlformats.org/officeDocument/2006/relationships/hyperlink" Target="https://fbref.com/en/players/91748070/matchlogs/2023-2024/summary/Teden-Mengi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a3d94a58/Cristian-Romero" TargetMode="External"/><Relationship Id="rId292" Type="http://schemas.openxmlformats.org/officeDocument/2006/relationships/hyperlink" Target="https://fbref.com/en/players/a4ac4b8f/matchlogs/2023-2024/summary/Willy-Boly-Match-Logs" TargetMode="External"/><Relationship Id="rId1809" Type="http://schemas.openxmlformats.org/officeDocument/2006/relationships/hyperlink" Target="https://fbref.com/en/players/4f21d3af/Ashley-Phillips" TargetMode="External"/><Relationship Id="rId597" Type="http://schemas.openxmlformats.org/officeDocument/2006/relationships/hyperlink" Target="https://fbref.com/en/players/979cb300/Matt-Dibley-Dias" TargetMode="External"/><Relationship Id="rId2180" Type="http://schemas.openxmlformats.org/officeDocument/2006/relationships/hyperlink" Target="https://fbref.com/en/players/a105d46a/matchlogs/2023-2024/summary/Harry-Toffolo-Match-Logs" TargetMode="External"/><Relationship Id="rId2278" Type="http://schemas.openxmlformats.org/officeDocument/2006/relationships/hyperlink" Target="https://fbref.com/en/country/NED/Netherlands-Football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b2f9c73e/Carney-Chukwuemeka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GER/Germany-Football" TargetMode="External"/><Relationship Id="rId2040" Type="http://schemas.openxmlformats.org/officeDocument/2006/relationships/hyperlink" Target="https://fbref.com/en/players/d04b94db/matchlogs/2023-2024/summary/Nelson-Semedo-Match-Logs" TargetMode="External"/><Relationship Id="rId2138" Type="http://schemas.openxmlformats.org/officeDocument/2006/relationships/hyperlink" Target="https://fbref.com/en/country/COL/Colombia-Football" TargetMode="External"/><Relationship Id="rId664" Type="http://schemas.openxmlformats.org/officeDocument/2006/relationships/hyperlink" Target="https://fbref.com/en/players/5526deb1/matchlogs/2023-2024/summary/Tommy-Doyle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169fd162/Hwang-Hee-chan" TargetMode="External"/><Relationship Id="rId1599" Type="http://schemas.openxmlformats.org/officeDocument/2006/relationships/hyperlink" Target="https://fbref.com/en/squads/e297cd13/Luton-Town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97220da2/Armando-Broja" TargetMode="External"/><Relationship Id="rId524" Type="http://schemas.openxmlformats.org/officeDocument/2006/relationships/hyperlink" Target="https://fbref.com/en/players/db4ed67b/matchlogs/2023-2024/summary/Mahmoud-Dahoud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DEN/Denmark-Football" TargetMode="External"/><Relationship Id="rId1361" Type="http://schemas.openxmlformats.org/officeDocument/2006/relationships/hyperlink" Target="https://fbref.com/en/players/bf34eebd/Noni-Madueke" TargetMode="External"/><Relationship Id="rId1459" Type="http://schemas.openxmlformats.org/officeDocument/2006/relationships/hyperlink" Target="https://fbref.com/en/squads/1df6b87e/Sheffield-United-Stats" TargetMode="External"/><Relationship Id="rId2205" Type="http://schemas.openxmlformats.org/officeDocument/2006/relationships/hyperlink" Target="https://fbref.com/en/players/9a28eba4/Adama-Traore" TargetMode="External"/><Relationship Id="rId2412" Type="http://schemas.openxmlformats.org/officeDocument/2006/relationships/hyperlink" Target="https://fbref.com/en/players/9907b1c8/Nicolo-Zaniolo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7aa8adfe/Alejandro-Garnacho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players/5791b997/Tom-King" TargetMode="External"/><Relationship Id="rId1666" Type="http://schemas.openxmlformats.org/officeDocument/2006/relationships/hyperlink" Target="https://fbref.com/en/country/IRL/Republic-of-Ireland-Football" TargetMode="External"/><Relationship Id="rId1873" Type="http://schemas.openxmlformats.org/officeDocument/2006/relationships/hyperlink" Target="https://fbref.com/en/players/9ad8d732/Jadan-Raymond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JPN/Japan-Football" TargetMode="External"/><Relationship Id="rId1733" Type="http://schemas.openxmlformats.org/officeDocument/2006/relationships/hyperlink" Target="https://fbref.com/en/players/cd889153/Gabriel-Osho" TargetMode="External"/><Relationship Id="rId1940" Type="http://schemas.openxmlformats.org/officeDocument/2006/relationships/hyperlink" Target="https://fbref.com/en/players/6434f10d/matchlogs/2023-2024/summary/Rodri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6fe90922/matchlogs/2023-2024/summary/Ivan-Perisic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59e6e5bf/Dominic-Calvert-Lewi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68db6358/Daniel-Bentley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2bd83368/Anthony-Gordon" TargetMode="External"/><Relationship Id="rId2367" Type="http://schemas.openxmlformats.org/officeDocument/2006/relationships/hyperlink" Target="https://fbref.com/en/players/8b9ebd03/matchlogs/2023-2024/summary/Willian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4596da74/Evan-Ferguson" TargetMode="External"/><Relationship Id="rId1176" Type="http://schemas.openxmlformats.org/officeDocument/2006/relationships/hyperlink" Target="https://fbref.com/en/players/cc77354e/matchlogs/2023-2024/summary/Boubacar-Kamara-Match-Logs" TargetMode="External"/><Relationship Id="rId1383" Type="http://schemas.openxmlformats.org/officeDocument/2006/relationships/hyperlink" Target="https://fbref.com/en/squads/943e8050/Burnley-Stats" TargetMode="External"/><Relationship Id="rId2227" Type="http://schemas.openxmlformats.org/officeDocument/2006/relationships/hyperlink" Target="https://fbref.com/en/squads/b2b47a98/Newcastle-United-Stats" TargetMode="External"/><Relationship Id="rId2434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OL/Poland-Football" TargetMode="External"/><Relationship Id="rId960" Type="http://schemas.openxmlformats.org/officeDocument/2006/relationships/hyperlink" Target="https://fbref.com/en/players/aa849a12/matchlogs/2023-2024/summary/Jack-Harrison-Match-Logs" TargetMode="External"/><Relationship Id="rId1036" Type="http://schemas.openxmlformats.org/officeDocument/2006/relationships/hyperlink" Target="https://fbref.com/en/players/a7a688d7/matchlogs/2023-2024/summary/Mackenzie-Hunt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cdd70dc0/matchlogs/2023-2024/summary/Michael-Olakigbe-Match-Logs" TargetMode="External"/><Relationship Id="rId1895" Type="http://schemas.openxmlformats.org/officeDocument/2006/relationships/hyperlink" Target="https://fbref.com/en/squads/fd962109/Fulham-Stats" TargetMode="External"/><Relationship Id="rId613" Type="http://schemas.openxmlformats.org/officeDocument/2006/relationships/hyperlink" Target="https://fbref.com/en/players/ad82197c/Axel-Disasi" TargetMode="External"/><Relationship Id="rId820" Type="http://schemas.openxmlformats.org/officeDocument/2006/relationships/hyperlink" Target="https://fbref.com/en/players/1971591f/matchlogs/2023-2024/summary/Cody-Gakpo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SUI/Switzerland-Football" TargetMode="External"/><Relationship Id="rId1548" Type="http://schemas.openxmlformats.org/officeDocument/2006/relationships/hyperlink" Target="https://fbref.com/en/players/01ce9e70/matchlogs/2023-2024/summary/Kieffer-Moore-Match-Logs" TargetMode="External"/><Relationship Id="rId1755" Type="http://schemas.openxmlformats.org/officeDocument/2006/relationships/hyperlink" Target="https://fbref.com/en/squads/b8fd03ef/Manchester-City-Stats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SWE/Sweden-Football" TargetMode="External"/><Relationship Id="rId1408" Type="http://schemas.openxmlformats.org/officeDocument/2006/relationships/hyperlink" Target="https://fbref.com/en/players/7956236f/matchlogs/2023-2024/summary/Emiliano-Martinez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4ba7cbea/Bournemouth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20b104bc/matchlogs/2023-2024/summary/Adam-Smith-Match-Logs" TargetMode="External"/><Relationship Id="rId2291" Type="http://schemas.openxmlformats.org/officeDocument/2006/relationships/hyperlink" Target="https://fbref.com/en/squads/943e8050/Burnley-Stats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IRL/Republic-of-Ire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WAL/Wales-Football" TargetMode="External"/><Relationship Id="rId568" Type="http://schemas.openxmlformats.org/officeDocument/2006/relationships/hyperlink" Target="https://fbref.com/en/players/e46012d4/matchlogs/2023-2024/summary/Kevin-De-Bruyne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IRL/Republic-of-Ireland-Football" TargetMode="External"/><Relationship Id="rId2011" Type="http://schemas.openxmlformats.org/officeDocument/2006/relationships/hyperlink" Target="https://fbref.com/en/squads/e4a775cb/Nottingham-Forest-Stats" TargetMode="External"/><Relationship Id="rId2249" Type="http://schemas.openxmlformats.org/officeDocument/2006/relationships/hyperlink" Target="https://fbref.com/en/players/1df4a109/Lesley-Ugochukwu" TargetMode="External"/><Relationship Id="rId428" Type="http://schemas.openxmlformats.org/officeDocument/2006/relationships/hyperlink" Target="https://fbref.com/en/players/dc6f5bdd/matchlogs/2023-2024/summary/Calum-Chambers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99813635/Adam-Lallana" TargetMode="External"/><Relationship Id="rId1472" Type="http://schemas.openxmlformats.org/officeDocument/2006/relationships/hyperlink" Target="https://fbref.com/en/players/78b8ac63/matchlogs/2023-2024/summary/Oliver-McBurnie-Match-Logs" TargetMode="External"/><Relationship Id="rId2109" Type="http://schemas.openxmlformats.org/officeDocument/2006/relationships/hyperlink" Target="https://fbref.com/en/players/b2626673/Jay-Stansfield" TargetMode="External"/><Relationship Id="rId2316" Type="http://schemas.openxmlformats.org/officeDocument/2006/relationships/hyperlink" Target="https://fbref.com/en/players/501ac0cc/Reuell-Walters" TargetMode="External"/><Relationship Id="rId702" Type="http://schemas.openxmlformats.org/officeDocument/2006/relationships/hyperlink" Target="https://fbref.com/en/country/SWE/Sweden-Football" TargetMode="External"/><Relationship Id="rId1125" Type="http://schemas.openxmlformats.org/officeDocument/2006/relationships/hyperlink" Target="https://fbref.com/en/players/0cd31129/Brennan-Johnson" TargetMode="External"/><Relationship Id="rId1332" Type="http://schemas.openxmlformats.org/officeDocument/2006/relationships/hyperlink" Target="https://fbref.com/en/players/a2b105e0/matchlogs/2023-2024/summary/Sean-Longstaff-Match-Logs" TargetMode="External"/><Relationship Id="rId1777" Type="http://schemas.openxmlformats.org/officeDocument/2006/relationships/hyperlink" Target="https://fbref.com/en/players/230f0471/Nathan-Patterson" TargetMode="External"/><Relationship Id="rId1984" Type="http://schemas.openxmlformats.org/officeDocument/2006/relationships/hyperlink" Target="https://fbref.com/en/players/1b4f1169/matchlogs/2023-2024/summary/Albert-Sambi-Lokonga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e6af02e0/Matheus-Nunes" TargetMode="External"/><Relationship Id="rId1844" Type="http://schemas.openxmlformats.org/officeDocument/2006/relationships/hyperlink" Target="https://fbref.com/en/players/4125cb98/matchlogs/2023-2024/summary/Jarrell-Quansah-Match-Logs" TargetMode="External"/><Relationship Id="rId1704" Type="http://schemas.openxmlformats.org/officeDocument/2006/relationships/hyperlink" Target="https://fbref.com/en/players/828657ff/matchlogs/2023-2024/summary/Amadou-Onana-Match-Logs" TargetMode="External"/><Relationship Id="rId285" Type="http://schemas.openxmlformats.org/officeDocument/2006/relationships/hyperlink" Target="https://fbref.com/en/players/ae5019e6/Jayden-Bogle" TargetMode="External"/><Relationship Id="rId1911" Type="http://schemas.openxmlformats.org/officeDocument/2006/relationships/hyperlink" Target="https://fbref.com/en/squads/47c64c55/Crystal-Palace-Stats" TargetMode="External"/><Relationship Id="rId492" Type="http://schemas.openxmlformats.org/officeDocument/2006/relationships/hyperlink" Target="https://fbref.com/en/players/beb391dd/matchlogs/2023-2024/summary/Maxwel-Cornet-Match-Logs" TargetMode="External"/><Relationship Id="rId797" Type="http://schemas.openxmlformats.org/officeDocument/2006/relationships/hyperlink" Target="https://fbref.com/en/players/077faf72/Matheus-Franca" TargetMode="External"/><Relationship Id="rId2173" Type="http://schemas.openxmlformats.org/officeDocument/2006/relationships/hyperlink" Target="https://fbref.com/en/players/41034650/Jurrien-Timber" TargetMode="External"/><Relationship Id="rId2380" Type="http://schemas.openxmlformats.org/officeDocument/2006/relationships/hyperlink" Target="https://fbref.com/en/players/2500cef9/Yoane-Wissa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edc98fac/matchlogs/2023-2024/summary/Santiago-Bueno-Match-Logs" TargetMode="External"/><Relationship Id="rId1287" Type="http://schemas.openxmlformats.org/officeDocument/2006/relationships/hyperlink" Target="https://fbref.com/en/squads/8cec06e1/Wolverhampton-Wanderers-Stats" TargetMode="External"/><Relationship Id="rId2033" Type="http://schemas.openxmlformats.org/officeDocument/2006/relationships/hyperlink" Target="https://fbref.com/en/players/104d0bb8/Alex-Scott" TargetMode="External"/><Relationship Id="rId2240" Type="http://schemas.openxmlformats.org/officeDocument/2006/relationships/hyperlink" Target="https://fbref.com/en/players/f315ca93/matchlogs/2023-2024/summary/Kostas-Tsimikas-Match-Logs" TargetMode="External"/><Relationship Id="rId212" Type="http://schemas.openxmlformats.org/officeDocument/2006/relationships/hyperlink" Target="https://fbref.com/en/players/072e68ed/matchlogs/2023-2024/summary/Altay-Bayindir-Match-Logs" TargetMode="External"/><Relationship Id="rId657" Type="http://schemas.openxmlformats.org/officeDocument/2006/relationships/hyperlink" Target="https://fbref.com/en/players/bf33b257/Alfie-Doughty" TargetMode="External"/><Relationship Id="rId864" Type="http://schemas.openxmlformats.org/officeDocument/2006/relationships/hyperlink" Target="https://fbref.com/en/players/9f7c837d/matchlogs/2023-2024/summary/Ben-Godfrey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361ca564/Tottenham-Hotspur-Stats" TargetMode="External"/><Relationship Id="rId2100" Type="http://schemas.openxmlformats.org/officeDocument/2006/relationships/hyperlink" Target="https://fbref.com/en/players/886f9aac/matchlogs/2023-2024/summary/Manor-Solomon-Match-Logs" TargetMode="External"/><Relationship Id="rId2338" Type="http://schemas.openxmlformats.org/officeDocument/2006/relationships/hyperlink" Target="https://fbref.com/en/squads/8602292d/Aston-Villa-Stats" TargetMode="External"/><Relationship Id="rId517" Type="http://schemas.openxmlformats.org/officeDocument/2006/relationships/hyperlink" Target="https://fbref.com/en/players/dc62b55d/Matheus-Cunha" TargetMode="External"/><Relationship Id="rId724" Type="http://schemas.openxmlformats.org/officeDocument/2006/relationships/hyperlink" Target="https://fbref.com/en/players/c149016b/matchlogs/2023-2024/summary/Wataru-Endo-Match-Logs" TargetMode="External"/><Relationship Id="rId931" Type="http://schemas.openxmlformats.org/officeDocument/2006/relationships/hyperlink" Target="https://fbref.com/en/squads/cff3d9bb/Chelsea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9674002f/Mason-Mount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50e6dc35/Jean-Philippe-Mateta" TargetMode="External"/><Relationship Id="rId1659" Type="http://schemas.openxmlformats.org/officeDocument/2006/relationships/hyperlink" Target="https://fbref.com/en/squads/d07537b9/Brighton-and-Hove-Albion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GER/Germany-Football" TargetMode="External"/><Relationship Id="rId1933" Type="http://schemas.openxmlformats.org/officeDocument/2006/relationships/hyperlink" Target="https://fbref.com/en/players/17acc2ed/Marek-Rodak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8602292d/Aston-Villa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CU/Ecuador-Football" TargetMode="External"/><Relationship Id="rId581" Type="http://schemas.openxmlformats.org/officeDocument/2006/relationships/hyperlink" Target="https://fbref.com/en/players/aeed5c06/Moussa-Diaby" TargetMode="External"/><Relationship Id="rId2055" Type="http://schemas.openxmlformats.org/officeDocument/2006/relationships/hyperlink" Target="https://fbref.com/en/squads/19538871/Manchester-United-Stats" TargetMode="External"/><Relationship Id="rId2262" Type="http://schemas.openxmlformats.org/officeDocument/2006/relationships/hyperlink" Target="https://fbref.com/en/country/FRA/France-Football" TargetMode="External"/><Relationship Id="rId234" Type="http://schemas.openxmlformats.org/officeDocument/2006/relationships/hyperlink" Target="https://fbref.com/en/country/ALG/Algeria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PAR/Paragua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2424d1b/Ben-Chilwell" TargetMode="External"/><Relationship Id="rId539" Type="http://schemas.openxmlformats.org/officeDocument/2006/relationships/hyperlink" Target="https://fbref.com/en/squads/e4a775cb/Nottingham-Forest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15f24fe7/Sasa-Kalajdzic" TargetMode="External"/><Relationship Id="rId1376" Type="http://schemas.openxmlformats.org/officeDocument/2006/relationships/hyperlink" Target="https://fbref.com/en/players/a572e291/matchlogs/2023-2024/summary/Orel-Mangala-Match-Logs" TargetMode="External"/><Relationship Id="rId1583" Type="http://schemas.openxmlformats.org/officeDocument/2006/relationships/hyperlink" Target="https://fbref.com/en/squads/e4a775cb/Nottingham-Forest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ce4246f5/matchlogs/2023-2024/summary/Kurt-Zouma-Match-Logs" TargetMode="External"/><Relationship Id="rId301" Type="http://schemas.openxmlformats.org/officeDocument/2006/relationships/hyperlink" Target="https://fbref.com/en/players/bbd67769/Conor-Bradley" TargetMode="External"/><Relationship Id="rId953" Type="http://schemas.openxmlformats.org/officeDocument/2006/relationships/hyperlink" Target="https://fbref.com/en/players/8c3078cd/Luke-Harris" TargetMode="External"/><Relationship Id="rId1029" Type="http://schemas.openxmlformats.org/officeDocument/2006/relationships/hyperlink" Target="https://fbref.com/en/players/d2b32e91/Bashir-Humphreys" TargetMode="External"/><Relationship Id="rId1236" Type="http://schemas.openxmlformats.org/officeDocument/2006/relationships/hyperlink" Target="https://fbref.com/en/players/fc076f78/matchlogs/2023-2024/summary/Luca-Koleosho-Match-Logs" TargetMode="External"/><Relationship Id="rId1790" Type="http://schemas.openxmlformats.org/officeDocument/2006/relationships/hyperlink" Target="https://fbref.com/en/country/URU/Uruguay-Football" TargetMode="External"/><Relationship Id="rId1888" Type="http://schemas.openxmlformats.org/officeDocument/2006/relationships/hyperlink" Target="https://fbref.com/en/players/803ae100/matchlogs/2023-2024/summary/Harrison-Reed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98d2c2c4/Remo-Freuler" TargetMode="External"/><Relationship Id="rId1443" Type="http://schemas.openxmlformats.org/officeDocument/2006/relationships/hyperlink" Target="https://fbref.com/en/squads/d3fd31cc/Everton-Stats" TargetMode="External"/><Relationship Id="rId1650" Type="http://schemas.openxmlformats.org/officeDocument/2006/relationships/hyperlink" Target="https://fbref.com/en/country/DEN/Denmark-Football" TargetMode="External"/><Relationship Id="rId1748" Type="http://schemas.openxmlformats.org/officeDocument/2006/relationships/hyperlink" Target="https://fbref.com/en/players/d00d45ab/matchlogs/2023-2024/summary/David-Ozoh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c5bdb6e3/matchlogs/2023-2024/summary/Reiss-Nelson-Match-Logs" TargetMode="External"/><Relationship Id="rId1815" Type="http://schemas.openxmlformats.org/officeDocument/2006/relationships/hyperlink" Target="https://fbref.com/en/squads/b8fd03ef/Manchester-City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b4a014b1/matchlogs/2023-2024/summary/Diego-Carlos-Match-Logs" TargetMode="External"/><Relationship Id="rId2077" Type="http://schemas.openxmlformats.org/officeDocument/2006/relationships/hyperlink" Target="https://fbref.com/en/players/6250083a/Oliver-Skipp" TargetMode="External"/><Relationship Id="rId2284" Type="http://schemas.openxmlformats.org/officeDocument/2006/relationships/hyperlink" Target="https://fbref.com/en/players/77d6fd4d/matchlogs/2023-2024/summary/Guglielmo-Vicario-Match-Logs" TargetMode="External"/><Relationship Id="rId256" Type="http://schemas.openxmlformats.org/officeDocument/2006/relationships/hyperlink" Target="https://fbref.com/en/players/b59c2a92/matchlogs/2023-2024/summary/Lucas-Bergstrom-Match-Logs" TargetMode="External"/><Relationship Id="rId463" Type="http://schemas.openxmlformats.org/officeDocument/2006/relationships/hyperlink" Target="https://fbref.com/en/squads/e297cd13/Luton-Tow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0f134faf/Mathias-Jensen" TargetMode="External"/><Relationship Id="rId2144" Type="http://schemas.openxmlformats.org/officeDocument/2006/relationships/hyperlink" Target="https://fbref.com/en/players/e514ab62/matchlogs/2023-2024/summary/Matt-Targett-Match-Logs" TargetMode="External"/><Relationship Id="rId2351" Type="http://schemas.openxmlformats.org/officeDocument/2006/relationships/hyperlink" Target="https://fbref.com/en/players/35e413f1/matchlogs/2023-2024/summary/Ben-White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POR/Portugal-Football" TargetMode="External"/><Relationship Id="rId768" Type="http://schemas.openxmlformats.org/officeDocument/2006/relationships/hyperlink" Target="https://fbref.com/en/players/5ff4ab71/matchlogs/2023-2024/summary/Enzo-Fernandez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570bb4b9/matchlogs/2023-2024/summary/Hamed-Junior-Traore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88b3215c/matchlogs/2023-2024/summary/Yago-Santiago-Match-Logs" TargetMode="External"/><Relationship Id="rId2211" Type="http://schemas.openxmlformats.org/officeDocument/2006/relationships/hyperlink" Target="https://fbref.com/en/squads/8602292d/Aston-Villa-Stats" TargetMode="External"/><Relationship Id="rId628" Type="http://schemas.openxmlformats.org/officeDocument/2006/relationships/hyperlink" Target="https://fbref.com/en/players/d557d734/matchlogs/2023-2024/summary/Matt-Doherty-Match-Logs" TargetMode="External"/><Relationship Id="rId835" Type="http://schemas.openxmlformats.org/officeDocument/2006/relationships/hyperlink" Target="https://fbref.com/en/squads/d3fd31cc/Everton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5c42b6b6/John-Mcatee" TargetMode="External"/><Relationship Id="rId1672" Type="http://schemas.openxmlformats.org/officeDocument/2006/relationships/hyperlink" Target="https://fbref.com/en/players/35516eac/matchlogs/2023-2024/summary/Wilson-Odobert-Match-Logs" TargetMode="External"/><Relationship Id="rId2309" Type="http://schemas.openxmlformats.org/officeDocument/2006/relationships/hyperlink" Target="https://fbref.com/en/country/GRE/Greece-Football" TargetMode="External"/><Relationship Id="rId1020" Type="http://schemas.openxmlformats.org/officeDocument/2006/relationships/hyperlink" Target="https://fbref.com/en/players/15f3ec41/matchlogs/2023-2024/summary/Callum-Hudson-Odoi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165cf989/Andy-Lonergan" TargetMode="External"/><Relationship Id="rId1532" Type="http://schemas.openxmlformats.org/officeDocument/2006/relationships/hyperlink" Target="https://fbref.com/en/players/3925dbd6/matchlogs/2023-2024/summary/Aleksandar-Mitrovic-Match-Logs" TargetMode="External"/><Relationship Id="rId1977" Type="http://schemas.openxmlformats.org/officeDocument/2006/relationships/hyperlink" Target="https://fbref.com/en/players/972aeb2a/William-Saliba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27d0a506/Pedro-Porro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0a3d6d2b/matchlogs/2023-2024/summary/Chris-Richards-Match-Logs" TargetMode="External"/><Relationship Id="rId485" Type="http://schemas.openxmlformats.org/officeDocument/2006/relationships/hyperlink" Target="https://fbref.com/en/players/74e12f1e/Jack-Cork" TargetMode="External"/><Relationship Id="rId692" Type="http://schemas.openxmlformats.org/officeDocument/2006/relationships/hyperlink" Target="https://fbref.com/en/players/3bb7b8b4/matchlogs/2023-2024/summary/Ederson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fc3b3a0/Hugo-Bueno" TargetMode="External"/><Relationship Id="rId552" Type="http://schemas.openxmlformats.org/officeDocument/2006/relationships/hyperlink" Target="https://fbref.com/en/players/71894777/matchlogs/2023-2024/summary/Adam-Davies-Match-Logs" TargetMode="External"/><Relationship Id="rId997" Type="http://schemas.openxmlformats.org/officeDocument/2006/relationships/hyperlink" Target="https://fbref.com/en/players/e98211e7/Jack-Hinshelwood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SUI/Switzerland-Football" TargetMode="External"/><Relationship Id="rId2233" Type="http://schemas.openxmlformats.org/officeDocument/2006/relationships/hyperlink" Target="https://fbref.com/en/players/cddf767b/Auston-Trusty" TargetMode="External"/><Relationship Id="rId205" Type="http://schemas.openxmlformats.org/officeDocument/2006/relationships/hyperlink" Target="https://fbref.com/en/players/a36524bf/Calvin-Bassey" TargetMode="External"/><Relationship Id="rId412" Type="http://schemas.openxmlformats.org/officeDocument/2006/relationships/hyperlink" Target="https://fbref.com/en/players/197640fd/matchlogs/2023-2024/summary/Timothy-Castagne-Match-Logs" TargetMode="External"/><Relationship Id="rId857" Type="http://schemas.openxmlformats.org/officeDocument/2006/relationships/hyperlink" Target="https://fbref.com/en/players/df10e27c/Billy-Gilmour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SWE/Sweden-Football" TargetMode="External"/><Relationship Id="rId2300" Type="http://schemas.openxmlformats.org/officeDocument/2006/relationships/hyperlink" Target="https://fbref.com/en/players/728e9b2e/matchlogs/2023-2024/summary/Joao-Virginia-Match-Logs" TargetMode="External"/><Relationship Id="rId717" Type="http://schemas.openxmlformats.org/officeDocument/2006/relationships/hyperlink" Target="https://fbref.com/en/players/df8b52a5/Emerson" TargetMode="External"/><Relationship Id="rId924" Type="http://schemas.openxmlformats.org/officeDocument/2006/relationships/hyperlink" Target="https://fbref.com/en/players/d0706b27/matchlogs/2023-2024/summary/Marc-Guehi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ESP/Spain-Football" TargetMode="External"/><Relationship Id="rId1761" Type="http://schemas.openxmlformats.org/officeDocument/2006/relationships/hyperlink" Target="https://fbref.com/en/players/e0bc6fdc/Emerson-Palmieri" TargetMode="External"/><Relationship Id="rId1999" Type="http://schemas.openxmlformats.org/officeDocument/2006/relationships/hyperlink" Target="https://fbref.com/en/squads/e4a775cb/Nottingham-Forest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FRA/France-Football" TargetMode="External"/><Relationship Id="rId1621" Type="http://schemas.openxmlformats.org/officeDocument/2006/relationships/hyperlink" Target="https://fbref.com/en/players/00242715/Moussa-Niakhate" TargetMode="External"/><Relationship Id="rId1859" Type="http://schemas.openxmlformats.org/officeDocument/2006/relationships/hyperlink" Target="https://fbref.com/en/squads/943e8050/Burnley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USA/United-States-Football" TargetMode="External"/><Relationship Id="rId2090" Type="http://schemas.openxmlformats.org/officeDocument/2006/relationships/hyperlink" Target="https://fbref.com/en/country/POR/Portugal-Football" TargetMode="External"/><Relationship Id="rId2188" Type="http://schemas.openxmlformats.org/officeDocument/2006/relationships/hyperlink" Target="https://fbref.com/en/players/e7ca0439/matchlogs/2023-2024/summary/James-Tomkins-Match-Logs" TargetMode="External"/><Relationship Id="rId2395" Type="http://schemas.openxmlformats.org/officeDocument/2006/relationships/hyperlink" Target="https://fbref.com/en/players/a5212312/matchlogs/2023-2024/summary/Joe-Worrall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BEL/Belgium-Football" TargetMode="External"/><Relationship Id="rId2048" Type="http://schemas.openxmlformats.org/officeDocument/2006/relationships/hyperlink" Target="https://fbref.com/en/players/35141f4c/matchlogs/2023-2024/summary/Marcos-Senesi-Match-Logs" TargetMode="External"/><Relationship Id="rId2255" Type="http://schemas.openxmlformats.org/officeDocument/2006/relationships/hyperlink" Target="https://fbref.com/en/squads/e4a775cb/Nottingham-Forest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96cf7b61/Wes-Foderingham" TargetMode="External"/><Relationship Id="rId879" Type="http://schemas.openxmlformats.org/officeDocument/2006/relationships/hyperlink" Target="https://fbref.com/en/squads/822bd0ba/Liverpool-Stats" TargetMode="External"/><Relationship Id="rId434" Type="http://schemas.openxmlformats.org/officeDocument/2006/relationships/hyperlink" Target="https://fbref.com/en/country/MLI/Mali-Football" TargetMode="External"/><Relationship Id="rId641" Type="http://schemas.openxmlformats.org/officeDocument/2006/relationships/hyperlink" Target="https://fbref.com/en/players/ac1ef440/Alfie-Dorringto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8e92be30/matchlogs/2023-2024/summary/Alexander-Isak-Match-Logs" TargetMode="External"/><Relationship Id="rId1271" Type="http://schemas.openxmlformats.org/officeDocument/2006/relationships/hyperlink" Target="https://fbref.com/en/squads/d07537b9/Brighton-and-Hove-Albion-Stats" TargetMode="External"/><Relationship Id="rId1369" Type="http://schemas.openxmlformats.org/officeDocument/2006/relationships/hyperlink" Target="https://fbref.com/en/players/c6220452/Kobbie-Mainoo" TargetMode="External"/><Relationship Id="rId1576" Type="http://schemas.openxmlformats.org/officeDocument/2006/relationships/hyperlink" Target="https://fbref.com/en/players/a755db8c/matchlogs/2023-2024/summary/Rodrigo-Muniz-Match-Logs" TargetMode="External"/><Relationship Id="rId2115" Type="http://schemas.openxmlformats.org/officeDocument/2006/relationships/hyperlink" Target="https://fbref.com/en/squads/d07537b9/Brighton-and-Hove-Albion-Stats" TargetMode="External"/><Relationship Id="rId2322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a5ca9127/Conor-Coventr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4c3a6744/Justin-Kluivert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ESP/Spain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AUS/Australia-Football" TargetMode="External"/><Relationship Id="rId1436" Type="http://schemas.openxmlformats.org/officeDocument/2006/relationships/hyperlink" Target="https://fbref.com/en/players/27f4f772/matchlogs/2023-2024/summary/Remi-Matthews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SCO/Scotland-Football" TargetMode="External"/><Relationship Id="rId1948" Type="http://schemas.openxmlformats.org/officeDocument/2006/relationships/hyperlink" Target="https://fbref.com/en/players/57c94db2/matchlogs/2023-2024/summary/Mads-Roerslev-Match-Logs" TargetMode="External"/><Relationship Id="rId291" Type="http://schemas.openxmlformats.org/officeDocument/2006/relationships/hyperlink" Target="https://fbref.com/en/squads/e4a775cb/Nottingham-Forest-Stats" TargetMode="External"/><Relationship Id="rId1808" Type="http://schemas.openxmlformats.org/officeDocument/2006/relationships/hyperlink" Target="https://fbref.com/en/players/0cf321c8/matchlogs/2023-2024/summary/Djordje-Petrovic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4506aec5/Thomas-Cannon" TargetMode="External"/><Relationship Id="rId596" Type="http://schemas.openxmlformats.org/officeDocument/2006/relationships/hyperlink" Target="https://fbref.com/en/players/4a1a9578/matchlogs/2023-2024/summary/Luis-Diaz-Match-Logs" TargetMode="External"/><Relationship Id="rId2277" Type="http://schemas.openxmlformats.org/officeDocument/2006/relationships/hyperlink" Target="https://fbref.com/en/players/cf134113/Bart-Verbruggen" TargetMode="External"/><Relationship Id="rId249" Type="http://schemas.openxmlformats.org/officeDocument/2006/relationships/hyperlink" Target="https://fbref.com/en/players/d0b6129f/Sander-Berge" TargetMode="External"/><Relationship Id="rId456" Type="http://schemas.openxmlformats.org/officeDocument/2006/relationships/hyperlink" Target="https://fbref.com/en/players/26ce2263/matchlogs/2023-2024/summary/Ryan-Christie-Match-Logs" TargetMode="External"/><Relationship Id="rId663" Type="http://schemas.openxmlformats.org/officeDocument/2006/relationships/hyperlink" Target="https://fbref.com/en/squads/8cec06e1/Wolverhampton-Wanderers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628fd2b/Bernd-Leno" TargetMode="External"/><Relationship Id="rId2137" Type="http://schemas.openxmlformats.org/officeDocument/2006/relationships/hyperlink" Target="https://fbref.com/en/players/3c256bb1/Devan-Tanton" TargetMode="External"/><Relationship Id="rId2344" Type="http://schemas.openxmlformats.org/officeDocument/2006/relationships/hyperlink" Target="https://fbref.com/en/players/ce5143da/Danny-Welbeck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c2c5ecda/matchlogs/2023-2024/summary/Ethan-Brierley-Match-Logs" TargetMode="External"/><Relationship Id="rId523" Type="http://schemas.openxmlformats.org/officeDocument/2006/relationships/hyperlink" Target="https://fbref.com/en/squads/d07537b9/Brighton-and-Hove-Albion-Stats" TargetMode="External"/><Relationship Id="rId968" Type="http://schemas.openxmlformats.org/officeDocument/2006/relationships/hyperlink" Target="https://fbref.com/en/players/4fd08daa/matchlogs/2023-2024/summary/Jan-Paul-van-Hecke-Match-Logs" TargetMode="External"/><Relationship Id="rId1153" Type="http://schemas.openxmlformats.org/officeDocument/2006/relationships/hyperlink" Target="https://fbref.com/en/players/f098c03e/Mads-Juel-Andersen" TargetMode="External"/><Relationship Id="rId1598" Type="http://schemas.openxmlformats.org/officeDocument/2006/relationships/hyperlink" Target="https://fbref.com/en/country/ZIM/Zimbabwe-Football" TargetMode="External"/><Relationship Id="rId2204" Type="http://schemas.openxmlformats.org/officeDocument/2006/relationships/hyperlink" Target="https://fbref.com/en/players/259fea27/matchlogs/2023-2024/summary/James-Traffo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ECU/Ecuador-Football" TargetMode="External"/><Relationship Id="rId828" Type="http://schemas.openxmlformats.org/officeDocument/2006/relationships/hyperlink" Target="https://fbref.com/en/players/72c812f3/matchlogs/2023-2024/summary/Idrissa-Gana-Gueye-Match-Logs" TargetMode="External"/><Relationship Id="rId1013" Type="http://schemas.openxmlformats.org/officeDocument/2006/relationships/hyperlink" Target="https://fbref.com/en/players/f233ed69/Justin-Hubner" TargetMode="External"/><Relationship Id="rId1360" Type="http://schemas.openxmlformats.org/officeDocument/2006/relationships/hyperlink" Target="https://fbref.com/en/players/ee38d9c5/matchlogs/2023-2024/summary/James-Maddison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caa1a7f0/Michael-Obafemi" TargetMode="External"/><Relationship Id="rId1872" Type="http://schemas.openxmlformats.org/officeDocument/2006/relationships/hyperlink" Target="https://fbref.com/en/players/98ea5115/matchlogs/2023-2024/summary/David-Raya-Match-Logs" TargetMode="External"/><Relationship Id="rId2411" Type="http://schemas.openxmlformats.org/officeDocument/2006/relationships/hyperlink" Target="https://fbref.com/en/players/88968486/matchlogs/2023-2024/summary/Illia-Zabarnyi-Match-Logs" TargetMode="External"/><Relationship Id="rId1220" Type="http://schemas.openxmlformats.org/officeDocument/2006/relationships/hyperlink" Target="https://fbref.com/en/players/d0f72bf1/matchlogs/2023-2024/summary/Max-Kilman-Match-Logs" TargetMode="External"/><Relationship Id="rId1318" Type="http://schemas.openxmlformats.org/officeDocument/2006/relationships/hyperlink" Target="https://fbref.com/en/country/ARG/Argentina-Football" TargetMode="External"/><Relationship Id="rId1525" Type="http://schemas.openxmlformats.org/officeDocument/2006/relationships/hyperlink" Target="https://fbref.com/en/players/74618572/Kaoru-Mitoma" TargetMode="External"/><Relationship Id="rId1732" Type="http://schemas.openxmlformats.org/officeDocument/2006/relationships/hyperlink" Target="https://fbref.com/en/players/79bc4c45/matchlogs/2023-2024/summary/Ben-Osborn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squads/d3fd31cc/Everton-Stat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a8748947/matchlogs/2023-2024/summary/Tom-Cairney-Match-Logs" TargetMode="External"/><Relationship Id="rId2061" Type="http://schemas.openxmlformats.org/officeDocument/2006/relationships/hyperlink" Target="https://fbref.com/en/players/3eb22ec9/Bernardo-Silva" TargetMode="External"/><Relationship Id="rId240" Type="http://schemas.openxmlformats.org/officeDocument/2006/relationships/hyperlink" Target="https://fbref.com/en/players/3b8674e6/matchlogs/2023-2024/summary/Rodrigo-Bentancur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fa9fa773/Malcolm-Ebiowei" TargetMode="External"/><Relationship Id="rId892" Type="http://schemas.openxmlformats.org/officeDocument/2006/relationships/hyperlink" Target="https://fbref.com/en/players/7aee4dd3/matchlogs/2023-2024/summary/Charlie-Goode-Match-Logs" TargetMode="External"/><Relationship Id="rId2159" Type="http://schemas.openxmlformats.org/officeDocument/2006/relationships/hyperlink" Target="https://fbref.com/en/squads/943e8050/Burnley-Stats" TargetMode="External"/><Relationship Id="rId2366" Type="http://schemas.openxmlformats.org/officeDocument/2006/relationships/hyperlink" Target="https://fbref.com/en/squads/fd962109/Fulham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60344e4f/Josh-Dasilva" TargetMode="External"/><Relationship Id="rId752" Type="http://schemas.openxmlformats.org/officeDocument/2006/relationships/hyperlink" Target="https://fbref.com/en/players/51a3c4c8/matchlogs/2023-2024/summary/Felipe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BEL/Belgium-Football" TargetMode="External"/><Relationship Id="rId2019" Type="http://schemas.openxmlformats.org/officeDocument/2006/relationships/hyperlink" Target="https://fbref.com/en/squads/822bd0ba/Liverpool-Stats" TargetMode="External"/><Relationship Id="rId2226" Type="http://schemas.openxmlformats.org/officeDocument/2006/relationships/hyperlink" Target="https://fbref.com/en/country/ENG/England-Football" TargetMode="External"/><Relationship Id="rId2433" Type="http://schemas.openxmlformats.org/officeDocument/2006/relationships/hyperlink" Target="https://fbref.com/en/country/NOR/Norway-Football" TargetMode="External"/><Relationship Id="rId405" Type="http://schemas.openxmlformats.org/officeDocument/2006/relationships/hyperlink" Target="https://fbref.com/en/players/2389cdc2/Matty-Cash" TargetMode="External"/><Relationship Id="rId612" Type="http://schemas.openxmlformats.org/officeDocument/2006/relationships/hyperlink" Target="https://fbref.com/en/players/a712ca2b/matchlogs/2023-2024/summary/Issa-Diop-Match-Logs" TargetMode="External"/><Relationship Id="rId1035" Type="http://schemas.openxmlformats.org/officeDocument/2006/relationships/hyperlink" Target="https://fbref.com/en/squads/d3fd31cc/Everto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JAM/Jamaica-Football" TargetMode="External"/><Relationship Id="rId917" Type="http://schemas.openxmlformats.org/officeDocument/2006/relationships/hyperlink" Target="https://fbref.com/en/players/8aec0537/Pascal-Gross" TargetMode="External"/><Relationship Id="rId1102" Type="http://schemas.openxmlformats.org/officeDocument/2006/relationships/hyperlink" Target="https://fbref.com/en/country/MEX/Mexico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903b6e8b/Jose-S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4806ec67/Jordan-Pickford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943e8050/Burnley-Stats" TargetMode="External"/><Relationship Id="rId2083" Type="http://schemas.openxmlformats.org/officeDocument/2006/relationships/hyperlink" Target="https://fbref.com/en/squads/4ba7cbea/Bournemouth-Stats" TargetMode="External"/><Relationship Id="rId2290" Type="http://schemas.openxmlformats.org/officeDocument/2006/relationships/hyperlink" Target="https://fbref.com/en/country/CHI/Chile-Football" TargetMode="External"/><Relationship Id="rId2388" Type="http://schemas.openxmlformats.org/officeDocument/2006/relationships/hyperlink" Target="https://fbref.com/en/players/d3085b49/Cauley-Woodrow" TargetMode="External"/><Relationship Id="rId262" Type="http://schemas.openxmlformats.org/officeDocument/2006/relationships/hyperlink" Target="https://fbref.com/en/country/GNB/Guinea-Bissau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62d7ef38/Caoimhin-Kelleher" TargetMode="External"/><Relationship Id="rId2150" Type="http://schemas.openxmlformats.org/officeDocument/2006/relationships/hyperlink" Target="https://fbref.com/en/country/POR/Portugal-Football" TargetMode="External"/><Relationship Id="rId2248" Type="http://schemas.openxmlformats.org/officeDocument/2006/relationships/hyperlink" Target="https://fbref.com/en/players/7cd520e8/matchlogs/2023-2024/summary/Destiny-Udogie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8a3c1dc7/Rico-Henry" TargetMode="External"/><Relationship Id="rId1057" Type="http://schemas.openxmlformats.org/officeDocument/2006/relationships/hyperlink" Target="https://fbref.com/en/players/84c5ceea/Tim-Iroegbunam" TargetMode="External"/><Relationship Id="rId2010" Type="http://schemas.openxmlformats.org/officeDocument/2006/relationships/hyperlink" Target="https://fbref.com/en/country/BRA/Brazil-Football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32f60ed8/Morgan-Gibbs-White" TargetMode="External"/><Relationship Id="rId1264" Type="http://schemas.openxmlformats.org/officeDocument/2006/relationships/hyperlink" Target="https://fbref.com/en/players/df3cda47/matchlogs/2023-2024/summary/Dejan-Kulusevski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049a888d/Mykhailo-Mudryk" TargetMode="External"/><Relationship Id="rId2108" Type="http://schemas.openxmlformats.org/officeDocument/2006/relationships/hyperlink" Target="https://fbref.com/en/players/6a8a7af8/matchlogs/2023-2024/summary/Vinicius-Souza-Match-Logs" TargetMode="External"/><Relationship Id="rId2315" Type="http://schemas.openxmlformats.org/officeDocument/2006/relationships/hyperlink" Target="https://fbref.com/en/players/86dd77d1/matchlogs/2023-2024/summary/Kyle-Walker-Match-Logs" TargetMode="External"/><Relationship Id="rId701" Type="http://schemas.openxmlformats.org/officeDocument/2006/relationships/hyperlink" Target="https://fbref.com/en/players/3d554589/Hjalmar-Ekdal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9319781b/matchlogs/2023-2024/summary/Ben-Johnson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529f49ab/matchlogs/2023-2024/summary/Thomas-Partey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ed383e43/Alex-Matos" TargetMode="External"/><Relationship Id="rId1636" Type="http://schemas.openxmlformats.org/officeDocument/2006/relationships/hyperlink" Target="https://fbref.com/en/players/e6af02e0/matchlogs/2023-2024/summary/Matheus-Nunes-Match-Logs" TargetMode="External"/><Relationship Id="rId1843" Type="http://schemas.openxmlformats.org/officeDocument/2006/relationships/hyperlink" Target="https://fbref.com/en/squads/822bd0ba/Liverpool-Stats" TargetMode="External"/><Relationship Id="rId1703" Type="http://schemas.openxmlformats.org/officeDocument/2006/relationships/hyperlink" Target="https://fbref.com/en/squads/d3fd31cc/Everton-Stats" TargetMode="External"/><Relationship Id="rId1910" Type="http://schemas.openxmlformats.org/officeDocument/2006/relationships/hyperlink" Target="https://fbref.com/en/country/NED/Netherlands-Football" TargetMode="External"/><Relationship Id="rId284" Type="http://schemas.openxmlformats.org/officeDocument/2006/relationships/hyperlink" Target="https://fbref.com/en/players/eed2427e/matchlogs/2023-2024/summary/Oscar-Bobb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56f7a928/matchlogs/2023-2024/summary/Youri-Tielemans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31c69ef1/Ruben-Dias" TargetMode="External"/><Relationship Id="rId796" Type="http://schemas.openxmlformats.org/officeDocument/2006/relationships/hyperlink" Target="https://fbref.com/en/players/f84a807c/matchlogs/2023-2024/summary/Lyle-Foster-Match-Logs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2696b6a9/Tahith-Chong" TargetMode="External"/><Relationship Id="rId656" Type="http://schemas.openxmlformats.org/officeDocument/2006/relationships/hyperlink" Target="https://fbref.com/en/players/ce4f40c7/matchlogs/2023-2024/summary/Cheick-Doucoure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GAB/Gabon-Football" TargetMode="External"/><Relationship Id="rId1493" Type="http://schemas.openxmlformats.org/officeDocument/2006/relationships/hyperlink" Target="https://fbref.com/en/players/8df7a2fb/Ben-Mee" TargetMode="External"/><Relationship Id="rId2032" Type="http://schemas.openxmlformats.org/officeDocument/2006/relationships/hyperlink" Target="https://fbref.com/en/players/3312f911/matchlogs/2023-2024/summary/Jeffrey-Schlupp-Match-Logs" TargetMode="External"/><Relationship Id="rId2337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0e81a88/Rhian-Brewster" TargetMode="External"/><Relationship Id="rId516" Type="http://schemas.openxmlformats.org/officeDocument/2006/relationships/hyperlink" Target="https://fbref.com/en/players/f6d7d690/matchlogs/2023-2024/summary/Josh-Cullen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CRO/Croatia-Football" TargetMode="External"/><Relationship Id="rId723" Type="http://schemas.openxmlformats.org/officeDocument/2006/relationships/hyperlink" Target="https://fbref.com/en/squads/822bd0ba/Liverpool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83d074ff/Alexis-Mac-Allister" TargetMode="External"/><Relationship Id="rId1560" Type="http://schemas.openxmlformats.org/officeDocument/2006/relationships/hyperlink" Target="https://fbref.com/en/players/2da834f1/matchlogs/2023-2024/summary/Carlton-Morris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a1d5bd30/Marcus-Rashford" TargetMode="External"/><Relationship Id="rId2404" Type="http://schemas.openxmlformats.org/officeDocument/2006/relationships/hyperlink" Target="https://fbref.com/en/players/be927d03/Ashley-Young" TargetMode="External"/><Relationship Id="rId1213" Type="http://schemas.openxmlformats.org/officeDocument/2006/relationships/hyperlink" Target="https://fbref.com/en/players/3eeda7dd/Gavin-Kilkenny" TargetMode="External"/><Relationship Id="rId1420" Type="http://schemas.openxmlformats.org/officeDocument/2006/relationships/hyperlink" Target="https://fbref.com/en/players/feb5d972/matchlogs/2023-2024/summary/Pape-Matar-Sarr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c1242d4e/Stefan-Ortega" TargetMode="External"/><Relationship Id="rId1932" Type="http://schemas.openxmlformats.org/officeDocument/2006/relationships/hyperlink" Target="https://fbref.com/en/players/7399c7a8/matchlogs/2023-2024/summary/Jack-Robinson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ESP/Spain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16264a81/Moises-Caicedo" TargetMode="External"/><Relationship Id="rId580" Type="http://schemas.openxmlformats.org/officeDocument/2006/relationships/hyperlink" Target="https://fbref.com/en/players/5a7301ae/matchlogs/2023-2024/summary/Leander-Dendoncker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9f8e9423/Raphael-Varane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5a04fd92/Said-Benrahma" TargetMode="External"/><Relationship Id="rId440" Type="http://schemas.openxmlformats.org/officeDocument/2006/relationships/hyperlink" Target="https://fbref.com/en/players/890f108d/matchlogs/2023-2024/summary/Youssef-Chermiti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7e5bebeb/Enso-Gonzalez" TargetMode="External"/><Relationship Id="rId1070" Type="http://schemas.openxmlformats.org/officeDocument/2006/relationships/hyperlink" Target="https://fbref.com/en/country/NGA/Nigeria-Football" TargetMode="External"/><Relationship Id="rId2121" Type="http://schemas.openxmlformats.org/officeDocument/2006/relationships/hyperlink" Target="https://fbref.com/en/players/5eecec3d/John-Stones" TargetMode="External"/><Relationship Id="rId2359" Type="http://schemas.openxmlformats.org/officeDocument/2006/relationships/hyperlink" Target="https://fbref.com/en/players/3f847d95/matchlogs/2023-2024/summary/Joseph-Whitworth-Match-Logs" TargetMode="External"/><Relationship Id="rId300" Type="http://schemas.openxmlformats.org/officeDocument/2006/relationships/hyperlink" Target="https://fbref.com/en/players/79c84d1c/matchlogs/2023-2024/summary/Jarrod-Bowen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0ba976e4/Ansu-Fati" TargetMode="External"/><Relationship Id="rId952" Type="http://schemas.openxmlformats.org/officeDocument/2006/relationships/hyperlink" Target="https://fbref.com/en/players/eebacc07/matchlogs/2023-2024/summary/Gustavo-Hamer-Match-Logs" TargetMode="External"/><Relationship Id="rId1168" Type="http://schemas.openxmlformats.org/officeDocument/2006/relationships/hyperlink" Target="https://fbref.com/en/players/c066d1a5/matchlogs/2023-2024/summary/Issa-Kabore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BRA/Brazil-Football" TargetMode="External"/><Relationship Id="rId2219" Type="http://schemas.openxmlformats.org/officeDocument/2006/relationships/hyperlink" Target="https://fbref.com/en/squads/4ba7cbea/Bournemouth-Stats" TargetMode="External"/><Relationship Id="rId2426" Type="http://schemas.openxmlformats.org/officeDocument/2006/relationships/hyperlink" Target="https://fbref.com/en/squads/7c21e445/West-Ham-United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1b84dbe1/Lucas-Digne" TargetMode="External"/><Relationship Id="rId812" Type="http://schemas.openxmlformats.org/officeDocument/2006/relationships/hyperlink" Target="https://fbref.com/en/players/00b77ecf/matchlogs/2023-2024/summary/Nathan-Fraser-Match-Logs" TargetMode="External"/><Relationship Id="rId1028" Type="http://schemas.openxmlformats.org/officeDocument/2006/relationships/hyperlink" Target="https://fbref.com/en/players/49134eb2/matchlogs/2023-2024/summary/Joe-Hugill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fd962109/Fulham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8e16dd48/matchlogs/2023-2024/summary/Luis-Sinisterra-Match-Logs" TargetMode="External"/><Relationship Id="rId2283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8449d35e/matchlogs/2023-2024/summary/Vitaly-Janelt-Match-Logs" TargetMode="External"/><Relationship Id="rId1397" Type="http://schemas.openxmlformats.org/officeDocument/2006/relationships/hyperlink" Target="https://fbref.com/en/players/8b788c01/Anthony-Martial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squads/18bb7c10/Arsenal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361ca564/Tottenham-Hotspur-Stats" TargetMode="External"/><Relationship Id="rId2210" Type="http://schemas.openxmlformats.org/officeDocument/2006/relationships/hyperlink" Target="https://fbref.com/en/country/BFA/Burkina-Faso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f23f9d20/Tim-Krul" TargetMode="External"/><Relationship Id="rId1464" Type="http://schemas.openxmlformats.org/officeDocument/2006/relationships/hyperlink" Target="https://fbref.com/en/players/96593e89/matchlogs/2023-2024/summary/James-Mcatee-Match-Logs" TargetMode="External"/><Relationship Id="rId1671" Type="http://schemas.openxmlformats.org/officeDocument/2006/relationships/hyperlink" Target="https://fbref.com/en/squads/943e8050/Burnley-Stats" TargetMode="External"/><Relationship Id="rId2308" Type="http://schemas.openxmlformats.org/officeDocument/2006/relationships/hyperlink" Target="https://fbref.com/en/players/03df04ff/Odisseas-Vlachodimos" TargetMode="External"/><Relationship Id="rId901" Type="http://schemas.openxmlformats.org/officeDocument/2006/relationships/hyperlink" Target="https://fbref.com/en/players/861e9b3b/Daniel-Gore" TargetMode="External"/><Relationship Id="rId1117" Type="http://schemas.openxmlformats.org/officeDocument/2006/relationships/hyperlink" Target="https://fbref.com/en/players/73b1d65b/Ryan-John-Giles" TargetMode="External"/><Relationship Id="rId1324" Type="http://schemas.openxmlformats.org/officeDocument/2006/relationships/hyperlink" Target="https://fbref.com/en/players/37118440/matchlogs/2023-2024/summary/Tom-Lockyer-Match-Logs" TargetMode="External"/><Relationship Id="rId1531" Type="http://schemas.openxmlformats.org/officeDocument/2006/relationships/hyperlink" Target="https://fbref.com/en/squads/fd962109/Fulham-Stats" TargetMode="External"/><Relationship Id="rId1769" Type="http://schemas.openxmlformats.org/officeDocument/2006/relationships/hyperlink" Target="https://fbref.com/en/players/32163807/Ben-Parkinson" TargetMode="External"/><Relationship Id="rId1976" Type="http://schemas.openxmlformats.org/officeDocument/2006/relationships/hyperlink" Target="https://fbref.com/en/players/e342ad68/matchlogs/2023-2024/summary/Mohamed-Salah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43439614/Oliver-Norwood" TargetMode="External"/><Relationship Id="rId1836" Type="http://schemas.openxmlformats.org/officeDocument/2006/relationships/hyperlink" Target="https://fbref.com/en/players/4b40d9ca/matchlogs/2023-2024/summary/Nick-Pope-Match-Logs" TargetMode="External"/><Relationship Id="rId1903" Type="http://schemas.openxmlformats.org/officeDocument/2006/relationships/hyperlink" Target="https://fbref.com/en/squads/47c64c55/Crystal-Palace-Stats" TargetMode="External"/><Relationship Id="rId2098" Type="http://schemas.openxmlformats.org/officeDocument/2006/relationships/hyperlink" Target="https://fbref.com/en/country/ISR/Israel-Football" TargetMode="External"/><Relationship Id="rId277" Type="http://schemas.openxmlformats.org/officeDocument/2006/relationships/hyperlink" Target="https://fbref.com/en/players/4c5835e6/Benicio-Boaitey" TargetMode="External"/><Relationship Id="rId484" Type="http://schemas.openxmlformats.org/officeDocument/2006/relationships/hyperlink" Target="https://fbref.com/en/players/2afc7272/matchlogs/2023-2024/summary/Lewis-Cook-Match-Logs" TargetMode="External"/><Relationship Id="rId2165" Type="http://schemas.openxmlformats.org/officeDocument/2006/relationships/hyperlink" Target="https://fbref.com/en/players/fc027d02/Luke-Thoma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4e204552/matchlogs/2023-2024/summary/Jacob-Bruun-Larsen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c3e39f12/Fraser-Forster" TargetMode="External"/><Relationship Id="rId996" Type="http://schemas.openxmlformats.org/officeDocument/2006/relationships/hyperlink" Target="https://fbref.com/en/players/69942fb3/matchlogs/2023-2024/summary/James-Hill-Match-Logs" TargetMode="External"/><Relationship Id="rId2025" Type="http://schemas.openxmlformats.org/officeDocument/2006/relationships/hyperlink" Target="https://fbref.com/en/players/c8aa95da/Fabian-Schar" TargetMode="External"/><Relationship Id="rId2372" Type="http://schemas.openxmlformats.org/officeDocument/2006/relationships/hyperlink" Target="https://fbref.com/en/players/c596fcb0/Callum-Wilson" TargetMode="External"/><Relationship Id="rId551" Type="http://schemas.openxmlformats.org/officeDocument/2006/relationships/hyperlink" Target="https://fbref.com/en/squads/1df6b87e/Sheffield-United-Stats" TargetMode="External"/><Relationship Id="rId649" Type="http://schemas.openxmlformats.org/officeDocument/2006/relationships/hyperlink" Target="https://fbref.com/en/players/02b29014/Abdoulaye-Doucoure" TargetMode="External"/><Relationship Id="rId856" Type="http://schemas.openxmlformats.org/officeDocument/2006/relationships/hyperlink" Target="https://fbref.com/en/players/e32958b7/matchlogs/2023-2024/summary/Mark-Gillespie-Match-Logs" TargetMode="External"/><Relationship Id="rId1181" Type="http://schemas.openxmlformats.org/officeDocument/2006/relationships/hyperlink" Target="https://fbref.com/en/players/32e7ce92/Loris-Karius" TargetMode="External"/><Relationship Id="rId1279" Type="http://schemas.openxmlformats.org/officeDocument/2006/relationships/hyperlink" Target="https://fbref.com/en/squads/1df6b87e/Sheffield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38ceb24a/matchlogs/2023-2024/summary/Leandro-Trossard-Match-Logs" TargetMode="External"/><Relationship Id="rId204" Type="http://schemas.openxmlformats.org/officeDocument/2006/relationships/hyperlink" Target="https://fbref.com/en/players/1aa84968/matchlogs/2023-2024/summary/Chris-Basham-Match-Logs" TargetMode="External"/><Relationship Id="rId411" Type="http://schemas.openxmlformats.org/officeDocument/2006/relationships/hyperlink" Target="https://fbref.com/en/squads/fd962109/Fulham-Stats" TargetMode="External"/><Relationship Id="rId509" Type="http://schemas.openxmlformats.org/officeDocument/2006/relationships/hyperlink" Target="https://fbref.com/en/players/1daec722/Marc-Cucurella" TargetMode="External"/><Relationship Id="rId1041" Type="http://schemas.openxmlformats.org/officeDocument/2006/relationships/hyperlink" Target="https://fbref.com/en/players/491a433d/Rasmus-Hojlund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SRB/Serbia-Football" TargetMode="External"/><Relationship Id="rId1693" Type="http://schemas.openxmlformats.org/officeDocument/2006/relationships/hyperlink" Target="https://fbref.com/en/players/e7ee38c3/Robin-Olsen" TargetMode="External"/><Relationship Id="rId1998" Type="http://schemas.openxmlformats.org/officeDocument/2006/relationships/hyperlink" Target="https://fbref.com/en/country/CIV/Cote-dIvoire-Football" TargetMode="External"/><Relationship Id="rId716" Type="http://schemas.openxmlformats.org/officeDocument/2006/relationships/hyperlink" Target="https://fbref.com/en/players/47a34c4f/matchlogs/2023-2024/summary/Mohamed-Elneny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16e9d0ea/Alex-Moreno" TargetMode="External"/><Relationship Id="rId1760" Type="http://schemas.openxmlformats.org/officeDocument/2006/relationships/hyperlink" Target="https://fbref.com/en/players/dc7f8a28/matchlogs/2023-2024/summary/Cole-Palmer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ba1e557/Han-Noah-Massengo" TargetMode="External"/><Relationship Id="rId1620" Type="http://schemas.openxmlformats.org/officeDocument/2006/relationships/hyperlink" Target="https://fbref.com/en/players/7ba2eaa9/matchlogs/2023-2024/summary/Pedro-Neto-Match-Logs" TargetMode="External"/><Relationship Id="rId1718" Type="http://schemas.openxmlformats.org/officeDocument/2006/relationships/hyperlink" Target="https://fbref.com/en/country/NGA/Nigeria-Football" TargetMode="External"/><Relationship Id="rId1925" Type="http://schemas.openxmlformats.org/officeDocument/2006/relationships/hyperlink" Target="https://fbref.com/en/players/289601e6/Antonee-Robinson" TargetMode="External"/><Relationship Id="rId299" Type="http://schemas.openxmlformats.org/officeDocument/2006/relationships/hyperlink" Target="https://fbref.com/en/squads/7c21e445/West-Ham-United-Stats" TargetMode="External"/><Relationship Id="rId2187" Type="http://schemas.openxmlformats.org/officeDocument/2006/relationships/hyperlink" Target="https://fbref.com/en/squads/47c64c55/Crystal-Palace-Stats" TargetMode="External"/><Relationship Id="rId2394" Type="http://schemas.openxmlformats.org/officeDocument/2006/relationships/hyperlink" Target="https://fbref.com/en/squads/e4a775cb/Nottingham-Forest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b737f944/Hannes-Delcroix" TargetMode="External"/><Relationship Id="rId780" Type="http://schemas.openxmlformats.org/officeDocument/2006/relationships/hyperlink" Target="https://fbref.com/en/players/ed1e53f3/matchlogs/2023-2024/summary/Phil-Foden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KOR/Korea-Republic-Football" TargetMode="External"/><Relationship Id="rId226" Type="http://schemas.openxmlformats.org/officeDocument/2006/relationships/hyperlink" Target="https://fbref.com/en/country/FRA/France-Football" TargetMode="External"/><Relationship Id="rId433" Type="http://schemas.openxmlformats.org/officeDocument/2006/relationships/hyperlink" Target="https://fbref.com/en/players/d33e3242/Ismaila-Cheick-Coulibaly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2b47a98/Newcastle-United-Stats" TargetMode="External"/><Relationship Id="rId1270" Type="http://schemas.openxmlformats.org/officeDocument/2006/relationships/hyperlink" Target="https://fbref.com/en/country/GHA/Ghana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5e4d9b48/matchlogs/2023-2024/summary/Jamie-Donley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a011f18/Lewis-Hall" TargetMode="External"/><Relationship Id="rId1368" Type="http://schemas.openxmlformats.org/officeDocument/2006/relationships/hyperlink" Target="https://fbref.com/en/players/d8931174/matchlogs/2023-2024/summary/Harry-Maguire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ENG/England-Football" TargetMode="External"/><Relationship Id="rId2419" Type="http://schemas.openxmlformats.org/officeDocument/2006/relationships/hyperlink" Target="https://fbref.com/en/players/07d65234/matchlogs/2023-2024/summary/Anass-Zaroury-Match-Logs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0ef89a37/matchlogs/2023-2024/summary/Philippe-Coutinho-Match-Logs" TargetMode="External"/><Relationship Id="rId805" Type="http://schemas.openxmlformats.org/officeDocument/2006/relationships/hyperlink" Target="https://fbref.com/en/players/6722d4f0/Tyrese-Francois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dc3e663e/matchlogs/2023-2024/summary/Jakub-Kiwior-Match-Logs" TargetMode="External"/><Relationship Id="rId1435" Type="http://schemas.openxmlformats.org/officeDocument/2006/relationships/hyperlink" Target="https://fbref.com/en/squads/47c64c55/Crystal-Palace-Stats" TargetMode="External"/><Relationship Id="rId1642" Type="http://schemas.openxmlformats.org/officeDocument/2006/relationships/hyperlink" Target="https://fbref.com/en/country/URU/Uruguay-Football" TargetMode="External"/><Relationship Id="rId1947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cff3d9bb/Chelsea-Stats" TargetMode="External"/><Relationship Id="rId290" Type="http://schemas.openxmlformats.org/officeDocument/2006/relationships/hyperlink" Target="https://fbref.com/en/country/CIV/Cote-dIvoire-Football" TargetMode="External"/><Relationship Id="rId388" Type="http://schemas.openxmlformats.org/officeDocument/2006/relationships/hyperlink" Target="https://fbref.com/en/players/858409be/matchlogs/2023-2024/summary/Allan-Campbell-Match-Logs" TargetMode="External"/><Relationship Id="rId2069" Type="http://schemas.openxmlformats.org/officeDocument/2006/relationships/hyperlink" Target="https://fbref.com/en/players/86e7deaf/Thiago-Silva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22bd0ba/Liverpool-Stats" TargetMode="External"/><Relationship Id="rId2276" Type="http://schemas.openxmlformats.org/officeDocument/2006/relationships/hyperlink" Target="https://fbref.com/en/players/8fe2a392/matchlogs/2023-2024/summary/Micky-van-de-Ven-Match-Logs" TargetMode="External"/><Relationship Id="rId248" Type="http://schemas.openxmlformats.org/officeDocument/2006/relationships/hyperlink" Target="https://fbref.com/en/players/f72293fc/matchlogs/2023-2024/summary/Johann-Berg-Gudmundsson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1265a93a/Reece-James" TargetMode="External"/><Relationship Id="rId1292" Type="http://schemas.openxmlformats.org/officeDocument/2006/relationships/hyperlink" Target="https://fbref.com/en/players/4f28a6ff/matchlogs/2023-2024/summary/Clement-Lenglet-Match-Logs" TargetMode="External"/><Relationship Id="rId2136" Type="http://schemas.openxmlformats.org/officeDocument/2006/relationships/hyperlink" Target="https://fbref.com/en/players/934e1968/matchlogs/2023-2024/summary/Dominik-Szoboszlai-Match-Logs" TargetMode="External"/><Relationship Id="rId2343" Type="http://schemas.openxmlformats.org/officeDocument/2006/relationships/hyperlink" Target="https://fbref.com/en/players/c40b6180/matchlogs/2023-2024/summary/Adam-Webster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d051869/Brentford-Stats" TargetMode="External"/><Relationship Id="rId522" Type="http://schemas.openxmlformats.org/officeDocument/2006/relationships/hyperlink" Target="https://fbref.com/en/country/GER/Germany-Football" TargetMode="External"/><Relationship Id="rId967" Type="http://schemas.openxmlformats.org/officeDocument/2006/relationships/hyperlink" Target="https://fbref.com/en/squads/d07537b9/Brighton-and-Hove-Albion-Stats" TargetMode="External"/><Relationship Id="rId1152" Type="http://schemas.openxmlformats.org/officeDocument/2006/relationships/hyperlink" Target="https://fbref.com/en/players/178ae8f8/matchlogs/2023-2024/summary/Diogo-Jota-Match-Logs" TargetMode="External"/><Relationship Id="rId1597" Type="http://schemas.openxmlformats.org/officeDocument/2006/relationships/hyperlink" Target="https://fbref.com/en/players/de5b5570/Marvelous-Nakamba" TargetMode="External"/><Relationship Id="rId2203" Type="http://schemas.openxmlformats.org/officeDocument/2006/relationships/hyperlink" Target="https://fbref.com/en/squads/943e8050/Burnley-Stats" TargetMode="External"/><Relationship Id="rId2410" Type="http://schemas.openxmlformats.org/officeDocument/2006/relationships/hyperlink" Target="https://fbref.com/en/squads/4ba7cbea/Bournemouth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3f65d5ce/matchlogs/2023-2024/summary/Ethan-Horvath-Match-Logs" TargetMode="External"/><Relationship Id="rId1457" Type="http://schemas.openxmlformats.org/officeDocument/2006/relationships/hyperlink" Target="https://fbref.com/en/players/96593e89/James-Mcatee" TargetMode="External"/><Relationship Id="rId1664" Type="http://schemas.openxmlformats.org/officeDocument/2006/relationships/hyperlink" Target="https://fbref.com/en/players/1d042188/matchlogs/2023-2024/summary/Dara-OShe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d7553721/Giovani-Lo-Celso" TargetMode="External"/><Relationship Id="rId1524" Type="http://schemas.openxmlformats.org/officeDocument/2006/relationships/hyperlink" Target="https://fbref.com/en/players/5cbd1eb0/matchlogs/2023-2024/summary/Tyrick-Mitchell-Match-Logs" TargetMode="External"/><Relationship Id="rId1731" Type="http://schemas.openxmlformats.org/officeDocument/2006/relationships/hyperlink" Target="https://fbref.com/en/squads/1df6b87e/Sheffield-United-Stats" TargetMode="External"/><Relationship Id="rId1969" Type="http://schemas.openxmlformats.org/officeDocument/2006/relationships/hyperlink" Target="https://fbref.com/en/players/bc7dc64d/Bukayo-Saka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b3cafda8/Marcelo-Pitaluga" TargetMode="External"/><Relationship Id="rId2298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700783e7/Levi-Colwill" TargetMode="External"/><Relationship Id="rId684" Type="http://schemas.openxmlformats.org/officeDocument/2006/relationships/hyperlink" Target="https://fbref.com/en/players/414184f7/matchlogs/2023-2024/summary/Jhon-Duran-Match-Logs" TargetMode="External"/><Relationship Id="rId2060" Type="http://schemas.openxmlformats.org/officeDocument/2006/relationships/hyperlink" Target="https://fbref.com/en/players/ee7c0a5e/matchlogs/2023-2024/summary/James-Shea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BRA/Brazil-Football" TargetMode="External"/><Relationship Id="rId337" Type="http://schemas.openxmlformats.org/officeDocument/2006/relationships/hyperlink" Target="https://fbref.com/en/players/47369df8/Josh-Brownhill" TargetMode="External"/><Relationship Id="rId891" Type="http://schemas.openxmlformats.org/officeDocument/2006/relationships/hyperlink" Target="https://fbref.com/en/squads/cd051869/Brentford-Stats" TargetMode="External"/><Relationship Id="rId989" Type="http://schemas.openxmlformats.org/officeDocument/2006/relationships/hyperlink" Target="https://fbref.com/en/players/1780bb4a/Aaron-Hickey" TargetMode="External"/><Relationship Id="rId2018" Type="http://schemas.openxmlformats.org/officeDocument/2006/relationships/hyperlink" Target="https://fbref.com/en/country/ENG/England-Football" TargetMode="External"/><Relationship Id="rId544" Type="http://schemas.openxmlformats.org/officeDocument/2006/relationships/hyperlink" Target="https://fbref.com/en/players/f08490a6/matchlogs/2023-2024/summary/Arnaut-Danjuma-Match-Logs" TargetMode="External"/><Relationship Id="rId751" Type="http://schemas.openxmlformats.org/officeDocument/2006/relationships/hyperlink" Target="https://fbref.com/en/squads/e4a775cb/Nottingham-Forest-Stats" TargetMode="External"/><Relationship Id="rId849" Type="http://schemas.openxmlformats.org/officeDocument/2006/relationships/hyperlink" Target="https://fbref.com/en/players/d91f104d/Alfie-Gilchrist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d7f99582/Benson-Manuel" TargetMode="External"/><Relationship Id="rId1479" Type="http://schemas.openxmlformats.org/officeDocument/2006/relationships/hyperlink" Target="https://fbref.com/en/squads/8602292d/Aston-Villa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21512407/Kieran-Trippier" TargetMode="External"/><Relationship Id="rId2432" Type="http://schemas.openxmlformats.org/officeDocument/2006/relationships/hyperlink" Target="https://fbref.com/en/players/79300479/Martin-Odegaard" TargetMode="External"/><Relationship Id="rId404" Type="http://schemas.openxmlformats.org/officeDocument/2006/relationships/hyperlink" Target="https://fbref.com/en/players/4d224fe8/matchlogs/2023-2024/summary/Casemiro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313a347/Ezri-Konsa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0f7533cd/Bobby-Reid" TargetMode="External"/><Relationship Id="rId709" Type="http://schemas.openxmlformats.org/officeDocument/2006/relationships/hyperlink" Target="https://fbref.com/en/players/b9e1436c/Harvey-Elliott" TargetMode="External"/><Relationship Id="rId916" Type="http://schemas.openxmlformats.org/officeDocument/2006/relationships/hyperlink" Target="https://fbref.com/en/players/7eda24fe/matchlogs/2023-2024/summary/Ben-Greenwood-Match-Logs" TargetMode="External"/><Relationship Id="rId1101" Type="http://schemas.openxmlformats.org/officeDocument/2006/relationships/hyperlink" Target="https://fbref.com/en/players/b561db50/Raul-Jimenez" TargetMode="External"/><Relationship Id="rId1546" Type="http://schemas.openxmlformats.org/officeDocument/2006/relationships/hyperlink" Target="https://fbref.com/en/country/WAL/Wales-Football" TargetMode="External"/><Relationship Id="rId1753" Type="http://schemas.openxmlformats.org/officeDocument/2006/relationships/hyperlink" Target="https://fbref.com/en/players/dc7f8a28/Cole-Palmer" TargetMode="External"/><Relationship Id="rId1960" Type="http://schemas.openxmlformats.org/officeDocument/2006/relationships/hyperlink" Target="https://fbref.com/en/players/a9b1c319/matchlogs/2023-2024/summary/Pelly-Ruddock-Mpanzu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ARG/Argentina-Football" TargetMode="External"/><Relationship Id="rId1613" Type="http://schemas.openxmlformats.org/officeDocument/2006/relationships/hyperlink" Target="https://fbref.com/en/players/a9dc785c/Neto" TargetMode="External"/><Relationship Id="rId1820" Type="http://schemas.openxmlformats.org/officeDocument/2006/relationships/hyperlink" Target="https://fbref.com/en/players/19f4d211/matchlogs/2023-2024/summary/Jaden-Philogene-Bidace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WAL/Wales-Football" TargetMode="External"/><Relationship Id="rId2082" Type="http://schemas.openxmlformats.org/officeDocument/2006/relationships/hyperlink" Target="https://fbref.com/en/country/ENG/England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5d4a5006/Manchester-City-Liverpool-November-25-2023-Premier-League" TargetMode="External"/><Relationship Id="rId117" Type="http://schemas.openxmlformats.org/officeDocument/2006/relationships/hyperlink" Target="https://fbref.com/en/players/9e5708be/Sam-Johnstone" TargetMode="External"/><Relationship Id="rId21" Type="http://schemas.openxmlformats.org/officeDocument/2006/relationships/hyperlink" Target="https://fbref.com/en/matches/8cf29e50/Aston-Villa-Arsenal-December-9-2023-Premier-League" TargetMode="External"/><Relationship Id="rId42" Type="http://schemas.openxmlformats.org/officeDocument/2006/relationships/hyperlink" Target="https://fbref.com/en/matches/f82a83dd/Everton-Manchester-United-November-26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matches/d3dd23fb/Fulham-West-Ham-United-December-10-2023-Premier-League" TargetMode="External"/><Relationship Id="rId84" Type="http://schemas.openxmlformats.org/officeDocument/2006/relationships/hyperlink" Target="https://fbref.com/en/players/6afaebf2/Bryan-Mbeumo" TargetMode="External"/><Relationship Id="rId89" Type="http://schemas.openxmlformats.org/officeDocument/2006/relationships/hyperlink" Target="https://fbref.com/en/matches/86b7d24f/Chelsea-Brighton-and-Hove-Albion-December-3-2023-Premier-League" TargetMode="External"/><Relationship Id="rId112" Type="http://schemas.openxmlformats.org/officeDocument/2006/relationships/hyperlink" Target="https://fbref.com/en/matches/f4805536/Luton-Town-Crystal-Palace-November-25-2023-Premier-League" TargetMode="External"/><Relationship Id="rId133" Type="http://schemas.openxmlformats.org/officeDocument/2006/relationships/hyperlink" Target="https://fbref.com/en/players/4806ec67/Jordan-Pickford" TargetMode="External"/><Relationship Id="rId138" Type="http://schemas.openxmlformats.org/officeDocument/2006/relationships/hyperlink" Target="https://fbref.com/en/matches/dd3a5afc/Luton-Town-Arsenal-December-5-2023-Premier-League" TargetMode="External"/><Relationship Id="rId154" Type="http://schemas.openxmlformats.org/officeDocument/2006/relationships/hyperlink" Target="https://fbref.com/en/matches/e268f518/Sheffield-United-Brentford-December-9-2023-Premier-League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matches/0760a568/Manchester-United-Bournemouth-December-9-2023-Premier-League" TargetMode="External"/><Relationship Id="rId11" Type="http://schemas.openxmlformats.org/officeDocument/2006/relationships/hyperlink" Target="https://fbref.com/en/matches/626c6561/Brentford-Arsenal-November-25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be6d1aac/Tottenham-Hotspur-Newcastle-United-December-10-2023-Premier-League" TargetMode="External"/><Relationship Id="rId53" Type="http://schemas.openxmlformats.org/officeDocument/2006/relationships/hyperlink" Target="https://fbref.com/en/matches/be6d1aac/Tottenham-Hotspur-Newcastle-United-December-10-2023-Premier-League" TargetMode="External"/><Relationship Id="rId58" Type="http://schemas.openxmlformats.org/officeDocument/2006/relationships/hyperlink" Target="https://fbref.com/en/matches/86b7d24f/Chelsea-Brighton-and-Hove-Albion-December-3-2023-Premier-League" TargetMode="External"/><Relationship Id="rId74" Type="http://schemas.openxmlformats.org/officeDocument/2006/relationships/hyperlink" Target="https://fbref.com/en/matches/4b7e6f44/Liverpool-Fulham-December-3-2023-Premier-League" TargetMode="External"/><Relationship Id="rId79" Type="http://schemas.openxmlformats.org/officeDocument/2006/relationships/hyperlink" Target="https://fbref.com/en/matches/996ee990/Liverpool-Brentford-November-12-2023-Premier-League" TargetMode="External"/><Relationship Id="rId102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matches/8c8fdba5/Wolverhampton-Wanderers-Nottingham-Forest-December-9-2023-Premier-League" TargetMode="External"/><Relationship Id="rId128" Type="http://schemas.openxmlformats.org/officeDocument/2006/relationships/hyperlink" Target="https://fbref.com/en/matches/f82a83dd/Everton-Manchester-United-November-26-2023-Premier-League" TargetMode="External"/><Relationship Id="rId144" Type="http://schemas.openxmlformats.org/officeDocument/2006/relationships/hyperlink" Target="https://fbref.com/en/matches/36a64522/Burnley-West-Ham-United-November-25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01aca132/Sheffield-United-Liverpool-December-6-2023-Premier-League" TargetMode="External"/><Relationship Id="rId90" Type="http://schemas.openxmlformats.org/officeDocument/2006/relationships/hyperlink" Target="https://fbref.com/en/matches/49f486f6/Manchester-United-Chelsea-December-6-2023-Premier-League" TargetMode="External"/><Relationship Id="rId95" Type="http://schemas.openxmlformats.org/officeDocument/2006/relationships/hyperlink" Target="https://fbref.com/en/matches/1634f066/Wolverhampton-Wanderers-Tottenham-Hotspur-November-11-2023-Premier-League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0e39f016/Manchester-City-Tottenham-Hotspur-December-3-2023-Premier-League" TargetMode="External"/><Relationship Id="rId43" Type="http://schemas.openxmlformats.org/officeDocument/2006/relationships/hyperlink" Target="https://fbref.com/en/matches/66a1f3ac/Newcastle-United-Manchester-United-December-2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76b8e568/West-Ham-United-Nottingham-Forest-November-12-2023-Premier-League" TargetMode="External"/><Relationship Id="rId69" Type="http://schemas.openxmlformats.org/officeDocument/2006/relationships/hyperlink" Target="https://fbref.com/en/players/79c84d1c/Jarrod-Bowen" TargetMode="External"/><Relationship Id="rId113" Type="http://schemas.openxmlformats.org/officeDocument/2006/relationships/hyperlink" Target="https://fbref.com/en/matches/f7fb8049/West-Ham-United-Crystal-Palace-December-3-2023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f6155857/Luton-Town-Manchester-City-December-10-2023-Premier-League" TargetMode="External"/><Relationship Id="rId80" Type="http://schemas.openxmlformats.org/officeDocument/2006/relationships/hyperlink" Target="https://fbref.com/en/matches/626c6561/Brentford-Arsenal-November-25-2023-Premier-League" TargetMode="External"/><Relationship Id="rId85" Type="http://schemas.openxmlformats.org/officeDocument/2006/relationships/hyperlink" Target="https://fbref.com/en/players/a92ab7be/Mark-Flekken" TargetMode="External"/><Relationship Id="rId150" Type="http://schemas.openxmlformats.org/officeDocument/2006/relationships/hyperlink" Target="https://fbref.com/en/matches/ebf41e41/Brighton-and-Hove-Albion-Sheffield-United-November-12-2023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6e65df8e/Arsenal-Wolverhampton-Wanderers-December-2-2023-Premier-League" TargetMode="External"/><Relationship Id="rId17" Type="http://schemas.openxmlformats.org/officeDocument/2006/relationships/hyperlink" Target="https://fbref.com/en/matches/d6a70a44/Aston-Villa-Fulham-November-12-2023-Premier-League" TargetMode="External"/><Relationship Id="rId33" Type="http://schemas.openxmlformats.org/officeDocument/2006/relationships/hyperlink" Target="https://fbref.com/en/matches/1634f066/Wolverhampton-Wanderers-Tottenham-Hotspur-November-11-2023-Premier-League" TargetMode="External"/><Relationship Id="rId38" Type="http://schemas.openxmlformats.org/officeDocument/2006/relationships/hyperlink" Target="https://fbref.com/en/players/92e7e919/Son-Heung-min" TargetMode="External"/><Relationship Id="rId59" Type="http://schemas.openxmlformats.org/officeDocument/2006/relationships/hyperlink" Target="https://fbref.com/en/matches/75d21da8/Brighton-and-Hove-Albion-Brentford-December-6-2023-Premier-League" TargetMode="External"/><Relationship Id="rId103" Type="http://schemas.openxmlformats.org/officeDocument/2006/relationships/hyperlink" Target="https://fbref.com/en/matches/641024cf/Bournemouth-Newcastle-United-November-11-2023-Premier-League" TargetMode="External"/><Relationship Id="rId108" Type="http://schemas.openxmlformats.org/officeDocument/2006/relationships/hyperlink" Target="https://fbref.com/en/players/e77dc3b2/Dominic-Solanke" TargetMode="External"/><Relationship Id="rId124" Type="http://schemas.openxmlformats.org/officeDocument/2006/relationships/hyperlink" Target="https://fbref.com/en/players/e5478b87/Taiwo-Awoniyi" TargetMode="External"/><Relationship Id="rId129" Type="http://schemas.openxmlformats.org/officeDocument/2006/relationships/hyperlink" Target="https://fbref.com/en/matches/0486198b/Nottingham-Forest-Everton-December-2-2023-Premier-League" TargetMode="External"/><Relationship Id="rId20" Type="http://schemas.openxmlformats.org/officeDocument/2006/relationships/hyperlink" Target="https://fbref.com/en/matches/0ad90506/Aston-Villa-Manchester-City-December-6-2023-Premier-League" TargetMode="External"/><Relationship Id="rId41" Type="http://schemas.openxmlformats.org/officeDocument/2006/relationships/hyperlink" Target="https://fbref.com/en/matches/4b9f3f25/Manchester-United-Luton-Town-November-11-2023-Premier-League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28300a16/Jason-Steele" TargetMode="External"/><Relationship Id="rId70" Type="http://schemas.openxmlformats.org/officeDocument/2006/relationships/hyperlink" Target="https://fbref.com/en/players/2f965a72/Alphonse-Areola" TargetMode="External"/><Relationship Id="rId75" Type="http://schemas.openxmlformats.org/officeDocument/2006/relationships/hyperlink" Target="https://fbref.com/en/matches/fd5606da/Fulham-Nottingham-Forest-December-6-2023-Premier-League" TargetMode="External"/><Relationship Id="rId83" Type="http://schemas.openxmlformats.org/officeDocument/2006/relationships/hyperlink" Target="https://fbref.com/en/matches/e268f518/Sheffield-United-Brentford-December-9-2023-Premier-League" TargetMode="External"/><Relationship Id="rId88" Type="http://schemas.openxmlformats.org/officeDocument/2006/relationships/hyperlink" Target="https://fbref.com/en/matches/8c8f48f4/Newcastle-United-Chelsea-November-25-2023-Premier-League" TargetMode="External"/><Relationship Id="rId91" Type="http://schemas.openxmlformats.org/officeDocument/2006/relationships/hyperlink" Target="https://fbref.com/en/matches/953b5f9b/Everton-Chelsea-December-10-2023-Premier-League" TargetMode="External"/><Relationship Id="rId96" Type="http://schemas.openxmlformats.org/officeDocument/2006/relationships/hyperlink" Target="https://fbref.com/en/matches/b19cc422/Fulham-Wolverhampton-Wanderers-November-27-2023-Premier-League" TargetMode="External"/><Relationship Id="rId111" Type="http://schemas.openxmlformats.org/officeDocument/2006/relationships/hyperlink" Target="https://fbref.com/en/matches/a4795b68/Crystal-Palace-Everton-November-11-2023-Premier-League" TargetMode="External"/><Relationship Id="rId132" Type="http://schemas.openxmlformats.org/officeDocument/2006/relationships/hyperlink" Target="https://fbref.com/en/players/02b29014/Abdoulaye-Doucoure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e2c53b0a/Burnley-Sheffield-United-December-2-2023-Premier-League" TargetMode="External"/><Relationship Id="rId153" Type="http://schemas.openxmlformats.org/officeDocument/2006/relationships/hyperlink" Target="https://fbref.com/en/matches/01aca132/Sheffield-United-Liverpool-December-6-2023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a1b18af3/Crystal-Palace-Liverpool-December-9-2023-Premier-League" TargetMode="External"/><Relationship Id="rId15" Type="http://schemas.openxmlformats.org/officeDocument/2006/relationships/hyperlink" Target="https://fbref.com/en/players/98ea5115/David-Raya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0ad90506/Aston-Villa-Manchester-City-December-6-2023-Premier-League" TargetMode="External"/><Relationship Id="rId36" Type="http://schemas.openxmlformats.org/officeDocument/2006/relationships/hyperlink" Target="https://fbref.com/en/matches/200af033/Tottenham-Hotspur-West-Ham-United-December-7-2023-Premier-League" TargetMode="External"/><Relationship Id="rId49" Type="http://schemas.openxmlformats.org/officeDocument/2006/relationships/hyperlink" Target="https://fbref.com/en/matches/641024cf/Bournemouth-Newcastle-United-November-11-2023-Premier-League" TargetMode="External"/><Relationship Id="rId57" Type="http://schemas.openxmlformats.org/officeDocument/2006/relationships/hyperlink" Target="https://fbref.com/en/matches/36be5cee/Nottingham-Forest-Brighton-and-Hove-Albion-November-25-2023-Premier-League" TargetMode="External"/><Relationship Id="rId106" Type="http://schemas.openxmlformats.org/officeDocument/2006/relationships/hyperlink" Target="https://fbref.com/en/matches/09909bf8/Crystal-Palace-Bournemouth-December-6-2023-Premier-League" TargetMode="External"/><Relationship Id="rId114" Type="http://schemas.openxmlformats.org/officeDocument/2006/relationships/hyperlink" Target="https://fbref.com/en/matches/09909bf8/Crystal-Palace-Bournemouth-December-6-2023-Premier-League" TargetMode="External"/><Relationship Id="rId119" Type="http://schemas.openxmlformats.org/officeDocument/2006/relationships/hyperlink" Target="https://fbref.com/en/matches/76b8e568/West-Ham-United-Nottingham-Forest-November-12-2023-Premier-League" TargetMode="External"/><Relationship Id="rId127" Type="http://schemas.openxmlformats.org/officeDocument/2006/relationships/hyperlink" Target="https://fbref.com/en/matches/a4795b68/Crystal-Palace-Everton-November-11-2023-Premier-League" TargetMode="External"/><Relationship Id="rId10" Type="http://schemas.openxmlformats.org/officeDocument/2006/relationships/hyperlink" Target="https://fbref.com/en/matches/2cb4e4dc/Arsenal-Burnley-November-11-2023-Premier-League" TargetMode="External"/><Relationship Id="rId31" Type="http://schemas.openxmlformats.org/officeDocument/2006/relationships/hyperlink" Target="https://fbref.com/en/players/3bb7b8b4/Ederson" TargetMode="External"/><Relationship Id="rId44" Type="http://schemas.openxmlformats.org/officeDocument/2006/relationships/hyperlink" Target="https://fbref.com/en/matches/49f486f6/Manchester-United-Chelsea-December-6-2023-Premier-League" TargetMode="External"/><Relationship Id="rId52" Type="http://schemas.openxmlformats.org/officeDocument/2006/relationships/hyperlink" Target="https://fbref.com/en/matches/2fe9d766/Everton-Newcastle-United-December-7-2023-Premier-League" TargetMode="External"/><Relationship Id="rId60" Type="http://schemas.openxmlformats.org/officeDocument/2006/relationships/hyperlink" Target="https://fbref.com/en/matches/ab18fa97/Brighton-and-Hove-Albion-Burnley-December-9-2023-Premier-League" TargetMode="External"/><Relationship Id="rId65" Type="http://schemas.openxmlformats.org/officeDocument/2006/relationships/hyperlink" Target="https://fbref.com/en/matches/36a64522/Burnley-West-Ham-United-November-25-2023-Premier-League" TargetMode="External"/><Relationship Id="rId73" Type="http://schemas.openxmlformats.org/officeDocument/2006/relationships/hyperlink" Target="https://fbref.com/en/matches/b19cc422/Fulham-Wolverhampton-Wanderers-November-27-2023-Premier-League" TargetMode="External"/><Relationship Id="rId78" Type="http://schemas.openxmlformats.org/officeDocument/2006/relationships/hyperlink" Target="https://fbref.com/en/squads/cd051869/Brentford-Stats" TargetMode="External"/><Relationship Id="rId81" Type="http://schemas.openxmlformats.org/officeDocument/2006/relationships/hyperlink" Target="https://fbref.com/en/matches/0f71f535/Brentford-Luton-Town-December-2-2023-Premier-League" TargetMode="External"/><Relationship Id="rId86" Type="http://schemas.openxmlformats.org/officeDocument/2006/relationships/hyperlink" Target="https://fbref.com/en/squads/cff3d9bb/Chelsea-Stats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8c8fdba5/Wolverhampton-Wanderers-Nottingham-Forest-December-9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fd5606da/Fulham-Nottingham-Forest-December-6-2023-Premier-League" TargetMode="External"/><Relationship Id="rId130" Type="http://schemas.openxmlformats.org/officeDocument/2006/relationships/hyperlink" Target="https://fbref.com/en/matches/2fe9d766/Everton-Newcastle-United-December-7-2023-Premier-League" TargetMode="External"/><Relationship Id="rId135" Type="http://schemas.openxmlformats.org/officeDocument/2006/relationships/hyperlink" Target="https://fbref.com/en/matches/4b9f3f25/Manchester-United-Luton-Town-November-11-2023-Premier-League" TargetMode="External"/><Relationship Id="rId143" Type="http://schemas.openxmlformats.org/officeDocument/2006/relationships/hyperlink" Target="https://fbref.com/en/matches/2cb4e4dc/Arsenal-Burnley-November-11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799a2c04/Sheffield-United-Bournemouth-November-25-2023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4b7e6f44/Liverpool-Fulham-December-3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dd3a5afc/Luton-Town-Arsenal-December-5-2023-Premier-League" TargetMode="External"/><Relationship Id="rId18" Type="http://schemas.openxmlformats.org/officeDocument/2006/relationships/hyperlink" Target="https://fbref.com/en/matches/83db7754/Tottenham-Hotspur-Aston-Villa-November-26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players/a9dc785c/Neto" TargetMode="External"/><Relationship Id="rId34" Type="http://schemas.openxmlformats.org/officeDocument/2006/relationships/hyperlink" Target="https://fbref.com/en/matches/83db7754/Tottenham-Hotspur-Aston-Villa-November-26-2023-Premier-League" TargetMode="External"/><Relationship Id="rId50" Type="http://schemas.openxmlformats.org/officeDocument/2006/relationships/hyperlink" Target="https://fbref.com/en/matches/8c8f48f4/Newcastle-United-Chelsea-November-25-2023-Premier-League" TargetMode="External"/><Relationship Id="rId55" Type="http://schemas.openxmlformats.org/officeDocument/2006/relationships/hyperlink" Target="https://fbref.com/en/squads/d07537b9/Brighton-and-Hove-Albion-Stats" TargetMode="External"/><Relationship Id="rId76" Type="http://schemas.openxmlformats.org/officeDocument/2006/relationships/hyperlink" Target="https://fbref.com/en/matches/d3dd23fb/Fulham-West-Ham-United-December-10-2023-Premier-League" TargetMode="External"/><Relationship Id="rId97" Type="http://schemas.openxmlformats.org/officeDocument/2006/relationships/hyperlink" Target="https://fbref.com/en/matches/6e65df8e/Arsenal-Wolverhampton-Wanderers-December-2-2023-Premier-League" TargetMode="External"/><Relationship Id="rId104" Type="http://schemas.openxmlformats.org/officeDocument/2006/relationships/hyperlink" Target="https://fbref.com/en/matches/799a2c04/Sheffield-United-Bournemouth-November-25-2023-Premier-League" TargetMode="External"/><Relationship Id="rId120" Type="http://schemas.openxmlformats.org/officeDocument/2006/relationships/hyperlink" Target="https://fbref.com/en/matches/36be5cee/Nottingham-Forest-Brighton-and-Hove-Albion-November-25-2023-Premier-League" TargetMode="External"/><Relationship Id="rId125" Type="http://schemas.openxmlformats.org/officeDocument/2006/relationships/hyperlink" Target="https://fbref.com/en/players/4a51ba65/Matt-Turner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a52ffb27/Wolverhampton-Wanderers-Burnley-December-5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squads/fd962109/Fulham-Stats" TargetMode="External"/><Relationship Id="rId92" Type="http://schemas.openxmlformats.org/officeDocument/2006/relationships/hyperlink" Target="https://fbref.com/en/players/9c36ed83/Nicolas-Jackson" TargetMode="External"/><Relationship Id="rId2" Type="http://schemas.openxmlformats.org/officeDocument/2006/relationships/hyperlink" Target="https://fbref.com/en/matches/996ee990/Liverpool-Brentford-November-12-2023-Premier-League" TargetMode="External"/><Relationship Id="rId29" Type="http://schemas.openxmlformats.org/officeDocument/2006/relationships/hyperlink" Target="https://fbref.com/en/matches/f6155857/Luton-Town-Manchester-City-December-10-2023-Premier-League" TargetMode="External"/><Relationship Id="rId24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squads/19538871/Manchester-United-Stats" TargetMode="External"/><Relationship Id="rId45" Type="http://schemas.openxmlformats.org/officeDocument/2006/relationships/hyperlink" Target="https://fbref.com/en/matches/0760a568/Manchester-United-Bournemouth-December-9-2023-Premier-League" TargetMode="External"/><Relationship Id="rId66" Type="http://schemas.openxmlformats.org/officeDocument/2006/relationships/hyperlink" Target="https://fbref.com/en/matches/f7fb8049/West-Ham-United-Crystal-Palace-December-3-2023-Premier-League" TargetMode="External"/><Relationship Id="rId87" Type="http://schemas.openxmlformats.org/officeDocument/2006/relationships/hyperlink" Target="https://fbref.com/en/matches/53bb8f30/Chelsea-Manchester-City-November-12-2023-Premier-League" TargetMode="External"/><Relationship Id="rId110" Type="http://schemas.openxmlformats.org/officeDocument/2006/relationships/hyperlink" Target="https://fbref.com/en/squads/47c64c55/Crystal-Palace-Stats" TargetMode="External"/><Relationship Id="rId115" Type="http://schemas.openxmlformats.org/officeDocument/2006/relationships/hyperlink" Target="https://fbref.com/en/matches/a1b18af3/Crystal-Palace-Liverpool-December-9-2023-Premier-League" TargetMode="External"/><Relationship Id="rId131" Type="http://schemas.openxmlformats.org/officeDocument/2006/relationships/hyperlink" Target="https://fbref.com/en/matches/953b5f9b/Everton-Chelsea-December-10-2023-Premier-League" TargetMode="External"/><Relationship Id="rId136" Type="http://schemas.openxmlformats.org/officeDocument/2006/relationships/hyperlink" Target="https://fbref.com/en/matches/f4805536/Luton-Town-Crystal-Palace-November-25-2023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players/4596da74/Evan-Ferguson" TargetMode="External"/><Relationship Id="rId82" Type="http://schemas.openxmlformats.org/officeDocument/2006/relationships/hyperlink" Target="https://fbref.com/en/matches/75d21da8/Brighton-and-Hove-Albion-Brentford-December-6-2023-Premier-League" TargetMode="External"/><Relationship Id="rId152" Type="http://schemas.openxmlformats.org/officeDocument/2006/relationships/hyperlink" Target="https://fbref.com/en/matches/e2c53b0a/Burnley-Sheffield-United-December-2-2023-Premier-League" TargetMode="External"/><Relationship Id="rId19" Type="http://schemas.openxmlformats.org/officeDocument/2006/relationships/hyperlink" Target="https://fbref.com/en/matches/19533403/Bournemouth-Aston-Villa-December-3-2023-Premier-League" TargetMode="External"/><Relationship Id="rId14" Type="http://schemas.openxmlformats.org/officeDocument/2006/relationships/hyperlink" Target="https://fbref.com/en/matches/8cf29e50/Aston-Villa-Arsenal-December-9-2023-Premier-League" TargetMode="External"/><Relationship Id="rId30" Type="http://schemas.openxmlformats.org/officeDocument/2006/relationships/hyperlink" Target="https://fbref.com/en/players/1f44ac21/Erling-Haaland" TargetMode="External"/><Relationship Id="rId35" Type="http://schemas.openxmlformats.org/officeDocument/2006/relationships/hyperlink" Target="https://fbref.com/en/matches/0e39f016/Manchester-City-Tottenham-Hotspur-December-3-2023-Premier-League" TargetMode="External"/><Relationship Id="rId56" Type="http://schemas.openxmlformats.org/officeDocument/2006/relationships/hyperlink" Target="https://fbref.com/en/matches/ebf41e41/Brighton-and-Hove-Albion-Sheffield-United-November-12-2023-Premier-League" TargetMode="External"/><Relationship Id="rId77" Type="http://schemas.openxmlformats.org/officeDocument/2006/relationships/hyperlink" Target="https://fbref.com/en/players/2628fd2b/Bernd-Leno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19533403/Bournemouth-Aston-Villa-December-3-2023-Premier-League" TargetMode="External"/><Relationship Id="rId126" Type="http://schemas.openxmlformats.org/officeDocument/2006/relationships/hyperlink" Target="https://fbref.com/en/squads/d3fd31cc/Everton-Stats" TargetMode="External"/><Relationship Id="rId147" Type="http://schemas.openxmlformats.org/officeDocument/2006/relationships/hyperlink" Target="https://fbref.com/en/matches/ab18fa97/Brighton-and-Hove-Albion-Burnley-December-9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66a1f3ac/Newcastle-United-Manchester-United-December-2-2023-Premier-League" TargetMode="External"/><Relationship Id="rId72" Type="http://schemas.openxmlformats.org/officeDocument/2006/relationships/hyperlink" Target="https://fbref.com/en/matches/d6a70a44/Aston-Villa-Fulham-November-12-2023-Premier-League" TargetMode="External"/><Relationship Id="rId93" Type="http://schemas.openxmlformats.org/officeDocument/2006/relationships/hyperlink" Target="https://fbref.com/en/players/6a713852/Robert-Sanchez" TargetMode="External"/><Relationship Id="rId98" Type="http://schemas.openxmlformats.org/officeDocument/2006/relationships/hyperlink" Target="https://fbref.com/en/matches/a52ffb27/Wolverhampton-Wanderers-Burnley-December-5-2023-Premier-League" TargetMode="External"/><Relationship Id="rId121" Type="http://schemas.openxmlformats.org/officeDocument/2006/relationships/hyperlink" Target="https://fbref.com/en/matches/0486198b/Nottingham-Forest-Everton-December-2-2023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5d4a5006/Manchester-City-Liverpool-November-25-2023-Premier-League" TargetMode="External"/><Relationship Id="rId25" Type="http://schemas.openxmlformats.org/officeDocument/2006/relationships/hyperlink" Target="https://fbref.com/en/matches/53bb8f30/Chelsea-Manchester-City-November-12-2023-Premier-League" TargetMode="External"/><Relationship Id="rId46" Type="http://schemas.openxmlformats.org/officeDocument/2006/relationships/hyperlink" Target="https://fbref.com/en/players/d93c2511/Scott-McTominay" TargetMode="External"/><Relationship Id="rId67" Type="http://schemas.openxmlformats.org/officeDocument/2006/relationships/hyperlink" Target="https://fbref.com/en/matches/200af033/Tottenham-Hotspur-West-Ham-United-December-7-2023-Premier-League" TargetMode="External"/><Relationship Id="rId116" Type="http://schemas.openxmlformats.org/officeDocument/2006/relationships/hyperlink" Target="https://fbref.com/en/players/0562b7f1/Odsonne-Edouard" TargetMode="External"/><Relationship Id="rId137" Type="http://schemas.openxmlformats.org/officeDocument/2006/relationships/hyperlink" Target="https://fbref.com/en/matches/0f71f535/Brentford-Luton-Town-December-2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2943</v>
      </c>
      <c r="R2" s="20" t="s">
        <v>2944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60744</v>
      </c>
      <c r="AG2" s="22">
        <v>118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616</v>
      </c>
      <c r="BH2" s="22">
        <v>60</v>
      </c>
      <c r="BI2" s="22">
        <v>605</v>
      </c>
      <c r="BJ2" s="22">
        <v>61</v>
      </c>
      <c r="BK2" s="22">
        <v>587</v>
      </c>
      <c r="BL2" s="22">
        <v>59</v>
      </c>
      <c r="BM2" s="22">
        <v>621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524</v>
      </c>
      <c r="CB2" s="22">
        <v>94</v>
      </c>
      <c r="CC2" s="22">
        <v>570</v>
      </c>
      <c r="CD2" s="22">
        <v>55</v>
      </c>
      <c r="CE2" s="22">
        <v>628</v>
      </c>
      <c r="CF2" s="22">
        <v>65</v>
      </c>
      <c r="CG2" s="22">
        <v>319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31671</v>
      </c>
      <c r="AE3" s="22">
        <v>474</v>
      </c>
      <c r="AF3" s="22">
        <v>34530</v>
      </c>
      <c r="AG3" s="22">
        <v>582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480</v>
      </c>
      <c r="BH3" s="22">
        <v>169</v>
      </c>
      <c r="BI3" s="22">
        <v>459</v>
      </c>
      <c r="BJ3" s="22">
        <v>168</v>
      </c>
      <c r="BK3" s="22">
        <v>429</v>
      </c>
      <c r="BL3" s="22">
        <v>154</v>
      </c>
      <c r="BM3" s="22">
        <v>486</v>
      </c>
      <c r="BN3" s="22">
        <v>168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723</v>
      </c>
      <c r="CB3" s="22">
        <v>228</v>
      </c>
      <c r="CC3" s="22">
        <v>403</v>
      </c>
      <c r="CD3" s="22">
        <v>134</v>
      </c>
      <c r="CE3" s="22">
        <v>492</v>
      </c>
      <c r="CF3" s="22">
        <v>166</v>
      </c>
      <c r="CG3" s="22">
        <v>252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2463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12514</v>
      </c>
      <c r="AE4" s="22">
        <v>77</v>
      </c>
      <c r="AF4" s="22">
        <v>16531</v>
      </c>
      <c r="AG4" s="22">
        <v>197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464</v>
      </c>
      <c r="BH4" s="22">
        <v>213</v>
      </c>
      <c r="BI4" s="22">
        <v>436</v>
      </c>
      <c r="BJ4" s="22">
        <v>215</v>
      </c>
      <c r="BK4" s="22">
        <v>413</v>
      </c>
      <c r="BL4" s="22">
        <v>205</v>
      </c>
      <c r="BM4" s="22">
        <v>462</v>
      </c>
      <c r="BN4" s="22">
        <v>212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493</v>
      </c>
      <c r="CB4" s="22">
        <v>286</v>
      </c>
      <c r="CC4" s="22">
        <v>551</v>
      </c>
      <c r="CD4" s="22">
        <v>199</v>
      </c>
      <c r="CE4" s="22">
        <v>53</v>
      </c>
      <c r="CF4" s="22">
        <v>28</v>
      </c>
      <c r="CG4" s="22">
        <v>419</v>
      </c>
      <c r="CH4" s="22">
        <v>138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-0.4</v>
      </c>
      <c r="O5" s="22">
        <v>4</v>
      </c>
      <c r="P5" s="23" t="b">
        <v>0</v>
      </c>
      <c r="Q5" s="20" t="s">
        <v>3693</v>
      </c>
      <c r="R5" s="20" t="s">
        <v>3694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11429</v>
      </c>
      <c r="AE5" s="22">
        <v>9</v>
      </c>
      <c r="AF5" s="22">
        <v>17755</v>
      </c>
      <c r="AG5" s="22">
        <v>122</v>
      </c>
      <c r="AH5" s="20">
        <v>-0.1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306</v>
      </c>
      <c r="BH5" s="22">
        <v>129</v>
      </c>
      <c r="BI5" s="22">
        <v>235</v>
      </c>
      <c r="BJ5" s="22">
        <v>131</v>
      </c>
      <c r="BK5" s="22">
        <v>183</v>
      </c>
      <c r="BL5" s="22">
        <v>105</v>
      </c>
      <c r="BM5" s="22">
        <v>277</v>
      </c>
      <c r="BN5" s="22">
        <v>130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128</v>
      </c>
      <c r="CB5" s="22">
        <v>81</v>
      </c>
      <c r="CC5" s="22">
        <v>758</v>
      </c>
      <c r="CD5" s="22">
        <v>328</v>
      </c>
      <c r="CE5" s="22">
        <v>202</v>
      </c>
      <c r="CF5" s="22">
        <v>92</v>
      </c>
      <c r="CG5" s="22">
        <v>426</v>
      </c>
      <c r="CH5" s="22">
        <v>142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3.1</v>
      </c>
      <c r="K6" s="20">
        <v>3.1</v>
      </c>
      <c r="L6" s="22">
        <v>2</v>
      </c>
      <c r="M6" s="20" t="s">
        <v>412</v>
      </c>
      <c r="N6" s="20">
        <v>2.6</v>
      </c>
      <c r="O6" s="22">
        <v>5</v>
      </c>
      <c r="P6" s="23" t="b">
        <v>0</v>
      </c>
      <c r="Q6" s="20"/>
      <c r="R6" s="20" t="s">
        <v>3255</v>
      </c>
      <c r="S6" s="22">
        <v>49</v>
      </c>
      <c r="T6" s="20" t="s">
        <v>885</v>
      </c>
      <c r="U6" s="20">
        <v>2.9</v>
      </c>
      <c r="V6" s="20" t="s">
        <v>886</v>
      </c>
      <c r="W6" s="20">
        <v>15.4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40</v>
      </c>
      <c r="AD6" s="22">
        <v>1060429</v>
      </c>
      <c r="AE6" s="22">
        <v>5515</v>
      </c>
      <c r="AF6" s="22">
        <v>2419625</v>
      </c>
      <c r="AG6" s="22">
        <v>13164</v>
      </c>
      <c r="AH6" s="20">
        <v>0.5</v>
      </c>
      <c r="AI6" s="20">
        <v>8.1999999999999993</v>
      </c>
      <c r="AJ6" s="20" t="s">
        <v>412</v>
      </c>
      <c r="AK6" s="22">
        <v>1104</v>
      </c>
      <c r="AL6" s="22">
        <v>0</v>
      </c>
      <c r="AM6" s="22">
        <v>0</v>
      </c>
      <c r="AN6" s="22">
        <v>4</v>
      </c>
      <c r="AO6" s="22">
        <v>12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210</v>
      </c>
      <c r="AX6" s="20">
        <v>202.8</v>
      </c>
      <c r="AY6" s="20">
        <v>56.7</v>
      </c>
      <c r="AZ6" s="20">
        <v>69</v>
      </c>
      <c r="BA6" s="20">
        <v>32.9</v>
      </c>
      <c r="BB6" s="22">
        <v>12</v>
      </c>
      <c r="BC6" s="20">
        <v>0.75</v>
      </c>
      <c r="BD6" s="20">
        <v>0.17</v>
      </c>
      <c r="BE6" s="20">
        <v>0.92</v>
      </c>
      <c r="BF6" s="20">
        <v>10.33</v>
      </c>
      <c r="BG6" s="22">
        <v>148</v>
      </c>
      <c r="BH6" s="22">
        <v>56</v>
      </c>
      <c r="BI6" s="22">
        <v>251</v>
      </c>
      <c r="BJ6" s="22">
        <v>77</v>
      </c>
      <c r="BK6" s="22">
        <v>192</v>
      </c>
      <c r="BL6" s="22">
        <v>42</v>
      </c>
      <c r="BM6" s="22">
        <v>207</v>
      </c>
      <c r="BN6" s="22">
        <v>61</v>
      </c>
      <c r="BO6" s="20"/>
      <c r="BP6" s="20"/>
      <c r="BQ6" s="20"/>
      <c r="BR6" s="20"/>
      <c r="BS6" s="20"/>
      <c r="BT6" s="20"/>
      <c r="BU6" s="22">
        <v>0.06</v>
      </c>
      <c r="BV6" s="22">
        <v>0</v>
      </c>
      <c r="BW6" s="22">
        <v>0.01</v>
      </c>
      <c r="BX6" s="22">
        <v>7.0000000000000007E-2</v>
      </c>
      <c r="BY6" s="22">
        <v>0.84</v>
      </c>
      <c r="BZ6" s="22">
        <v>0.98</v>
      </c>
      <c r="CA6" s="22">
        <v>250</v>
      </c>
      <c r="CB6" s="22">
        <v>32</v>
      </c>
      <c r="CC6" s="22">
        <v>126</v>
      </c>
      <c r="CD6" s="22">
        <v>35</v>
      </c>
      <c r="CE6" s="22">
        <v>158</v>
      </c>
      <c r="CF6" s="22">
        <v>50</v>
      </c>
      <c r="CG6" s="22">
        <v>22</v>
      </c>
      <c r="CH6" s="22">
        <v>7</v>
      </c>
      <c r="CI6" s="22">
        <v>0.98</v>
      </c>
      <c r="CJ6" s="22">
        <v>0.33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3.9</v>
      </c>
      <c r="K7" s="20">
        <v>3.9</v>
      </c>
      <c r="L7" s="22">
        <v>2</v>
      </c>
      <c r="M7" s="20" t="s">
        <v>1167</v>
      </c>
      <c r="N7" s="20">
        <v>3.4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2.6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41</v>
      </c>
      <c r="AD7" s="22">
        <v>66657</v>
      </c>
      <c r="AE7" s="22">
        <v>2681</v>
      </c>
      <c r="AF7" s="22">
        <v>363449</v>
      </c>
      <c r="AG7" s="22">
        <v>1680</v>
      </c>
      <c r="AH7" s="20">
        <v>0.5</v>
      </c>
      <c r="AI7" s="20">
        <v>5.8</v>
      </c>
      <c r="AJ7" s="20" t="s">
        <v>468</v>
      </c>
      <c r="AK7" s="22">
        <v>914</v>
      </c>
      <c r="AL7" s="22">
        <v>3</v>
      </c>
      <c r="AM7" s="22">
        <v>1</v>
      </c>
      <c r="AN7" s="22">
        <v>3</v>
      </c>
      <c r="AO7" s="22">
        <v>11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120</v>
      </c>
      <c r="AX7" s="20">
        <v>184.2</v>
      </c>
      <c r="AY7" s="20">
        <v>195.8</v>
      </c>
      <c r="AZ7" s="20">
        <v>240</v>
      </c>
      <c r="BA7" s="20">
        <v>62</v>
      </c>
      <c r="BB7" s="22">
        <v>10</v>
      </c>
      <c r="BC7" s="20">
        <v>3.56</v>
      </c>
      <c r="BD7" s="20">
        <v>1.03</v>
      </c>
      <c r="BE7" s="20">
        <v>4.59</v>
      </c>
      <c r="BF7" s="20">
        <v>7.36</v>
      </c>
      <c r="BG7" s="22">
        <v>172</v>
      </c>
      <c r="BH7" s="22">
        <v>70</v>
      </c>
      <c r="BI7" s="22">
        <v>77</v>
      </c>
      <c r="BJ7" s="22">
        <v>61</v>
      </c>
      <c r="BK7" s="22">
        <v>57</v>
      </c>
      <c r="BL7" s="22">
        <v>35</v>
      </c>
      <c r="BM7" s="22">
        <v>81</v>
      </c>
      <c r="BN7" s="22">
        <v>56</v>
      </c>
      <c r="BO7" s="20"/>
      <c r="BP7" s="20"/>
      <c r="BQ7" s="20"/>
      <c r="BR7" s="20"/>
      <c r="BS7" s="22">
        <v>3</v>
      </c>
      <c r="BT7" s="20"/>
      <c r="BU7" s="22">
        <v>0.35</v>
      </c>
      <c r="BV7" s="22">
        <v>0</v>
      </c>
      <c r="BW7" s="22">
        <v>0.1</v>
      </c>
      <c r="BX7" s="22">
        <v>0.45</v>
      </c>
      <c r="BY7" s="22">
        <v>0.72</v>
      </c>
      <c r="BZ7" s="22">
        <v>1.08</v>
      </c>
      <c r="CA7" s="22">
        <v>29</v>
      </c>
      <c r="CB7" s="22">
        <v>17</v>
      </c>
      <c r="CC7" s="22">
        <v>87</v>
      </c>
      <c r="CD7" s="22">
        <v>47</v>
      </c>
      <c r="CE7" s="22">
        <v>204</v>
      </c>
      <c r="CF7" s="22">
        <v>94</v>
      </c>
      <c r="CG7" s="22">
        <v>145</v>
      </c>
      <c r="CH7" s="22">
        <v>43</v>
      </c>
      <c r="CI7" s="22">
        <v>0.98</v>
      </c>
      <c r="CJ7" s="22">
        <v>0.3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1</v>
      </c>
      <c r="I8" s="22">
        <v>4</v>
      </c>
      <c r="J8" s="20">
        <v>3.9</v>
      </c>
      <c r="K8" s="20">
        <v>3.9</v>
      </c>
      <c r="L8" s="22">
        <v>2</v>
      </c>
      <c r="M8" s="20" t="s">
        <v>412</v>
      </c>
      <c r="N8" s="20">
        <v>3.4</v>
      </c>
      <c r="O8" s="22">
        <v>8</v>
      </c>
      <c r="P8" s="23" t="b">
        <v>0</v>
      </c>
      <c r="Q8" s="20"/>
      <c r="R8" s="20" t="s">
        <v>3391</v>
      </c>
      <c r="S8" s="22">
        <v>79</v>
      </c>
      <c r="T8" s="20" t="s">
        <v>911</v>
      </c>
      <c r="U8" s="20">
        <v>3.2</v>
      </c>
      <c r="V8" s="20" t="s">
        <v>912</v>
      </c>
      <c r="W8" s="20">
        <v>3.9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35</v>
      </c>
      <c r="AD8" s="22">
        <v>656936</v>
      </c>
      <c r="AE8" s="22">
        <v>14357</v>
      </c>
      <c r="AF8" s="22">
        <v>577211</v>
      </c>
      <c r="AG8" s="22">
        <v>8167</v>
      </c>
      <c r="AH8" s="20">
        <v>0.4</v>
      </c>
      <c r="AI8" s="20">
        <v>4.4000000000000004</v>
      </c>
      <c r="AJ8" s="20" t="s">
        <v>1878</v>
      </c>
      <c r="AK8" s="22">
        <v>664</v>
      </c>
      <c r="AL8" s="22">
        <v>2</v>
      </c>
      <c r="AM8" s="22">
        <v>2</v>
      </c>
      <c r="AN8" s="22">
        <v>4</v>
      </c>
      <c r="AO8" s="22">
        <v>8</v>
      </c>
      <c r="AP8" s="22">
        <v>0</v>
      </c>
      <c r="AQ8" s="22">
        <v>0</v>
      </c>
      <c r="AR8" s="22">
        <v>0</v>
      </c>
      <c r="AS8" s="22">
        <v>3</v>
      </c>
      <c r="AT8" s="22">
        <v>0</v>
      </c>
      <c r="AU8" s="22">
        <v>0</v>
      </c>
      <c r="AV8" s="22">
        <v>5</v>
      </c>
      <c r="AW8" s="22">
        <v>103</v>
      </c>
      <c r="AX8" s="20">
        <v>155</v>
      </c>
      <c r="AY8" s="20">
        <v>146.9</v>
      </c>
      <c r="AZ8" s="20">
        <v>341</v>
      </c>
      <c r="BA8" s="20">
        <v>64.2</v>
      </c>
      <c r="BB8" s="22">
        <v>8</v>
      </c>
      <c r="BC8" s="20">
        <v>3.48</v>
      </c>
      <c r="BD8" s="20">
        <v>0.96</v>
      </c>
      <c r="BE8" s="20">
        <v>4.4400000000000004</v>
      </c>
      <c r="BF8" s="20">
        <v>6.33</v>
      </c>
      <c r="BG8" s="22">
        <v>203</v>
      </c>
      <c r="BH8" s="22">
        <v>22</v>
      </c>
      <c r="BI8" s="22">
        <v>115</v>
      </c>
      <c r="BJ8" s="22">
        <v>12</v>
      </c>
      <c r="BK8" s="22">
        <v>25</v>
      </c>
      <c r="BL8" s="22">
        <v>12</v>
      </c>
      <c r="BM8" s="22">
        <v>75</v>
      </c>
      <c r="BN8" s="22">
        <v>13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0.13</v>
      </c>
      <c r="BX8" s="22">
        <v>0.6</v>
      </c>
      <c r="BY8" s="22">
        <v>0.86</v>
      </c>
      <c r="BZ8" s="22">
        <v>1.08</v>
      </c>
      <c r="CA8" s="22">
        <v>13</v>
      </c>
      <c r="CB8" s="22">
        <v>5</v>
      </c>
      <c r="CC8" s="22">
        <v>88</v>
      </c>
      <c r="CD8" s="22">
        <v>11</v>
      </c>
      <c r="CE8" s="22">
        <v>124</v>
      </c>
      <c r="CF8" s="22">
        <v>19</v>
      </c>
      <c r="CG8" s="22">
        <v>94</v>
      </c>
      <c r="CH8" s="22">
        <v>17</v>
      </c>
      <c r="CI8" s="22">
        <v>1.08</v>
      </c>
      <c r="CJ8" s="22">
        <v>0.54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1.3</v>
      </c>
      <c r="K9" s="20">
        <v>1.3</v>
      </c>
      <c r="L9" s="22">
        <v>0</v>
      </c>
      <c r="M9" s="20" t="s">
        <v>1149</v>
      </c>
      <c r="N9" s="20">
        <v>0.8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8540</v>
      </c>
      <c r="AE9" s="22">
        <v>84</v>
      </c>
      <c r="AF9" s="22">
        <v>17029</v>
      </c>
      <c r="AG9" s="22">
        <v>200</v>
      </c>
      <c r="AH9" s="20">
        <v>0.2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346</v>
      </c>
      <c r="BH9" s="22">
        <v>151</v>
      </c>
      <c r="BI9" s="22">
        <v>233</v>
      </c>
      <c r="BJ9" s="22">
        <v>130</v>
      </c>
      <c r="BK9" s="22">
        <v>382</v>
      </c>
      <c r="BL9" s="22">
        <v>191</v>
      </c>
      <c r="BM9" s="22">
        <v>345</v>
      </c>
      <c r="BN9" s="22">
        <v>155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135</v>
      </c>
      <c r="CB9" s="22">
        <v>83</v>
      </c>
      <c r="CC9" s="22">
        <v>294</v>
      </c>
      <c r="CD9" s="22">
        <v>138</v>
      </c>
      <c r="CE9" s="22">
        <v>353</v>
      </c>
      <c r="CF9" s="22">
        <v>163</v>
      </c>
      <c r="CG9" s="22">
        <v>335</v>
      </c>
      <c r="CH9" s="22">
        <v>106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1.1000000000000001</v>
      </c>
      <c r="K10" s="20">
        <v>1.1000000000000001</v>
      </c>
      <c r="L10" s="22">
        <v>0</v>
      </c>
      <c r="M10" s="20" t="s">
        <v>1106</v>
      </c>
      <c r="N10" s="20">
        <v>0.6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1.8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11</v>
      </c>
      <c r="AD10" s="22">
        <v>4373</v>
      </c>
      <c r="AE10" s="22">
        <v>33</v>
      </c>
      <c r="AF10" s="22">
        <v>8334</v>
      </c>
      <c r="AG10" s="22">
        <v>95</v>
      </c>
      <c r="AH10" s="20">
        <v>0.1</v>
      </c>
      <c r="AI10" s="20">
        <v>2.6</v>
      </c>
      <c r="AJ10" s="20" t="s">
        <v>1732</v>
      </c>
      <c r="AK10" s="22">
        <v>246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53</v>
      </c>
      <c r="AX10" s="20">
        <v>41.4</v>
      </c>
      <c r="AY10" s="20">
        <v>11.1</v>
      </c>
      <c r="AZ10" s="20">
        <v>18</v>
      </c>
      <c r="BA10" s="20">
        <v>7.2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1.35</v>
      </c>
      <c r="BG10" s="22">
        <v>360</v>
      </c>
      <c r="BH10" s="22">
        <v>135</v>
      </c>
      <c r="BI10" s="22">
        <v>387</v>
      </c>
      <c r="BJ10" s="22">
        <v>141</v>
      </c>
      <c r="BK10" s="22">
        <v>335</v>
      </c>
      <c r="BL10" s="22">
        <v>115</v>
      </c>
      <c r="BM10" s="22">
        <v>384</v>
      </c>
      <c r="BN10" s="22">
        <v>136</v>
      </c>
      <c r="BO10" s="20"/>
      <c r="BP10" s="20"/>
      <c r="BQ10" s="20"/>
      <c r="BR10" s="20"/>
      <c r="BS10" s="20"/>
      <c r="BT10" s="20"/>
      <c r="BU10" s="22">
        <v>0.14000000000000001</v>
      </c>
      <c r="BV10" s="22">
        <v>0</v>
      </c>
      <c r="BW10" s="22">
        <v>0.03</v>
      </c>
      <c r="BX10" s="22">
        <v>0.17</v>
      </c>
      <c r="BY10" s="22">
        <v>0.49</v>
      </c>
      <c r="BZ10" s="22">
        <v>1.83</v>
      </c>
      <c r="CA10" s="22">
        <v>603</v>
      </c>
      <c r="CB10" s="22">
        <v>153</v>
      </c>
      <c r="CC10" s="22">
        <v>302</v>
      </c>
      <c r="CD10" s="22">
        <v>97</v>
      </c>
      <c r="CE10" s="22">
        <v>298</v>
      </c>
      <c r="CF10" s="22">
        <v>103</v>
      </c>
      <c r="CG10" s="22">
        <v>428</v>
      </c>
      <c r="CH10" s="22">
        <v>164</v>
      </c>
      <c r="CI10" s="22">
        <v>1.1000000000000001</v>
      </c>
      <c r="CJ10" s="22">
        <v>0.37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2464</v>
      </c>
      <c r="R11" s="20" t="s">
        <v>2465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11596</v>
      </c>
      <c r="AG11" s="22">
        <v>13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664</v>
      </c>
      <c r="BH11" s="22">
        <v>264</v>
      </c>
      <c r="BI11" s="22">
        <v>660</v>
      </c>
      <c r="BJ11" s="22">
        <v>265</v>
      </c>
      <c r="BK11" s="22">
        <v>650</v>
      </c>
      <c r="BL11" s="22">
        <v>264</v>
      </c>
      <c r="BM11" s="22">
        <v>669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421</v>
      </c>
      <c r="CB11" s="22">
        <v>245</v>
      </c>
      <c r="CC11" s="22">
        <v>623</v>
      </c>
      <c r="CD11" s="22">
        <v>235</v>
      </c>
      <c r="CE11" s="22">
        <v>673</v>
      </c>
      <c r="CF11" s="22">
        <v>270</v>
      </c>
      <c r="CG11" s="22">
        <v>527</v>
      </c>
      <c r="CH11" s="22">
        <v>186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3.7</v>
      </c>
      <c r="K12" s="20">
        <v>3.7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3466</v>
      </c>
      <c r="S12" s="22">
        <v>78</v>
      </c>
      <c r="T12" s="20" t="s">
        <v>893</v>
      </c>
      <c r="U12" s="20">
        <v>3.2</v>
      </c>
      <c r="V12" s="20" t="s">
        <v>894</v>
      </c>
      <c r="W12" s="20">
        <v>6.7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45</v>
      </c>
      <c r="AD12" s="22">
        <v>884536</v>
      </c>
      <c r="AE12" s="22">
        <v>6377</v>
      </c>
      <c r="AF12" s="22">
        <v>1616833</v>
      </c>
      <c r="AG12" s="22">
        <v>13076</v>
      </c>
      <c r="AH12" s="20">
        <v>0.4</v>
      </c>
      <c r="AI12" s="20">
        <v>5.8</v>
      </c>
      <c r="AJ12" s="20" t="s">
        <v>250</v>
      </c>
      <c r="AK12" s="22">
        <v>1008</v>
      </c>
      <c r="AL12" s="22">
        <v>2</v>
      </c>
      <c r="AM12" s="22">
        <v>2</v>
      </c>
      <c r="AN12" s="22">
        <v>4</v>
      </c>
      <c r="AO12" s="22">
        <v>12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164</v>
      </c>
      <c r="AX12" s="20">
        <v>207.2</v>
      </c>
      <c r="AY12" s="20">
        <v>339.2</v>
      </c>
      <c r="AZ12" s="20">
        <v>364</v>
      </c>
      <c r="BA12" s="20">
        <v>90.5</v>
      </c>
      <c r="BB12" s="22">
        <v>13</v>
      </c>
      <c r="BC12" s="20">
        <v>1.72</v>
      </c>
      <c r="BD12" s="20">
        <v>1.78</v>
      </c>
      <c r="BE12" s="20">
        <v>3.5</v>
      </c>
      <c r="BF12" s="20">
        <v>8.4700000000000006</v>
      </c>
      <c r="BG12" s="22">
        <v>140</v>
      </c>
      <c r="BH12" s="22">
        <v>57</v>
      </c>
      <c r="BI12" s="22">
        <v>26</v>
      </c>
      <c r="BJ12" s="22">
        <v>20</v>
      </c>
      <c r="BK12" s="22">
        <v>23</v>
      </c>
      <c r="BL12" s="22">
        <v>13</v>
      </c>
      <c r="BM12" s="22">
        <v>33</v>
      </c>
      <c r="BN12" s="22">
        <v>22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0.16</v>
      </c>
      <c r="BX12" s="22">
        <v>0.31</v>
      </c>
      <c r="BY12" s="22">
        <v>0.76</v>
      </c>
      <c r="BZ12" s="22">
        <v>1.07</v>
      </c>
      <c r="CA12" s="22">
        <v>16</v>
      </c>
      <c r="CB12" s="22">
        <v>9</v>
      </c>
      <c r="CC12" s="22">
        <v>97</v>
      </c>
      <c r="CD12" s="22">
        <v>53</v>
      </c>
      <c r="CE12" s="22">
        <v>123</v>
      </c>
      <c r="CF12" s="22">
        <v>55</v>
      </c>
      <c r="CG12" s="22">
        <v>61</v>
      </c>
      <c r="CH12" s="22">
        <v>20</v>
      </c>
      <c r="CI12" s="22">
        <v>1.1599999999999999</v>
      </c>
      <c r="CJ12" s="22">
        <v>0.36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1</v>
      </c>
      <c r="I13" s="22">
        <v>4</v>
      </c>
      <c r="J13" s="20">
        <v>1.3</v>
      </c>
      <c r="K13" s="20">
        <v>1.3</v>
      </c>
      <c r="L13" s="22">
        <v>1</v>
      </c>
      <c r="M13" s="20" t="s">
        <v>875</v>
      </c>
      <c r="N13" s="20">
        <v>0.8</v>
      </c>
      <c r="O13" s="22">
        <v>13</v>
      </c>
      <c r="P13" s="23" t="b">
        <v>0</v>
      </c>
      <c r="Q13" s="20"/>
      <c r="R13" s="20" t="s">
        <v>3467</v>
      </c>
      <c r="S13" s="22">
        <v>55</v>
      </c>
      <c r="T13" s="20" t="s">
        <v>876</v>
      </c>
      <c r="U13" s="20">
        <v>3.5</v>
      </c>
      <c r="V13" s="20" t="s">
        <v>391</v>
      </c>
      <c r="W13" s="20">
        <v>6.2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53</v>
      </c>
      <c r="AD13" s="22">
        <v>1510154</v>
      </c>
      <c r="AE13" s="22">
        <v>2046</v>
      </c>
      <c r="AF13" s="22">
        <v>1316537</v>
      </c>
      <c r="AG13" s="22">
        <v>37214</v>
      </c>
      <c r="AH13" s="20">
        <v>0.1</v>
      </c>
      <c r="AI13" s="20">
        <v>9.6</v>
      </c>
      <c r="AJ13" s="20" t="s">
        <v>391</v>
      </c>
      <c r="AK13" s="22">
        <v>821</v>
      </c>
      <c r="AL13" s="22">
        <v>5</v>
      </c>
      <c r="AM13" s="22">
        <v>2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162</v>
      </c>
      <c r="AX13" s="20">
        <v>182.4</v>
      </c>
      <c r="AY13" s="20">
        <v>96.5</v>
      </c>
      <c r="AZ13" s="20">
        <v>297</v>
      </c>
      <c r="BA13" s="20">
        <v>56.4</v>
      </c>
      <c r="BB13" s="22">
        <v>9</v>
      </c>
      <c r="BC13" s="20">
        <v>3.75</v>
      </c>
      <c r="BD13" s="20">
        <v>0.31</v>
      </c>
      <c r="BE13" s="20">
        <v>4.0599999999999996</v>
      </c>
      <c r="BF13" s="20">
        <v>6.36</v>
      </c>
      <c r="BG13" s="22">
        <v>174</v>
      </c>
      <c r="BH13" s="22">
        <v>18</v>
      </c>
      <c r="BI13" s="22">
        <v>168</v>
      </c>
      <c r="BJ13" s="22">
        <v>23</v>
      </c>
      <c r="BK13" s="22">
        <v>41</v>
      </c>
      <c r="BL13" s="22">
        <v>17</v>
      </c>
      <c r="BM13" s="22">
        <v>96</v>
      </c>
      <c r="BN13" s="22">
        <v>20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0.7</v>
      </c>
      <c r="BZ13" s="22">
        <v>0.66</v>
      </c>
      <c r="CA13" s="22">
        <v>101</v>
      </c>
      <c r="CB13" s="22">
        <v>31</v>
      </c>
      <c r="CC13" s="22">
        <v>295</v>
      </c>
      <c r="CD13" s="22">
        <v>38</v>
      </c>
      <c r="CE13" s="22">
        <v>93</v>
      </c>
      <c r="CF13" s="22">
        <v>12</v>
      </c>
      <c r="CG13" s="22">
        <v>66</v>
      </c>
      <c r="CH13" s="22">
        <v>13</v>
      </c>
      <c r="CI13" s="22">
        <v>0.99</v>
      </c>
      <c r="CJ13" s="22">
        <v>0.66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4.5</v>
      </c>
      <c r="K14" s="20">
        <v>4.5</v>
      </c>
      <c r="L14" s="22">
        <v>2</v>
      </c>
      <c r="M14" s="20" t="s">
        <v>866</v>
      </c>
      <c r="N14" s="20">
        <v>4</v>
      </c>
      <c r="O14" s="22">
        <v>14</v>
      </c>
      <c r="P14" s="23" t="b">
        <v>0</v>
      </c>
      <c r="Q14" s="20"/>
      <c r="R14" s="20" t="s">
        <v>3427</v>
      </c>
      <c r="S14" s="22">
        <v>83</v>
      </c>
      <c r="T14" s="20" t="s">
        <v>867</v>
      </c>
      <c r="U14" s="20">
        <v>5.2</v>
      </c>
      <c r="V14" s="20" t="s">
        <v>387</v>
      </c>
      <c r="W14" s="20">
        <v>14.7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68</v>
      </c>
      <c r="AD14" s="22">
        <v>1321156</v>
      </c>
      <c r="AE14" s="22">
        <v>21989</v>
      </c>
      <c r="AF14" s="22">
        <v>2268137</v>
      </c>
      <c r="AG14" s="22">
        <v>15375</v>
      </c>
      <c r="AH14" s="20">
        <v>0.5</v>
      </c>
      <c r="AI14" s="20">
        <v>8.1999999999999993</v>
      </c>
      <c r="AJ14" s="20" t="s">
        <v>387</v>
      </c>
      <c r="AK14" s="22">
        <v>1149</v>
      </c>
      <c r="AL14" s="22">
        <v>4</v>
      </c>
      <c r="AM14" s="22">
        <v>3</v>
      </c>
      <c r="AN14" s="22">
        <v>5</v>
      </c>
      <c r="AO14" s="22">
        <v>12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250</v>
      </c>
      <c r="AX14" s="20">
        <v>320</v>
      </c>
      <c r="AY14" s="20">
        <v>443.1</v>
      </c>
      <c r="AZ14" s="20">
        <v>272</v>
      </c>
      <c r="BA14" s="20">
        <v>103.5</v>
      </c>
      <c r="BB14" s="22">
        <v>13</v>
      </c>
      <c r="BC14" s="20">
        <v>3.31</v>
      </c>
      <c r="BD14" s="20">
        <v>2.66</v>
      </c>
      <c r="BE14" s="20">
        <v>5.97</v>
      </c>
      <c r="BF14" s="20">
        <v>10.44</v>
      </c>
      <c r="BG14" s="22">
        <v>46</v>
      </c>
      <c r="BH14" s="22">
        <v>19</v>
      </c>
      <c r="BI14" s="22">
        <v>15</v>
      </c>
      <c r="BJ14" s="22">
        <v>11</v>
      </c>
      <c r="BK14" s="22">
        <v>48</v>
      </c>
      <c r="BL14" s="22">
        <v>28</v>
      </c>
      <c r="BM14" s="22">
        <v>20</v>
      </c>
      <c r="BN14" s="22">
        <v>15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0.26</v>
      </c>
      <c r="BV14" s="22">
        <v>0</v>
      </c>
      <c r="BW14" s="22">
        <v>0.21</v>
      </c>
      <c r="BX14" s="22">
        <v>0.47</v>
      </c>
      <c r="BY14" s="22">
        <v>0.82</v>
      </c>
      <c r="BZ14" s="22">
        <v>0.94</v>
      </c>
      <c r="CA14" s="22">
        <v>10</v>
      </c>
      <c r="CB14" s="22">
        <v>7</v>
      </c>
      <c r="CC14" s="22">
        <v>62</v>
      </c>
      <c r="CD14" s="22">
        <v>31</v>
      </c>
      <c r="CE14" s="22">
        <v>18</v>
      </c>
      <c r="CF14" s="22">
        <v>10</v>
      </c>
      <c r="CG14" s="22">
        <v>25</v>
      </c>
      <c r="CH14" s="22">
        <v>8</v>
      </c>
      <c r="CI14" s="22">
        <v>1.02</v>
      </c>
      <c r="CJ14" s="22">
        <v>0.39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2471</v>
      </c>
      <c r="R15" s="20" t="s">
        <v>3392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8525</v>
      </c>
      <c r="AE15" s="22">
        <v>4</v>
      </c>
      <c r="AF15" s="22">
        <v>36547</v>
      </c>
      <c r="AG15" s="22">
        <v>81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340</v>
      </c>
      <c r="BH15" s="22">
        <v>147</v>
      </c>
      <c r="BI15" s="22">
        <v>245</v>
      </c>
      <c r="BJ15" s="22">
        <v>136</v>
      </c>
      <c r="BK15" s="22">
        <v>358</v>
      </c>
      <c r="BL15" s="22">
        <v>179</v>
      </c>
      <c r="BM15" s="22">
        <v>340</v>
      </c>
      <c r="BN15" s="22">
        <v>153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287</v>
      </c>
      <c r="CB15" s="22">
        <v>187</v>
      </c>
      <c r="CC15" s="22">
        <v>679</v>
      </c>
      <c r="CD15" s="22">
        <v>275</v>
      </c>
      <c r="CE15" s="22">
        <v>305</v>
      </c>
      <c r="CF15" s="22">
        <v>132</v>
      </c>
      <c r="CG15" s="22">
        <v>359</v>
      </c>
      <c r="CH15" s="22">
        <v>113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3115</v>
      </c>
      <c r="R16" s="20" t="s">
        <v>3116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6280</v>
      </c>
      <c r="AG16" s="22">
        <v>9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720</v>
      </c>
      <c r="BH16" s="22">
        <v>305</v>
      </c>
      <c r="BI16" s="22">
        <v>716</v>
      </c>
      <c r="BJ16" s="22">
        <v>303</v>
      </c>
      <c r="BK16" s="22">
        <v>712</v>
      </c>
      <c r="BL16" s="22">
        <v>303</v>
      </c>
      <c r="BM16" s="22">
        <v>721</v>
      </c>
      <c r="BN16" s="22">
        <v>305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235</v>
      </c>
      <c r="CB16" s="22">
        <v>152</v>
      </c>
      <c r="CC16" s="22">
        <v>691</v>
      </c>
      <c r="CD16" s="22">
        <v>283</v>
      </c>
      <c r="CE16" s="22">
        <v>721</v>
      </c>
      <c r="CF16" s="22">
        <v>305</v>
      </c>
      <c r="CG16" s="22">
        <v>526</v>
      </c>
      <c r="CH16" s="22">
        <v>185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1.7</v>
      </c>
      <c r="K17" s="20">
        <v>1.7</v>
      </c>
      <c r="L17" s="22">
        <v>0</v>
      </c>
      <c r="M17" s="20" t="s">
        <v>883</v>
      </c>
      <c r="N17" s="20">
        <v>1.2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257072</v>
      </c>
      <c r="AE17" s="22">
        <v>712</v>
      </c>
      <c r="AF17" s="22">
        <v>1373028</v>
      </c>
      <c r="AG17" s="22">
        <v>9333</v>
      </c>
      <c r="AH17" s="20">
        <v>0.3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339</v>
      </c>
      <c r="BH17" s="22">
        <v>25</v>
      </c>
      <c r="BI17" s="22">
        <v>698</v>
      </c>
      <c r="BJ17" s="22">
        <v>80</v>
      </c>
      <c r="BK17" s="22">
        <v>692</v>
      </c>
      <c r="BL17" s="22">
        <v>75</v>
      </c>
      <c r="BM17" s="22">
        <v>396</v>
      </c>
      <c r="BN17" s="22">
        <v>25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341</v>
      </c>
      <c r="CB17" s="22">
        <v>14</v>
      </c>
      <c r="CC17" s="22">
        <v>243</v>
      </c>
      <c r="CD17" s="22">
        <v>20</v>
      </c>
      <c r="CE17" s="22">
        <v>97</v>
      </c>
      <c r="CF17" s="22">
        <v>13</v>
      </c>
      <c r="CG17" s="22">
        <v>60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2446</v>
      </c>
      <c r="R18" s="20" t="s">
        <v>2758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10408</v>
      </c>
      <c r="AG18" s="22">
        <v>50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508</v>
      </c>
      <c r="BH18" s="22">
        <v>56</v>
      </c>
      <c r="BI18" s="22">
        <v>494</v>
      </c>
      <c r="BJ18" s="22">
        <v>39</v>
      </c>
      <c r="BK18" s="22">
        <v>466</v>
      </c>
      <c r="BL18" s="22">
        <v>30</v>
      </c>
      <c r="BM18" s="22">
        <v>516</v>
      </c>
      <c r="BN18" s="22">
        <v>56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636</v>
      </c>
      <c r="CB18" s="22">
        <v>42</v>
      </c>
      <c r="CC18" s="22">
        <v>439</v>
      </c>
      <c r="CD18" s="22">
        <v>55</v>
      </c>
      <c r="CE18" s="22">
        <v>520</v>
      </c>
      <c r="CF18" s="22">
        <v>56</v>
      </c>
      <c r="CG18" s="22">
        <v>429</v>
      </c>
      <c r="CH18" s="22">
        <v>62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5</v>
      </c>
      <c r="G19" s="22">
        <v>-5</v>
      </c>
      <c r="H19" s="22">
        <v>2</v>
      </c>
      <c r="I19" s="22">
        <v>3</v>
      </c>
      <c r="J19" s="20">
        <v>6.1</v>
      </c>
      <c r="K19" s="20">
        <v>6.1</v>
      </c>
      <c r="L19" s="22">
        <v>2</v>
      </c>
      <c r="M19" s="20" t="s">
        <v>879</v>
      </c>
      <c r="N19" s="20">
        <v>5.6</v>
      </c>
      <c r="O19" s="22">
        <v>19</v>
      </c>
      <c r="P19" s="23" t="b">
        <v>1</v>
      </c>
      <c r="Q19" s="20"/>
      <c r="R19" s="20" t="s">
        <v>3468</v>
      </c>
      <c r="S19" s="22">
        <v>90</v>
      </c>
      <c r="T19" s="20" t="s">
        <v>880</v>
      </c>
      <c r="U19" s="20">
        <v>6.3</v>
      </c>
      <c r="V19" s="20" t="s">
        <v>395</v>
      </c>
      <c r="W19" s="20">
        <v>58.5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94</v>
      </c>
      <c r="AD19" s="22">
        <v>3450447</v>
      </c>
      <c r="AE19" s="22">
        <v>42001</v>
      </c>
      <c r="AF19" s="22">
        <v>3438489</v>
      </c>
      <c r="AG19" s="22">
        <v>40994</v>
      </c>
      <c r="AH19" s="20">
        <v>0.6</v>
      </c>
      <c r="AI19" s="20">
        <v>10.4</v>
      </c>
      <c r="AJ19" s="20" t="s">
        <v>395</v>
      </c>
      <c r="AK19" s="22">
        <v>1305</v>
      </c>
      <c r="AL19" s="22">
        <v>5</v>
      </c>
      <c r="AM19" s="22">
        <v>8</v>
      </c>
      <c r="AN19" s="22">
        <v>5</v>
      </c>
      <c r="AO19" s="22">
        <v>15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346</v>
      </c>
      <c r="AX19" s="20">
        <v>474.2</v>
      </c>
      <c r="AY19" s="20">
        <v>591.20000000000005</v>
      </c>
      <c r="AZ19" s="20">
        <v>473</v>
      </c>
      <c r="BA19" s="20">
        <v>153.9</v>
      </c>
      <c r="BB19" s="22">
        <v>15</v>
      </c>
      <c r="BC19" s="20">
        <v>4.96</v>
      </c>
      <c r="BD19" s="20">
        <v>4.96</v>
      </c>
      <c r="BE19" s="20">
        <v>9.92</v>
      </c>
      <c r="BF19" s="20">
        <v>11.45</v>
      </c>
      <c r="BG19" s="22">
        <v>8</v>
      </c>
      <c r="BH19" s="22">
        <v>3</v>
      </c>
      <c r="BI19" s="22">
        <v>3</v>
      </c>
      <c r="BJ19" s="22">
        <v>2</v>
      </c>
      <c r="BK19" s="22">
        <v>12</v>
      </c>
      <c r="BL19" s="22">
        <v>6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0.34</v>
      </c>
      <c r="BV19" s="22">
        <v>0</v>
      </c>
      <c r="BW19" s="22">
        <v>0.34</v>
      </c>
      <c r="BX19" s="22">
        <v>0.68</v>
      </c>
      <c r="BY19" s="22">
        <v>0.79</v>
      </c>
      <c r="BZ19" s="22">
        <v>1.03</v>
      </c>
      <c r="CA19" s="22">
        <v>6</v>
      </c>
      <c r="CB19" s="22">
        <v>4</v>
      </c>
      <c r="CC19" s="22">
        <v>18</v>
      </c>
      <c r="CD19" s="22">
        <v>10</v>
      </c>
      <c r="CE19" s="22">
        <v>5</v>
      </c>
      <c r="CF19" s="22">
        <v>3</v>
      </c>
      <c r="CG19" s="22">
        <v>2</v>
      </c>
      <c r="CH19" s="22">
        <v>1</v>
      </c>
      <c r="CI19" s="22">
        <v>1.03</v>
      </c>
      <c r="CJ19" s="22">
        <v>0.34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4.3</v>
      </c>
      <c r="K20" s="20">
        <v>4.3</v>
      </c>
      <c r="L20" s="22">
        <v>2</v>
      </c>
      <c r="M20" s="20" t="s">
        <v>905</v>
      </c>
      <c r="N20" s="20">
        <v>3.8</v>
      </c>
      <c r="O20" s="22">
        <v>20</v>
      </c>
      <c r="P20" s="23" t="b">
        <v>1</v>
      </c>
      <c r="Q20" s="20"/>
      <c r="R20" s="20" t="s">
        <v>3310</v>
      </c>
      <c r="S20" s="22">
        <v>55</v>
      </c>
      <c r="T20" s="20" t="s">
        <v>906</v>
      </c>
      <c r="U20" s="20">
        <v>4.0999999999999996</v>
      </c>
      <c r="V20" s="20" t="s">
        <v>406</v>
      </c>
      <c r="W20" s="20">
        <v>35.299999999999997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65</v>
      </c>
      <c r="AD20" s="22">
        <v>2931185</v>
      </c>
      <c r="AE20" s="22">
        <v>28272</v>
      </c>
      <c r="AF20" s="22">
        <v>1447980</v>
      </c>
      <c r="AG20" s="22">
        <v>28669</v>
      </c>
      <c r="AH20" s="20">
        <v>0.7</v>
      </c>
      <c r="AI20" s="20">
        <v>11.8</v>
      </c>
      <c r="AJ20" s="20" t="s">
        <v>406</v>
      </c>
      <c r="AK20" s="22">
        <v>1440</v>
      </c>
      <c r="AL20" s="22">
        <v>1</v>
      </c>
      <c r="AM20" s="22">
        <v>1</v>
      </c>
      <c r="AN20" s="22">
        <v>6</v>
      </c>
      <c r="AO20" s="22">
        <v>15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5</v>
      </c>
      <c r="AW20" s="22">
        <v>305</v>
      </c>
      <c r="AX20" s="20">
        <v>300</v>
      </c>
      <c r="AY20" s="20">
        <v>60.5</v>
      </c>
      <c r="AZ20" s="20">
        <v>53</v>
      </c>
      <c r="BA20" s="20">
        <v>41.5</v>
      </c>
      <c r="BB20" s="22">
        <v>16</v>
      </c>
      <c r="BC20" s="20">
        <v>1.07</v>
      </c>
      <c r="BD20" s="20">
        <v>0.52</v>
      </c>
      <c r="BE20" s="20">
        <v>1.59</v>
      </c>
      <c r="BF20" s="20">
        <v>12.38</v>
      </c>
      <c r="BG20" s="22">
        <v>58</v>
      </c>
      <c r="BH20" s="22">
        <v>17</v>
      </c>
      <c r="BI20" s="22">
        <v>244</v>
      </c>
      <c r="BJ20" s="22">
        <v>74</v>
      </c>
      <c r="BK20" s="22">
        <v>222</v>
      </c>
      <c r="BL20" s="22">
        <v>59</v>
      </c>
      <c r="BM20" s="22">
        <v>159</v>
      </c>
      <c r="BN20" s="22">
        <v>43</v>
      </c>
      <c r="BO20" s="20"/>
      <c r="BP20" s="20"/>
      <c r="BQ20" s="20"/>
      <c r="BR20" s="20"/>
      <c r="BS20" s="20"/>
      <c r="BT20" s="20"/>
      <c r="BU20" s="22">
        <v>7.0000000000000007E-2</v>
      </c>
      <c r="BV20" s="22">
        <v>0</v>
      </c>
      <c r="BW20" s="22">
        <v>0.03</v>
      </c>
      <c r="BX20" s="22">
        <v>0.1</v>
      </c>
      <c r="BY20" s="22">
        <v>0.77</v>
      </c>
      <c r="BZ20" s="22">
        <v>0.94</v>
      </c>
      <c r="CA20" s="22">
        <v>108</v>
      </c>
      <c r="CB20" s="22">
        <v>8</v>
      </c>
      <c r="CC20" s="22">
        <v>69</v>
      </c>
      <c r="CD20" s="22">
        <v>20</v>
      </c>
      <c r="CE20" s="22">
        <v>48</v>
      </c>
      <c r="CF20" s="22">
        <v>10</v>
      </c>
      <c r="CG20" s="22">
        <v>7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0</v>
      </c>
      <c r="B21" s="22">
        <v>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910</v>
      </c>
      <c r="R21" s="20" t="s">
        <v>3428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899</v>
      </c>
      <c r="AA21" s="22">
        <v>1</v>
      </c>
      <c r="AB21" s="22">
        <v>3</v>
      </c>
      <c r="AC21" s="22">
        <v>9</v>
      </c>
      <c r="AD21" s="22">
        <v>4664</v>
      </c>
      <c r="AE21" s="22">
        <v>6</v>
      </c>
      <c r="AF21" s="22">
        <v>15872</v>
      </c>
      <c r="AG21" s="22">
        <v>70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379</v>
      </c>
      <c r="BH21" s="22">
        <v>168</v>
      </c>
      <c r="BI21" s="22">
        <v>359</v>
      </c>
      <c r="BJ21" s="22">
        <v>187</v>
      </c>
      <c r="BK21" s="22">
        <v>256</v>
      </c>
      <c r="BL21" s="22">
        <v>134</v>
      </c>
      <c r="BM21" s="22">
        <v>372</v>
      </c>
      <c r="BN21" s="22">
        <v>170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145</v>
      </c>
      <c r="CB21" s="22">
        <v>91</v>
      </c>
      <c r="CC21" s="22">
        <v>725</v>
      </c>
      <c r="CD21" s="22">
        <v>310</v>
      </c>
      <c r="CE21" s="22">
        <v>245</v>
      </c>
      <c r="CF21" s="22">
        <v>111</v>
      </c>
      <c r="CG21" s="22">
        <v>420</v>
      </c>
      <c r="CH21" s="22">
        <v>139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2945</v>
      </c>
      <c r="R22" s="20" t="s">
        <v>2946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28227</v>
      </c>
      <c r="AG22" s="22">
        <v>33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608</v>
      </c>
      <c r="BH22" s="22">
        <v>235</v>
      </c>
      <c r="BI22" s="22">
        <v>596</v>
      </c>
      <c r="BJ22" s="22">
        <v>235</v>
      </c>
      <c r="BK22" s="22">
        <v>578</v>
      </c>
      <c r="BL22" s="22">
        <v>231</v>
      </c>
      <c r="BM22" s="22">
        <v>613</v>
      </c>
      <c r="BN22" s="22">
        <v>235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505</v>
      </c>
      <c r="CB22" s="22">
        <v>99</v>
      </c>
      <c r="CC22" s="22">
        <v>558</v>
      </c>
      <c r="CD22" s="22">
        <v>221</v>
      </c>
      <c r="CE22" s="22">
        <v>620</v>
      </c>
      <c r="CF22" s="22">
        <v>234</v>
      </c>
      <c r="CG22" s="22">
        <v>407</v>
      </c>
      <c r="CH22" s="22">
        <v>157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4</v>
      </c>
      <c r="O23" s="22">
        <v>25</v>
      </c>
      <c r="P23" s="23" t="b">
        <v>0</v>
      </c>
      <c r="Q23" s="20" t="s">
        <v>2478</v>
      </c>
      <c r="R23" s="20" t="s">
        <v>3624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0.5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78949</v>
      </c>
      <c r="AE23" s="22">
        <v>64</v>
      </c>
      <c r="AF23" s="22">
        <v>64750</v>
      </c>
      <c r="AG23" s="22">
        <v>5225</v>
      </c>
      <c r="AH23" s="20">
        <v>0.9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243</v>
      </c>
      <c r="BH23" s="22">
        <v>93</v>
      </c>
      <c r="BI23" s="22">
        <v>260</v>
      </c>
      <c r="BJ23" s="22">
        <v>80</v>
      </c>
      <c r="BK23" s="22">
        <v>218</v>
      </c>
      <c r="BL23" s="22">
        <v>55</v>
      </c>
      <c r="BM23" s="22">
        <v>268</v>
      </c>
      <c r="BN23" s="22">
        <v>90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384</v>
      </c>
      <c r="CB23" s="22">
        <v>71</v>
      </c>
      <c r="CC23" s="22">
        <v>54</v>
      </c>
      <c r="CD23" s="22">
        <v>15</v>
      </c>
      <c r="CE23" s="22">
        <v>113</v>
      </c>
      <c r="CF23" s="22">
        <v>33</v>
      </c>
      <c r="CG23" s="22">
        <v>235</v>
      </c>
      <c r="CH23" s="22">
        <v>91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4.5</v>
      </c>
      <c r="K24" s="20">
        <v>4.5</v>
      </c>
      <c r="L24" s="22">
        <v>1</v>
      </c>
      <c r="M24" s="20" t="s">
        <v>913</v>
      </c>
      <c r="N24" s="20">
        <v>4</v>
      </c>
      <c r="O24" s="22">
        <v>26</v>
      </c>
      <c r="P24" s="23" t="b">
        <v>0</v>
      </c>
      <c r="Q24" s="20"/>
      <c r="R24" s="20" t="s">
        <v>3311</v>
      </c>
      <c r="S24" s="22">
        <v>65</v>
      </c>
      <c r="T24" s="20" t="s">
        <v>914</v>
      </c>
      <c r="U24" s="20">
        <v>3.5</v>
      </c>
      <c r="V24" s="20" t="s">
        <v>638</v>
      </c>
      <c r="W24" s="20">
        <v>2.2000000000000002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42</v>
      </c>
      <c r="AD24" s="22">
        <v>286450</v>
      </c>
      <c r="AE24" s="22">
        <v>1392</v>
      </c>
      <c r="AF24" s="22">
        <v>612557</v>
      </c>
      <c r="AG24" s="22">
        <v>9283</v>
      </c>
      <c r="AH24" s="20">
        <v>0.6</v>
      </c>
      <c r="AI24" s="20">
        <v>6.5</v>
      </c>
      <c r="AJ24" s="20" t="s">
        <v>638</v>
      </c>
      <c r="AK24" s="22">
        <v>526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122</v>
      </c>
      <c r="AX24" s="20">
        <v>173.4</v>
      </c>
      <c r="AY24" s="20">
        <v>167.9</v>
      </c>
      <c r="AZ24" s="20">
        <v>250</v>
      </c>
      <c r="BA24" s="20">
        <v>58.9</v>
      </c>
      <c r="BB24" s="22">
        <v>5</v>
      </c>
      <c r="BC24" s="20">
        <v>2.23</v>
      </c>
      <c r="BD24" s="20">
        <v>1.34</v>
      </c>
      <c r="BE24" s="20">
        <v>3.57</v>
      </c>
      <c r="BF24" s="20">
        <v>4.13</v>
      </c>
      <c r="BG24" s="22">
        <v>185</v>
      </c>
      <c r="BH24" s="22">
        <v>76</v>
      </c>
      <c r="BI24" s="22">
        <v>96</v>
      </c>
      <c r="BJ24" s="22">
        <v>69</v>
      </c>
      <c r="BK24" s="22">
        <v>54</v>
      </c>
      <c r="BL24" s="22">
        <v>32</v>
      </c>
      <c r="BM24" s="22">
        <v>89</v>
      </c>
      <c r="BN24" s="22">
        <v>59</v>
      </c>
      <c r="BO24" s="22">
        <v>4</v>
      </c>
      <c r="BP24" s="20"/>
      <c r="BQ24" s="20"/>
      <c r="BR24" s="20"/>
      <c r="BS24" s="20"/>
      <c r="BT24" s="20"/>
      <c r="BU24" s="22">
        <v>0.38</v>
      </c>
      <c r="BV24" s="22">
        <v>0</v>
      </c>
      <c r="BW24" s="22">
        <v>0.23</v>
      </c>
      <c r="BX24" s="22">
        <v>0.61</v>
      </c>
      <c r="BY24" s="22">
        <v>0.71</v>
      </c>
      <c r="BZ24" s="22">
        <v>0.68</v>
      </c>
      <c r="CA24" s="22">
        <v>47</v>
      </c>
      <c r="CB24" s="22">
        <v>28</v>
      </c>
      <c r="CC24" s="22">
        <v>61</v>
      </c>
      <c r="CD24" s="22">
        <v>30</v>
      </c>
      <c r="CE24" s="22">
        <v>94</v>
      </c>
      <c r="CF24" s="22">
        <v>47</v>
      </c>
      <c r="CG24" s="22">
        <v>127</v>
      </c>
      <c r="CH24" s="22">
        <v>37</v>
      </c>
      <c r="CI24" s="22">
        <v>0.86</v>
      </c>
      <c r="CJ24" s="22">
        <v>0.34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2.1</v>
      </c>
      <c r="K25" s="20">
        <v>2.1</v>
      </c>
      <c r="L25" s="22">
        <v>2</v>
      </c>
      <c r="M25" s="20" t="s">
        <v>873</v>
      </c>
      <c r="N25" s="20">
        <v>1.6</v>
      </c>
      <c r="O25" s="22">
        <v>29</v>
      </c>
      <c r="P25" s="23" t="b">
        <v>0</v>
      </c>
      <c r="Q25" s="20"/>
      <c r="R25" s="20" t="s">
        <v>3469</v>
      </c>
      <c r="S25" s="22">
        <v>56</v>
      </c>
      <c r="T25" s="20" t="s">
        <v>874</v>
      </c>
      <c r="U25" s="20">
        <v>4.0999999999999996</v>
      </c>
      <c r="V25" s="20" t="s">
        <v>414</v>
      </c>
      <c r="W25" s="20">
        <v>11.3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61</v>
      </c>
      <c r="AD25" s="22">
        <v>1254815</v>
      </c>
      <c r="AE25" s="22">
        <v>8307</v>
      </c>
      <c r="AF25" s="22">
        <v>1111980</v>
      </c>
      <c r="AG25" s="22">
        <v>12752</v>
      </c>
      <c r="AH25" s="20">
        <v>0.3</v>
      </c>
      <c r="AI25" s="20">
        <v>10.9</v>
      </c>
      <c r="AJ25" s="20" t="s">
        <v>414</v>
      </c>
      <c r="AK25" s="22">
        <v>1139</v>
      </c>
      <c r="AL25" s="22">
        <v>1</v>
      </c>
      <c r="AM25" s="22">
        <v>2</v>
      </c>
      <c r="AN25" s="22">
        <v>5</v>
      </c>
      <c r="AO25" s="22">
        <v>14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281</v>
      </c>
      <c r="AX25" s="20">
        <v>288.60000000000002</v>
      </c>
      <c r="AY25" s="20">
        <v>212.8</v>
      </c>
      <c r="AZ25" s="20">
        <v>83</v>
      </c>
      <c r="BA25" s="20">
        <v>58.4</v>
      </c>
      <c r="BB25" s="22">
        <v>13</v>
      </c>
      <c r="BC25" s="20">
        <v>0.56000000000000005</v>
      </c>
      <c r="BD25" s="20">
        <v>1.34</v>
      </c>
      <c r="BE25" s="20">
        <v>1.9</v>
      </c>
      <c r="BF25" s="20">
        <v>10.38</v>
      </c>
      <c r="BG25" s="22">
        <v>69</v>
      </c>
      <c r="BH25" s="22">
        <v>24</v>
      </c>
      <c r="BI25" s="22">
        <v>64</v>
      </c>
      <c r="BJ25" s="22">
        <v>12</v>
      </c>
      <c r="BK25" s="22">
        <v>173</v>
      </c>
      <c r="BL25" s="22">
        <v>30</v>
      </c>
      <c r="BM25" s="22">
        <v>92</v>
      </c>
      <c r="BN25" s="22">
        <v>13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0.11</v>
      </c>
      <c r="BX25" s="22">
        <v>0.15</v>
      </c>
      <c r="BY25" s="22">
        <v>0.82</v>
      </c>
      <c r="BZ25" s="22">
        <v>1.1100000000000001</v>
      </c>
      <c r="CA25" s="22">
        <v>90</v>
      </c>
      <c r="CB25" s="22">
        <v>6</v>
      </c>
      <c r="CC25" s="22">
        <v>203</v>
      </c>
      <c r="CD25" s="22">
        <v>64</v>
      </c>
      <c r="CE25" s="22">
        <v>49</v>
      </c>
      <c r="CF25" s="22">
        <v>11</v>
      </c>
      <c r="CG25" s="22">
        <v>35</v>
      </c>
      <c r="CH25" s="22">
        <v>12</v>
      </c>
      <c r="CI25" s="22">
        <v>1.03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1199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750</v>
      </c>
      <c r="BH26" s="22">
        <v>326</v>
      </c>
      <c r="BI26" s="22">
        <v>750</v>
      </c>
      <c r="BJ26" s="22">
        <v>326</v>
      </c>
      <c r="BK26" s="22">
        <v>750</v>
      </c>
      <c r="BL26" s="22">
        <v>326</v>
      </c>
      <c r="BM26" s="22">
        <v>750</v>
      </c>
      <c r="BN26" s="22">
        <v>326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742</v>
      </c>
      <c r="CD26" s="22">
        <v>320</v>
      </c>
      <c r="CE26" s="22">
        <v>750</v>
      </c>
      <c r="CF26" s="22">
        <v>326</v>
      </c>
      <c r="CG26" s="22">
        <v>678</v>
      </c>
      <c r="CH26" s="22">
        <v>272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5.7</v>
      </c>
      <c r="K27" s="20">
        <v>5.7</v>
      </c>
      <c r="L27" s="22">
        <v>1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4</v>
      </c>
      <c r="V27" s="20" t="s">
        <v>417</v>
      </c>
      <c r="W27" s="20">
        <v>12.9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60</v>
      </c>
      <c r="AD27" s="22">
        <v>1189507</v>
      </c>
      <c r="AE27" s="22">
        <v>19350</v>
      </c>
      <c r="AF27" s="22">
        <v>587678</v>
      </c>
      <c r="AG27" s="22">
        <v>22075</v>
      </c>
      <c r="AH27" s="20">
        <v>1</v>
      </c>
      <c r="AI27" s="20">
        <v>11.5</v>
      </c>
      <c r="AJ27" s="20" t="s">
        <v>417</v>
      </c>
      <c r="AK27" s="22">
        <v>959</v>
      </c>
      <c r="AL27" s="22">
        <v>1</v>
      </c>
      <c r="AM27" s="22">
        <v>1</v>
      </c>
      <c r="AN27" s="22">
        <v>5</v>
      </c>
      <c r="AO27" s="22">
        <v>8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9</v>
      </c>
      <c r="AW27" s="22">
        <v>265</v>
      </c>
      <c r="AX27" s="20">
        <v>235.6</v>
      </c>
      <c r="AY27" s="20">
        <v>255.2</v>
      </c>
      <c r="AZ27" s="20">
        <v>89</v>
      </c>
      <c r="BA27" s="20">
        <v>57.9</v>
      </c>
      <c r="BB27" s="22">
        <v>11</v>
      </c>
      <c r="BC27" s="20">
        <v>0.36</v>
      </c>
      <c r="BD27" s="20">
        <v>1.77</v>
      </c>
      <c r="BE27" s="20">
        <v>2.13</v>
      </c>
      <c r="BF27" s="20">
        <v>7.78</v>
      </c>
      <c r="BG27" s="22">
        <v>120</v>
      </c>
      <c r="BH27" s="22">
        <v>44</v>
      </c>
      <c r="BI27" s="22">
        <v>53</v>
      </c>
      <c r="BJ27" s="22">
        <v>10</v>
      </c>
      <c r="BK27" s="22">
        <v>165</v>
      </c>
      <c r="BL27" s="22">
        <v>28</v>
      </c>
      <c r="BM27" s="22">
        <v>93</v>
      </c>
      <c r="BN27" s="22">
        <v>14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0.17</v>
      </c>
      <c r="BX27" s="22">
        <v>0.2</v>
      </c>
      <c r="BY27" s="22">
        <v>0.73</v>
      </c>
      <c r="BZ27" s="22">
        <v>0.75</v>
      </c>
      <c r="CA27" s="22">
        <v>160</v>
      </c>
      <c r="CB27" s="22">
        <v>16</v>
      </c>
      <c r="CC27" s="22">
        <v>22</v>
      </c>
      <c r="CD27" s="22">
        <v>4</v>
      </c>
      <c r="CE27" s="22">
        <v>56</v>
      </c>
      <c r="CF27" s="22">
        <v>13</v>
      </c>
      <c r="CG27" s="22">
        <v>29</v>
      </c>
      <c r="CH27" s="22">
        <v>11</v>
      </c>
      <c r="CI27" s="22">
        <v>1.03</v>
      </c>
      <c r="CJ27" s="22">
        <v>0.47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2.1</v>
      </c>
      <c r="K28" s="20">
        <v>2.1</v>
      </c>
      <c r="L28" s="22">
        <v>2</v>
      </c>
      <c r="M28" s="20" t="s">
        <v>985</v>
      </c>
      <c r="N28" s="20">
        <v>1.6</v>
      </c>
      <c r="O28" s="22">
        <v>113</v>
      </c>
      <c r="P28" s="23" t="b">
        <v>0</v>
      </c>
      <c r="Q28" s="20"/>
      <c r="R28" s="20" t="s">
        <v>3470</v>
      </c>
      <c r="S28" s="22">
        <v>49</v>
      </c>
      <c r="T28" s="20" t="s">
        <v>1034</v>
      </c>
      <c r="U28" s="20">
        <v>3.6</v>
      </c>
      <c r="V28" s="20" t="s">
        <v>1035</v>
      </c>
      <c r="W28" s="20">
        <v>5.6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40</v>
      </c>
      <c r="AD28" s="22">
        <v>587392</v>
      </c>
      <c r="AE28" s="22">
        <v>4587</v>
      </c>
      <c r="AF28" s="22">
        <v>548774</v>
      </c>
      <c r="AG28" s="22">
        <v>12476</v>
      </c>
      <c r="AH28" s="20">
        <v>0.3</v>
      </c>
      <c r="AI28" s="20">
        <v>8.1999999999999993</v>
      </c>
      <c r="AJ28" s="20" t="s">
        <v>404</v>
      </c>
      <c r="AK28" s="22">
        <v>990</v>
      </c>
      <c r="AL28" s="22">
        <v>0</v>
      </c>
      <c r="AM28" s="22">
        <v>0</v>
      </c>
      <c r="AN28" s="22">
        <v>4</v>
      </c>
      <c r="AO28" s="22">
        <v>11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17</v>
      </c>
      <c r="AV28" s="22">
        <v>2</v>
      </c>
      <c r="AW28" s="22">
        <v>181</v>
      </c>
      <c r="AX28" s="20">
        <v>152</v>
      </c>
      <c r="AY28" s="20">
        <v>0</v>
      </c>
      <c r="AZ28" s="20">
        <v>0</v>
      </c>
      <c r="BA28" s="20">
        <v>15.1</v>
      </c>
      <c r="BB28" s="22">
        <v>11</v>
      </c>
      <c r="BC28" s="20">
        <v>0</v>
      </c>
      <c r="BD28" s="20">
        <v>0.02</v>
      </c>
      <c r="BE28" s="20">
        <v>0.02</v>
      </c>
      <c r="BF28" s="20">
        <v>7.54</v>
      </c>
      <c r="BG28" s="22">
        <v>209</v>
      </c>
      <c r="BH28" s="22">
        <v>21</v>
      </c>
      <c r="BI28" s="22">
        <v>713</v>
      </c>
      <c r="BJ28" s="22">
        <v>83</v>
      </c>
      <c r="BK28" s="22">
        <v>709</v>
      </c>
      <c r="BL28" s="22">
        <v>81</v>
      </c>
      <c r="BM28" s="22">
        <v>326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1.55</v>
      </c>
      <c r="BW28" s="22">
        <v>0</v>
      </c>
      <c r="BX28" s="22">
        <v>0</v>
      </c>
      <c r="BY28" s="22">
        <v>0.69</v>
      </c>
      <c r="BZ28" s="22">
        <v>1</v>
      </c>
      <c r="CA28" s="22">
        <v>228</v>
      </c>
      <c r="CB28" s="22">
        <v>8</v>
      </c>
      <c r="CC28" s="22">
        <v>199</v>
      </c>
      <c r="CD28" s="22">
        <v>15</v>
      </c>
      <c r="CE28" s="22">
        <v>82</v>
      </c>
      <c r="CF28" s="22">
        <v>9</v>
      </c>
      <c r="CG28" s="22">
        <v>72</v>
      </c>
      <c r="CH28" s="22">
        <v>14</v>
      </c>
      <c r="CI28" s="22">
        <v>1</v>
      </c>
      <c r="CJ28" s="22">
        <v>0.36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3.9</v>
      </c>
      <c r="K29" s="20">
        <v>3.9</v>
      </c>
      <c r="L29" s="22">
        <v>1</v>
      </c>
      <c r="M29" s="20" t="s">
        <v>1645</v>
      </c>
      <c r="N29" s="20">
        <v>3.4</v>
      </c>
      <c r="O29" s="22">
        <v>540</v>
      </c>
      <c r="P29" s="23" t="b">
        <v>0</v>
      </c>
      <c r="Q29" s="20"/>
      <c r="R29" s="20" t="s">
        <v>3224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5.6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61</v>
      </c>
      <c r="AD29" s="22">
        <v>422550</v>
      </c>
      <c r="AE29" s="22">
        <v>8021</v>
      </c>
      <c r="AF29" s="22">
        <v>530175</v>
      </c>
      <c r="AG29" s="22">
        <v>7837</v>
      </c>
      <c r="AH29" s="20">
        <v>0.6</v>
      </c>
      <c r="AI29" s="20">
        <v>11.3</v>
      </c>
      <c r="AJ29" s="20" t="s">
        <v>550</v>
      </c>
      <c r="AK29" s="22">
        <v>1383</v>
      </c>
      <c r="AL29" s="22">
        <v>3</v>
      </c>
      <c r="AM29" s="22">
        <v>1</v>
      </c>
      <c r="AN29" s="22">
        <v>6</v>
      </c>
      <c r="AO29" s="22">
        <v>14</v>
      </c>
      <c r="AP29" s="22">
        <v>0</v>
      </c>
      <c r="AQ29" s="22">
        <v>0</v>
      </c>
      <c r="AR29" s="22">
        <v>0</v>
      </c>
      <c r="AS29" s="22">
        <v>1</v>
      </c>
      <c r="AT29" s="22">
        <v>0</v>
      </c>
      <c r="AU29" s="22">
        <v>0</v>
      </c>
      <c r="AV29" s="22">
        <v>7</v>
      </c>
      <c r="AW29" s="22">
        <v>300</v>
      </c>
      <c r="AX29" s="20">
        <v>367.4</v>
      </c>
      <c r="AY29" s="20">
        <v>208.3</v>
      </c>
      <c r="AZ29" s="20">
        <v>132</v>
      </c>
      <c r="BA29" s="20">
        <v>70.8</v>
      </c>
      <c r="BB29" s="22">
        <v>16</v>
      </c>
      <c r="BC29" s="20">
        <v>1.33</v>
      </c>
      <c r="BD29" s="20">
        <v>0.89</v>
      </c>
      <c r="BE29" s="20">
        <v>2.2200000000000002</v>
      </c>
      <c r="BF29" s="20">
        <v>11.67</v>
      </c>
      <c r="BG29" s="22">
        <v>28</v>
      </c>
      <c r="BH29" s="22">
        <v>10</v>
      </c>
      <c r="BI29" s="22">
        <v>68</v>
      </c>
      <c r="BJ29" s="22">
        <v>53</v>
      </c>
      <c r="BK29" s="22">
        <v>119</v>
      </c>
      <c r="BL29" s="22">
        <v>73</v>
      </c>
      <c r="BM29" s="22">
        <v>57</v>
      </c>
      <c r="BN29" s="22">
        <v>41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0.06</v>
      </c>
      <c r="BX29" s="22">
        <v>0.15</v>
      </c>
      <c r="BY29" s="22">
        <v>0.76</v>
      </c>
      <c r="BZ29" s="22">
        <v>0.91</v>
      </c>
      <c r="CA29" s="22">
        <v>121</v>
      </c>
      <c r="CB29" s="22">
        <v>75</v>
      </c>
      <c r="CC29" s="22">
        <v>83</v>
      </c>
      <c r="CD29" s="22">
        <v>43</v>
      </c>
      <c r="CE29" s="22">
        <v>70</v>
      </c>
      <c r="CF29" s="22">
        <v>37</v>
      </c>
      <c r="CG29" s="22">
        <v>73</v>
      </c>
      <c r="CH29" s="22">
        <v>23</v>
      </c>
      <c r="CI29" s="22">
        <v>1.04</v>
      </c>
      <c r="CJ29" s="22">
        <v>0.39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0.9</v>
      </c>
      <c r="K30" s="20">
        <v>0.9</v>
      </c>
      <c r="L30" s="22">
        <v>1</v>
      </c>
      <c r="M30" s="20" t="s">
        <v>897</v>
      </c>
      <c r="N30" s="20">
        <v>0.4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6</v>
      </c>
      <c r="AD30" s="22">
        <v>6035</v>
      </c>
      <c r="AE30" s="22">
        <v>21</v>
      </c>
      <c r="AF30" s="22">
        <v>7003</v>
      </c>
      <c r="AG30" s="22">
        <v>79</v>
      </c>
      <c r="AH30" s="20">
        <v>0.1</v>
      </c>
      <c r="AI30" s="20">
        <v>1.2</v>
      </c>
      <c r="AJ30" s="20" t="s">
        <v>731</v>
      </c>
      <c r="AK30" s="22">
        <v>62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22</v>
      </c>
      <c r="AX30" s="20">
        <v>17.8</v>
      </c>
      <c r="AY30" s="20">
        <v>32.700000000000003</v>
      </c>
      <c r="AZ30" s="20">
        <v>10</v>
      </c>
      <c r="BA30" s="20">
        <v>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0.65</v>
      </c>
      <c r="BG30" s="22">
        <v>406</v>
      </c>
      <c r="BH30" s="22">
        <v>182</v>
      </c>
      <c r="BI30" s="22">
        <v>314</v>
      </c>
      <c r="BJ30" s="22">
        <v>167</v>
      </c>
      <c r="BK30" s="22">
        <v>379</v>
      </c>
      <c r="BL30" s="22">
        <v>189</v>
      </c>
      <c r="BM30" s="22">
        <v>393</v>
      </c>
      <c r="BN30" s="22">
        <v>183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0.94</v>
      </c>
      <c r="BZ30" s="22">
        <v>0</v>
      </c>
      <c r="CA30" s="22">
        <v>237</v>
      </c>
      <c r="CB30" s="22">
        <v>154</v>
      </c>
      <c r="CC30" s="22">
        <v>345</v>
      </c>
      <c r="CD30" s="22">
        <v>161</v>
      </c>
      <c r="CE30" s="22">
        <v>442</v>
      </c>
      <c r="CF30" s="22">
        <v>207</v>
      </c>
      <c r="CG30" s="22">
        <v>540</v>
      </c>
      <c r="CH30" s="22">
        <v>194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2466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11939</v>
      </c>
      <c r="AE31" s="22">
        <v>13</v>
      </c>
      <c r="AF31" s="22">
        <v>477397</v>
      </c>
      <c r="AG31" s="22">
        <v>123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454</v>
      </c>
      <c r="BH31" s="22">
        <v>165</v>
      </c>
      <c r="BI31" s="22">
        <v>414</v>
      </c>
      <c r="BJ31" s="22">
        <v>152</v>
      </c>
      <c r="BK31" s="22">
        <v>693</v>
      </c>
      <c r="BL31" s="22">
        <v>243</v>
      </c>
      <c r="BM31" s="22">
        <v>459</v>
      </c>
      <c r="BN31" s="22">
        <v>164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345</v>
      </c>
      <c r="CB31" s="22">
        <v>46</v>
      </c>
      <c r="CC31" s="22">
        <v>664</v>
      </c>
      <c r="CD31" s="22">
        <v>237</v>
      </c>
      <c r="CE31" s="22">
        <v>707</v>
      </c>
      <c r="CF31" s="22">
        <v>244</v>
      </c>
      <c r="CG31" s="22">
        <v>239</v>
      </c>
      <c r="CH31" s="22">
        <v>93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2467</v>
      </c>
      <c r="U32" s="20">
        <v>0</v>
      </c>
      <c r="V32" s="20" t="s">
        <v>2468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4113</v>
      </c>
      <c r="AE32" s="22">
        <v>39</v>
      </c>
      <c r="AF32" s="22">
        <v>3226</v>
      </c>
      <c r="AG32" s="22">
        <v>74</v>
      </c>
      <c r="AH32" s="20">
        <v>0</v>
      </c>
      <c r="AI32" s="20">
        <v>0</v>
      </c>
      <c r="AJ32" s="20" t="s">
        <v>2468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550</v>
      </c>
      <c r="BH32" s="22">
        <v>71</v>
      </c>
      <c r="BI32" s="22">
        <v>537</v>
      </c>
      <c r="BJ32" s="22">
        <v>55</v>
      </c>
      <c r="BK32" s="22">
        <v>510</v>
      </c>
      <c r="BL32" s="22">
        <v>46</v>
      </c>
      <c r="BM32" s="22">
        <v>558</v>
      </c>
      <c r="BN32" s="22">
        <v>71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686</v>
      </c>
      <c r="CB32" s="22">
        <v>58</v>
      </c>
      <c r="CC32" s="22">
        <v>484</v>
      </c>
      <c r="CD32" s="22">
        <v>70</v>
      </c>
      <c r="CE32" s="22">
        <v>563</v>
      </c>
      <c r="CF32" s="22">
        <v>71</v>
      </c>
      <c r="CG32" s="22">
        <v>508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3471</v>
      </c>
      <c r="U33" s="20">
        <v>0</v>
      </c>
      <c r="V33" s="20" t="s">
        <v>3472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394</v>
      </c>
      <c r="AE33" s="22">
        <v>29</v>
      </c>
      <c r="AF33" s="22">
        <v>166</v>
      </c>
      <c r="AG33" s="22">
        <v>18</v>
      </c>
      <c r="AH33" s="20">
        <v>0</v>
      </c>
      <c r="AI33" s="20">
        <v>0</v>
      </c>
      <c r="AJ33" s="20" t="s">
        <v>3472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683</v>
      </c>
      <c r="BH33" s="22">
        <v>278</v>
      </c>
      <c r="BI33" s="22">
        <v>680</v>
      </c>
      <c r="BJ33" s="22">
        <v>279</v>
      </c>
      <c r="BK33" s="22">
        <v>671</v>
      </c>
      <c r="BL33" s="22">
        <v>278</v>
      </c>
      <c r="BM33" s="22">
        <v>689</v>
      </c>
      <c r="BN33" s="22">
        <v>281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446</v>
      </c>
      <c r="CB33" s="22">
        <v>263</v>
      </c>
      <c r="CC33" s="22">
        <v>644</v>
      </c>
      <c r="CD33" s="22">
        <v>251</v>
      </c>
      <c r="CE33" s="22">
        <v>691</v>
      </c>
      <c r="CF33" s="22">
        <v>284</v>
      </c>
      <c r="CG33" s="22">
        <v>727</v>
      </c>
      <c r="CH33" s="22">
        <v>304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3473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3474</v>
      </c>
      <c r="U34" s="20">
        <v>0</v>
      </c>
      <c r="V34" s="20" t="s">
        <v>3475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1452</v>
      </c>
      <c r="AE34" s="22">
        <v>118</v>
      </c>
      <c r="AF34" s="22">
        <v>556</v>
      </c>
      <c r="AG34" s="22">
        <v>79</v>
      </c>
      <c r="AH34" s="20">
        <v>0</v>
      </c>
      <c r="AI34" s="20">
        <v>0</v>
      </c>
      <c r="AJ34" s="20" t="s">
        <v>3475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573</v>
      </c>
      <c r="BH34" s="22">
        <v>220</v>
      </c>
      <c r="BI34" s="22">
        <v>559</v>
      </c>
      <c r="BJ34" s="22">
        <v>219</v>
      </c>
      <c r="BK34" s="22">
        <v>533</v>
      </c>
      <c r="BL34" s="22">
        <v>209</v>
      </c>
      <c r="BM34" s="22">
        <v>580</v>
      </c>
      <c r="BN34" s="22">
        <v>220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711</v>
      </c>
      <c r="CB34" s="22">
        <v>220</v>
      </c>
      <c r="CC34" s="22">
        <v>507</v>
      </c>
      <c r="CD34" s="22">
        <v>193</v>
      </c>
      <c r="CE34" s="22">
        <v>585</v>
      </c>
      <c r="CF34" s="22">
        <v>217</v>
      </c>
      <c r="CG34" s="22">
        <v>640</v>
      </c>
      <c r="CH34" s="22">
        <v>223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3476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3477</v>
      </c>
      <c r="U35" s="20">
        <v>0</v>
      </c>
      <c r="V35" s="20" t="s">
        <v>3183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353</v>
      </c>
      <c r="AE35" s="22">
        <v>30</v>
      </c>
      <c r="AF35" s="22">
        <v>177</v>
      </c>
      <c r="AG35" s="22">
        <v>25</v>
      </c>
      <c r="AH35" s="20">
        <v>0</v>
      </c>
      <c r="AI35" s="20">
        <v>0</v>
      </c>
      <c r="AJ35" s="20" t="s">
        <v>3183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692</v>
      </c>
      <c r="BH35" s="22">
        <v>283</v>
      </c>
      <c r="BI35" s="22">
        <v>689</v>
      </c>
      <c r="BJ35" s="22">
        <v>284</v>
      </c>
      <c r="BK35" s="22">
        <v>681</v>
      </c>
      <c r="BL35" s="22">
        <v>284</v>
      </c>
      <c r="BM35" s="22">
        <v>698</v>
      </c>
      <c r="BN35" s="22">
        <v>286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458</v>
      </c>
      <c r="CB35" s="22">
        <v>270</v>
      </c>
      <c r="CC35" s="22">
        <v>654</v>
      </c>
      <c r="CD35" s="22">
        <v>256</v>
      </c>
      <c r="CE35" s="22">
        <v>699</v>
      </c>
      <c r="CF35" s="22">
        <v>288</v>
      </c>
      <c r="CG35" s="22">
        <v>728</v>
      </c>
      <c r="CH35" s="22">
        <v>305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0.6</v>
      </c>
      <c r="K36" s="20">
        <v>0.1</v>
      </c>
      <c r="L36" s="22">
        <v>1</v>
      </c>
      <c r="M36" s="20" t="s">
        <v>975</v>
      </c>
      <c r="N36" s="20">
        <v>0.6</v>
      </c>
      <c r="O36" s="22">
        <v>32</v>
      </c>
      <c r="P36" s="23" t="b">
        <v>0</v>
      </c>
      <c r="Q36" s="20"/>
      <c r="R36" s="20" t="s">
        <v>3225</v>
      </c>
      <c r="S36" s="22">
        <v>50</v>
      </c>
      <c r="T36" s="20" t="s">
        <v>976</v>
      </c>
      <c r="U36" s="20">
        <v>1</v>
      </c>
      <c r="V36" s="20" t="s">
        <v>977</v>
      </c>
      <c r="W36" s="20">
        <v>0.2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</v>
      </c>
      <c r="AD36" s="22">
        <v>21276</v>
      </c>
      <c r="AE36" s="22">
        <v>2926</v>
      </c>
      <c r="AF36" s="22">
        <v>13604</v>
      </c>
      <c r="AG36" s="22">
        <v>557</v>
      </c>
      <c r="AH36" s="20">
        <v>0.1</v>
      </c>
      <c r="AI36" s="20">
        <v>0.6</v>
      </c>
      <c r="AJ36" s="20" t="s">
        <v>1892</v>
      </c>
      <c r="AK36" s="22">
        <v>29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7</v>
      </c>
      <c r="AX36" s="20">
        <v>10.4</v>
      </c>
      <c r="AY36" s="20">
        <v>0.4</v>
      </c>
      <c r="AZ36" s="20">
        <v>0</v>
      </c>
      <c r="BA36" s="20">
        <v>1</v>
      </c>
      <c r="BB36" s="22">
        <v>0</v>
      </c>
      <c r="BC36" s="20">
        <v>0</v>
      </c>
      <c r="BD36" s="20">
        <v>0</v>
      </c>
      <c r="BE36" s="20">
        <v>0</v>
      </c>
      <c r="BF36" s="20">
        <v>0.2</v>
      </c>
      <c r="BG36" s="22">
        <v>428</v>
      </c>
      <c r="BH36" s="22">
        <v>157</v>
      </c>
      <c r="BI36" s="22">
        <v>438</v>
      </c>
      <c r="BJ36" s="22">
        <v>163</v>
      </c>
      <c r="BK36" s="22">
        <v>721</v>
      </c>
      <c r="BL36" s="22">
        <v>244</v>
      </c>
      <c r="BM36" s="22">
        <v>455</v>
      </c>
      <c r="BN36" s="22">
        <v>162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0.62</v>
      </c>
      <c r="BZ36" s="22">
        <v>0</v>
      </c>
      <c r="CA36" s="22">
        <v>174</v>
      </c>
      <c r="CB36" s="22">
        <v>21</v>
      </c>
      <c r="CC36" s="22">
        <v>316</v>
      </c>
      <c r="CD36" s="22">
        <v>105</v>
      </c>
      <c r="CE36" s="22">
        <v>447</v>
      </c>
      <c r="CF36" s="22">
        <v>148</v>
      </c>
      <c r="CG36" s="22">
        <v>358</v>
      </c>
      <c r="CH36" s="22">
        <v>138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5</v>
      </c>
      <c r="K37" s="20">
        <v>4.5</v>
      </c>
      <c r="L37" s="22">
        <v>4</v>
      </c>
      <c r="M37" s="20" t="s">
        <v>953</v>
      </c>
      <c r="N37" s="20">
        <v>5</v>
      </c>
      <c r="O37" s="22">
        <v>34</v>
      </c>
      <c r="P37" s="23" t="b">
        <v>0</v>
      </c>
      <c r="Q37" s="20"/>
      <c r="R37" s="20" t="s">
        <v>3573</v>
      </c>
      <c r="S37" s="22">
        <v>55</v>
      </c>
      <c r="T37" s="20" t="s">
        <v>954</v>
      </c>
      <c r="U37" s="20">
        <v>4.2</v>
      </c>
      <c r="V37" s="20" t="s">
        <v>435</v>
      </c>
      <c r="W37" s="20">
        <v>2.1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59</v>
      </c>
      <c r="AD37" s="22">
        <v>364475</v>
      </c>
      <c r="AE37" s="22">
        <v>57694</v>
      </c>
      <c r="AF37" s="22">
        <v>255510</v>
      </c>
      <c r="AG37" s="22">
        <v>2580</v>
      </c>
      <c r="AH37" s="20">
        <v>0.9</v>
      </c>
      <c r="AI37" s="20">
        <v>10.7</v>
      </c>
      <c r="AJ37" s="20" t="s">
        <v>435</v>
      </c>
      <c r="AK37" s="22">
        <v>588</v>
      </c>
      <c r="AL37" s="22">
        <v>5</v>
      </c>
      <c r="AM37" s="22">
        <v>4</v>
      </c>
      <c r="AN37" s="22">
        <v>2</v>
      </c>
      <c r="AO37" s="22">
        <v>9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4</v>
      </c>
      <c r="AW37" s="22">
        <v>182</v>
      </c>
      <c r="AX37" s="20">
        <v>277.2</v>
      </c>
      <c r="AY37" s="20">
        <v>187.7</v>
      </c>
      <c r="AZ37" s="20">
        <v>225</v>
      </c>
      <c r="BA37" s="20">
        <v>69</v>
      </c>
      <c r="BB37" s="22">
        <v>5</v>
      </c>
      <c r="BC37" s="20">
        <v>2.67</v>
      </c>
      <c r="BD37" s="20">
        <v>2.4300000000000002</v>
      </c>
      <c r="BE37" s="20">
        <v>5.0999999999999996</v>
      </c>
      <c r="BF37" s="20">
        <v>11.36</v>
      </c>
      <c r="BG37" s="22">
        <v>78</v>
      </c>
      <c r="BH37" s="22">
        <v>27</v>
      </c>
      <c r="BI37" s="22">
        <v>81</v>
      </c>
      <c r="BJ37" s="22">
        <v>63</v>
      </c>
      <c r="BK37" s="22">
        <v>63</v>
      </c>
      <c r="BL37" s="22">
        <v>41</v>
      </c>
      <c r="BM37" s="22">
        <v>60</v>
      </c>
      <c r="BN37" s="22">
        <v>44</v>
      </c>
      <c r="BO37" s="22">
        <v>4</v>
      </c>
      <c r="BP37" s="20"/>
      <c r="BQ37" s="20"/>
      <c r="BR37" s="20"/>
      <c r="BS37" s="20"/>
      <c r="BT37" s="20"/>
      <c r="BU37" s="22">
        <v>0.41</v>
      </c>
      <c r="BV37" s="22">
        <v>0</v>
      </c>
      <c r="BW37" s="22">
        <v>0.37</v>
      </c>
      <c r="BX37" s="22">
        <v>0.78</v>
      </c>
      <c r="BY37" s="22">
        <v>1.74</v>
      </c>
      <c r="BZ37" s="22">
        <v>1.38</v>
      </c>
      <c r="CA37" s="22">
        <v>102</v>
      </c>
      <c r="CB37" s="22">
        <v>62</v>
      </c>
      <c r="CC37" s="22">
        <v>25</v>
      </c>
      <c r="CD37" s="22">
        <v>14</v>
      </c>
      <c r="CE37" s="22">
        <v>42</v>
      </c>
      <c r="CF37" s="22">
        <v>24</v>
      </c>
      <c r="CG37" s="22">
        <v>134</v>
      </c>
      <c r="CH37" s="22">
        <v>39</v>
      </c>
      <c r="CI37" s="22">
        <v>0.77</v>
      </c>
      <c r="CJ37" s="22">
        <v>0.31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2469</v>
      </c>
      <c r="R38" s="20" t="s">
        <v>2470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618</v>
      </c>
      <c r="AE38" s="22">
        <v>11</v>
      </c>
      <c r="AF38" s="22">
        <v>16891</v>
      </c>
      <c r="AG38" s="22">
        <v>13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748</v>
      </c>
      <c r="BH38" s="22">
        <v>325</v>
      </c>
      <c r="BI38" s="22">
        <v>748</v>
      </c>
      <c r="BJ38" s="22">
        <v>325</v>
      </c>
      <c r="BK38" s="22">
        <v>748</v>
      </c>
      <c r="BL38" s="22">
        <v>325</v>
      </c>
      <c r="BM38" s="22">
        <v>748</v>
      </c>
      <c r="BN38" s="22">
        <v>325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82</v>
      </c>
      <c r="CB38" s="22">
        <v>52</v>
      </c>
      <c r="CC38" s="22">
        <v>739</v>
      </c>
      <c r="CD38" s="22">
        <v>318</v>
      </c>
      <c r="CE38" s="22">
        <v>748</v>
      </c>
      <c r="CF38" s="22">
        <v>325</v>
      </c>
      <c r="CG38" s="22">
        <v>542</v>
      </c>
      <c r="CH38" s="22">
        <v>195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199796</v>
      </c>
      <c r="D39" s="22">
        <v>0</v>
      </c>
      <c r="E39" s="22">
        <v>0</v>
      </c>
      <c r="F39" s="22">
        <v>3</v>
      </c>
      <c r="G39" s="22">
        <v>-3</v>
      </c>
      <c r="H39" s="22">
        <v>1</v>
      </c>
      <c r="I39" s="22">
        <v>2</v>
      </c>
      <c r="J39" s="20">
        <v>0.8</v>
      </c>
      <c r="K39" s="20">
        <v>0.3</v>
      </c>
      <c r="L39" s="22">
        <v>1</v>
      </c>
      <c r="M39" s="20" t="s">
        <v>948</v>
      </c>
      <c r="N39" s="20">
        <v>0.8</v>
      </c>
      <c r="O39" s="22">
        <v>36</v>
      </c>
      <c r="P39" s="23" t="b">
        <v>0</v>
      </c>
      <c r="Q39" s="20"/>
      <c r="R39" s="20" t="s">
        <v>3478</v>
      </c>
      <c r="S39" s="22">
        <v>48</v>
      </c>
      <c r="T39" s="20" t="s">
        <v>949</v>
      </c>
      <c r="U39" s="20">
        <v>3.1</v>
      </c>
      <c r="V39" s="20" t="s">
        <v>593</v>
      </c>
      <c r="W39" s="20">
        <v>22.7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47</v>
      </c>
      <c r="AD39" s="22">
        <v>3507777</v>
      </c>
      <c r="AE39" s="22">
        <v>13770</v>
      </c>
      <c r="AF39" s="22">
        <v>2056317</v>
      </c>
      <c r="AG39" s="22">
        <v>59417</v>
      </c>
      <c r="AH39" s="20">
        <v>0.2</v>
      </c>
      <c r="AI39" s="20">
        <v>9.8000000000000007</v>
      </c>
      <c r="AJ39" s="20" t="s">
        <v>593</v>
      </c>
      <c r="AK39" s="22">
        <v>1108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213</v>
      </c>
      <c r="AX39" s="20">
        <v>258.2</v>
      </c>
      <c r="AY39" s="20">
        <v>93.9</v>
      </c>
      <c r="AZ39" s="20">
        <v>269</v>
      </c>
      <c r="BA39" s="20">
        <v>62.1</v>
      </c>
      <c r="BB39" s="22">
        <v>13</v>
      </c>
      <c r="BC39" s="20">
        <v>3.54</v>
      </c>
      <c r="BD39" s="20">
        <v>1.32</v>
      </c>
      <c r="BE39" s="20">
        <v>4.8600000000000003</v>
      </c>
      <c r="BF39" s="20">
        <v>16.010000000000002</v>
      </c>
      <c r="BG39" s="22">
        <v>99</v>
      </c>
      <c r="BH39" s="22">
        <v>37</v>
      </c>
      <c r="BI39" s="22">
        <v>175</v>
      </c>
      <c r="BJ39" s="22">
        <v>40</v>
      </c>
      <c r="BK39" s="22">
        <v>49</v>
      </c>
      <c r="BL39" s="22">
        <v>1</v>
      </c>
      <c r="BM39" s="22">
        <v>80</v>
      </c>
      <c r="BN39" s="22">
        <v>11</v>
      </c>
      <c r="BO39" s="20"/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0.11</v>
      </c>
      <c r="BX39" s="22">
        <v>0.4</v>
      </c>
      <c r="BY39" s="22">
        <v>1.3</v>
      </c>
      <c r="BZ39" s="22">
        <v>1.3</v>
      </c>
      <c r="CA39" s="22">
        <v>292</v>
      </c>
      <c r="CB39" s="22">
        <v>36</v>
      </c>
      <c r="CC39" s="22">
        <v>289</v>
      </c>
      <c r="CD39" s="22">
        <v>93</v>
      </c>
      <c r="CE39" s="22">
        <v>129</v>
      </c>
      <c r="CF39" s="22">
        <v>39</v>
      </c>
      <c r="CG39" s="22">
        <v>12</v>
      </c>
      <c r="CH39" s="22">
        <v>3</v>
      </c>
      <c r="CI39" s="22">
        <v>1.06</v>
      </c>
      <c r="CJ39" s="22">
        <v>0.24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0</v>
      </c>
      <c r="K40" s="20">
        <v>-0.5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45133</v>
      </c>
      <c r="AE40" s="22">
        <v>723</v>
      </c>
      <c r="AF40" s="22">
        <v>80751</v>
      </c>
      <c r="AG40" s="22">
        <v>1139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482</v>
      </c>
      <c r="BH40" s="22">
        <v>170</v>
      </c>
      <c r="BI40" s="22">
        <v>463</v>
      </c>
      <c r="BJ40" s="22">
        <v>169</v>
      </c>
      <c r="BK40" s="22">
        <v>433</v>
      </c>
      <c r="BL40" s="22">
        <v>155</v>
      </c>
      <c r="BM40" s="22">
        <v>488</v>
      </c>
      <c r="BN40" s="22">
        <v>169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728</v>
      </c>
      <c r="CB40" s="22">
        <v>230</v>
      </c>
      <c r="CC40" s="22">
        <v>406</v>
      </c>
      <c r="CD40" s="22">
        <v>135</v>
      </c>
      <c r="CE40" s="22">
        <v>494</v>
      </c>
      <c r="CF40" s="22">
        <v>167</v>
      </c>
      <c r="CG40" s="22">
        <v>184</v>
      </c>
      <c r="CH40" s="22">
        <v>70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3117</v>
      </c>
      <c r="R41" s="20" t="s">
        <v>2759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47242</v>
      </c>
      <c r="AG41" s="22">
        <v>38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450</v>
      </c>
      <c r="BH41" s="22">
        <v>205</v>
      </c>
      <c r="BI41" s="22">
        <v>410</v>
      </c>
      <c r="BJ41" s="22">
        <v>205</v>
      </c>
      <c r="BK41" s="22">
        <v>371</v>
      </c>
      <c r="BL41" s="22">
        <v>185</v>
      </c>
      <c r="BM41" s="22">
        <v>448</v>
      </c>
      <c r="BN41" s="22">
        <v>207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70</v>
      </c>
      <c r="CB41" s="22">
        <v>45</v>
      </c>
      <c r="CC41" s="22">
        <v>740</v>
      </c>
      <c r="CD41" s="22">
        <v>319</v>
      </c>
      <c r="CE41" s="22">
        <v>454</v>
      </c>
      <c r="CF41" s="22">
        <v>215</v>
      </c>
      <c r="CG41" s="22">
        <v>340</v>
      </c>
      <c r="CH41" s="22">
        <v>107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2947</v>
      </c>
      <c r="R42" s="20" t="s">
        <v>2948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22545</v>
      </c>
      <c r="AG42" s="22">
        <v>44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723</v>
      </c>
      <c r="BH42" s="22">
        <v>87</v>
      </c>
      <c r="BI42" s="22">
        <v>718</v>
      </c>
      <c r="BJ42" s="22">
        <v>87</v>
      </c>
      <c r="BK42" s="22">
        <v>714</v>
      </c>
      <c r="BL42" s="22">
        <v>86</v>
      </c>
      <c r="BM42" s="22">
        <v>723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247</v>
      </c>
      <c r="CB42" s="22">
        <v>51</v>
      </c>
      <c r="CC42" s="22">
        <v>693</v>
      </c>
      <c r="CD42" s="22">
        <v>83</v>
      </c>
      <c r="CE42" s="22">
        <v>723</v>
      </c>
      <c r="CF42" s="22">
        <v>87</v>
      </c>
      <c r="CG42" s="22">
        <v>386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0.2</v>
      </c>
      <c r="K43" s="20">
        <v>-0.3</v>
      </c>
      <c r="L43" s="22">
        <v>1</v>
      </c>
      <c r="M43" s="20" t="s">
        <v>971</v>
      </c>
      <c r="N43" s="20">
        <v>0.2</v>
      </c>
      <c r="O43" s="22">
        <v>40</v>
      </c>
      <c r="P43" s="23" t="b">
        <v>0</v>
      </c>
      <c r="Q43" s="20"/>
      <c r="R43" s="20" t="s">
        <v>2472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</v>
      </c>
      <c r="AD43" s="22">
        <v>1269</v>
      </c>
      <c r="AE43" s="22">
        <v>42</v>
      </c>
      <c r="AF43" s="22">
        <v>2534</v>
      </c>
      <c r="AG43" s="22">
        <v>29</v>
      </c>
      <c r="AH43" s="20">
        <v>0</v>
      </c>
      <c r="AI43" s="20">
        <v>1</v>
      </c>
      <c r="AJ43" s="20" t="s">
        <v>595</v>
      </c>
      <c r="AK43" s="22">
        <v>31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13</v>
      </c>
      <c r="AX43" s="20">
        <v>13.6</v>
      </c>
      <c r="AY43" s="20">
        <v>0.8</v>
      </c>
      <c r="AZ43" s="20">
        <v>2</v>
      </c>
      <c r="BA43" s="20">
        <v>1.6</v>
      </c>
      <c r="BB43" s="22">
        <v>0</v>
      </c>
      <c r="BC43" s="20">
        <v>0.03</v>
      </c>
      <c r="BD43" s="20">
        <v>0</v>
      </c>
      <c r="BE43" s="20">
        <v>0.03</v>
      </c>
      <c r="BF43" s="20">
        <v>0.63</v>
      </c>
      <c r="BG43" s="22">
        <v>417</v>
      </c>
      <c r="BH43" s="22">
        <v>190</v>
      </c>
      <c r="BI43" s="22">
        <v>428</v>
      </c>
      <c r="BJ43" s="22">
        <v>211</v>
      </c>
      <c r="BK43" s="22">
        <v>424</v>
      </c>
      <c r="BL43" s="22">
        <v>214</v>
      </c>
      <c r="BM43" s="22">
        <v>451</v>
      </c>
      <c r="BN43" s="22">
        <v>209</v>
      </c>
      <c r="BO43" s="20"/>
      <c r="BP43" s="20"/>
      <c r="BQ43" s="20"/>
      <c r="BR43" s="20"/>
      <c r="BS43" s="20"/>
      <c r="BT43" s="20"/>
      <c r="BU43" s="22">
        <v>0.09</v>
      </c>
      <c r="BV43" s="22">
        <v>0</v>
      </c>
      <c r="BW43" s="22">
        <v>0</v>
      </c>
      <c r="BX43" s="22">
        <v>0.09</v>
      </c>
      <c r="BY43" s="22">
        <v>1.83</v>
      </c>
      <c r="BZ43" s="22">
        <v>0</v>
      </c>
      <c r="CA43" s="22">
        <v>227</v>
      </c>
      <c r="CB43" s="22">
        <v>146</v>
      </c>
      <c r="CC43" s="22">
        <v>389</v>
      </c>
      <c r="CD43" s="22">
        <v>177</v>
      </c>
      <c r="CE43" s="22">
        <v>439</v>
      </c>
      <c r="CF43" s="22">
        <v>205</v>
      </c>
      <c r="CG43" s="22">
        <v>617</v>
      </c>
      <c r="CH43" s="22">
        <v>239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3</v>
      </c>
      <c r="K44" s="20">
        <v>2.5</v>
      </c>
      <c r="L44" s="22">
        <v>6</v>
      </c>
      <c r="M44" s="20" t="s">
        <v>138</v>
      </c>
      <c r="N44" s="20">
        <v>3</v>
      </c>
      <c r="O44" s="22">
        <v>41</v>
      </c>
      <c r="P44" s="23" t="b">
        <v>0</v>
      </c>
      <c r="Q44" s="20"/>
      <c r="R44" s="20" t="s">
        <v>3479</v>
      </c>
      <c r="S44" s="22">
        <v>44</v>
      </c>
      <c r="T44" s="20" t="s">
        <v>961</v>
      </c>
      <c r="U44" s="20">
        <v>2.1</v>
      </c>
      <c r="V44" s="20" t="s">
        <v>962</v>
      </c>
      <c r="W44" s="20">
        <v>0.4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23</v>
      </c>
      <c r="AD44" s="22">
        <v>29344</v>
      </c>
      <c r="AE44" s="22">
        <v>6077</v>
      </c>
      <c r="AF44" s="22">
        <v>43502</v>
      </c>
      <c r="AG44" s="22">
        <v>299</v>
      </c>
      <c r="AH44" s="20">
        <v>0.7</v>
      </c>
      <c r="AI44" s="20">
        <v>5.2</v>
      </c>
      <c r="AJ44" s="20" t="s">
        <v>138</v>
      </c>
      <c r="AK44" s="22">
        <v>633</v>
      </c>
      <c r="AL44" s="22">
        <v>0</v>
      </c>
      <c r="AM44" s="22">
        <v>0</v>
      </c>
      <c r="AN44" s="22">
        <v>2</v>
      </c>
      <c r="AO44" s="22">
        <v>9</v>
      </c>
      <c r="AP44" s="22">
        <v>0</v>
      </c>
      <c r="AQ44" s="22">
        <v>0</v>
      </c>
      <c r="AR44" s="22">
        <v>0</v>
      </c>
      <c r="AS44" s="22">
        <v>1</v>
      </c>
      <c r="AT44" s="22">
        <v>0</v>
      </c>
      <c r="AU44" s="22">
        <v>0</v>
      </c>
      <c r="AV44" s="22">
        <v>1</v>
      </c>
      <c r="AW44" s="22">
        <v>124</v>
      </c>
      <c r="AX44" s="20">
        <v>123.4</v>
      </c>
      <c r="AY44" s="20">
        <v>25.9</v>
      </c>
      <c r="AZ44" s="20">
        <v>51</v>
      </c>
      <c r="BA44" s="20">
        <v>20</v>
      </c>
      <c r="BB44" s="22">
        <v>7</v>
      </c>
      <c r="BC44" s="20">
        <v>0.48</v>
      </c>
      <c r="BD44" s="20">
        <v>0.06</v>
      </c>
      <c r="BE44" s="20">
        <v>0.54</v>
      </c>
      <c r="BF44" s="20">
        <v>10.55</v>
      </c>
      <c r="BG44" s="22">
        <v>244</v>
      </c>
      <c r="BH44" s="22">
        <v>94</v>
      </c>
      <c r="BI44" s="22">
        <v>335</v>
      </c>
      <c r="BJ44" s="22">
        <v>117</v>
      </c>
      <c r="BK44" s="22">
        <v>228</v>
      </c>
      <c r="BL44" s="22">
        <v>63</v>
      </c>
      <c r="BM44" s="22">
        <v>292</v>
      </c>
      <c r="BN44" s="22">
        <v>98</v>
      </c>
      <c r="BO44" s="20"/>
      <c r="BP44" s="20"/>
      <c r="BQ44" s="20"/>
      <c r="BR44" s="20"/>
      <c r="BS44" s="20"/>
      <c r="BT44" s="20"/>
      <c r="BU44" s="22">
        <v>7.0000000000000007E-2</v>
      </c>
      <c r="BV44" s="22">
        <v>0</v>
      </c>
      <c r="BW44" s="22">
        <v>0.01</v>
      </c>
      <c r="BX44" s="22">
        <v>0.08</v>
      </c>
      <c r="BY44" s="22">
        <v>1.5</v>
      </c>
      <c r="BZ44" s="22">
        <v>1.28</v>
      </c>
      <c r="CA44" s="22">
        <v>496</v>
      </c>
      <c r="CB44" s="22">
        <v>93</v>
      </c>
      <c r="CC44" s="22">
        <v>99</v>
      </c>
      <c r="CD44" s="22">
        <v>25</v>
      </c>
      <c r="CE44" s="22">
        <v>249</v>
      </c>
      <c r="CF44" s="22">
        <v>82</v>
      </c>
      <c r="CG44" s="22">
        <v>265</v>
      </c>
      <c r="CH44" s="22">
        <v>105</v>
      </c>
      <c r="CI44" s="22">
        <v>1</v>
      </c>
      <c r="CJ44" s="22">
        <v>0.28000000000000003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0</v>
      </c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0</v>
      </c>
      <c r="K45" s="20">
        <v>2.7</v>
      </c>
      <c r="L45" s="22">
        <v>5</v>
      </c>
      <c r="M45" s="20" t="s">
        <v>896</v>
      </c>
      <c r="N45" s="20">
        <v>3.2</v>
      </c>
      <c r="O45" s="22">
        <v>42</v>
      </c>
      <c r="P45" s="23" t="b">
        <v>0</v>
      </c>
      <c r="Q45" s="20" t="s">
        <v>3788</v>
      </c>
      <c r="R45" s="20" t="s">
        <v>3789</v>
      </c>
      <c r="S45" s="22">
        <v>47</v>
      </c>
      <c r="T45" s="20" t="s">
        <v>929</v>
      </c>
      <c r="U45" s="20">
        <v>3.1</v>
      </c>
      <c r="V45" s="20" t="s">
        <v>502</v>
      </c>
      <c r="W45" s="20">
        <v>5.5</v>
      </c>
      <c r="X45" s="23" t="b">
        <v>0</v>
      </c>
      <c r="Y45" s="20"/>
      <c r="Z45" s="20" t="s">
        <v>1804</v>
      </c>
      <c r="AA45" s="22">
        <v>2</v>
      </c>
      <c r="AB45" s="22">
        <v>7</v>
      </c>
      <c r="AC45" s="22">
        <v>49</v>
      </c>
      <c r="AD45" s="22">
        <v>840772</v>
      </c>
      <c r="AE45" s="22">
        <v>4060</v>
      </c>
      <c r="AF45" s="22">
        <v>439292</v>
      </c>
      <c r="AG45" s="22">
        <v>33020</v>
      </c>
      <c r="AH45" s="20">
        <v>0.7</v>
      </c>
      <c r="AI45" s="20">
        <v>10.4</v>
      </c>
      <c r="AJ45" s="20" t="s">
        <v>502</v>
      </c>
      <c r="AK45" s="22">
        <v>1399</v>
      </c>
      <c r="AL45" s="22">
        <v>0</v>
      </c>
      <c r="AM45" s="22">
        <v>3</v>
      </c>
      <c r="AN45" s="22">
        <v>4</v>
      </c>
      <c r="AO45" s="22">
        <v>20</v>
      </c>
      <c r="AP45" s="22">
        <v>0</v>
      </c>
      <c r="AQ45" s="22">
        <v>0</v>
      </c>
      <c r="AR45" s="22">
        <v>0</v>
      </c>
      <c r="AS45" s="22">
        <v>5</v>
      </c>
      <c r="AT45" s="22">
        <v>0</v>
      </c>
      <c r="AU45" s="22">
        <v>0</v>
      </c>
      <c r="AV45" s="22">
        <v>2</v>
      </c>
      <c r="AW45" s="22">
        <v>257</v>
      </c>
      <c r="AX45" s="20">
        <v>270.60000000000002</v>
      </c>
      <c r="AY45" s="20">
        <v>444.2</v>
      </c>
      <c r="AZ45" s="20">
        <v>109</v>
      </c>
      <c r="BA45" s="20">
        <v>82.4</v>
      </c>
      <c r="BB45" s="22">
        <v>16</v>
      </c>
      <c r="BC45" s="20">
        <v>0.36</v>
      </c>
      <c r="BD45" s="20">
        <v>2.62</v>
      </c>
      <c r="BE45" s="20">
        <v>2.98</v>
      </c>
      <c r="BF45" s="20">
        <v>21.59</v>
      </c>
      <c r="BG45" s="22">
        <v>86</v>
      </c>
      <c r="BH45" s="22">
        <v>30</v>
      </c>
      <c r="BI45" s="22">
        <v>14</v>
      </c>
      <c r="BJ45" s="22">
        <v>3</v>
      </c>
      <c r="BK45" s="22">
        <v>139</v>
      </c>
      <c r="BL45" s="22">
        <v>18</v>
      </c>
      <c r="BM45" s="22">
        <v>42</v>
      </c>
      <c r="BN45" s="22">
        <v>4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0.17</v>
      </c>
      <c r="BX45" s="22">
        <v>0.19</v>
      </c>
      <c r="BY45" s="22">
        <v>1.39</v>
      </c>
      <c r="BZ45" s="22">
        <v>1.29</v>
      </c>
      <c r="CA45" s="22">
        <v>313</v>
      </c>
      <c r="CB45" s="22">
        <v>39</v>
      </c>
      <c r="CC45" s="22">
        <v>90</v>
      </c>
      <c r="CD45" s="22">
        <v>24</v>
      </c>
      <c r="CE45" s="22">
        <v>128</v>
      </c>
      <c r="CF45" s="22">
        <v>38</v>
      </c>
      <c r="CG45" s="22">
        <v>75</v>
      </c>
      <c r="CH45" s="22">
        <v>25</v>
      </c>
      <c r="CI45" s="22">
        <v>1.03</v>
      </c>
      <c r="CJ45" s="22">
        <v>0.26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0</v>
      </c>
      <c r="K46" s="20">
        <v>2.7</v>
      </c>
      <c r="L46" s="22">
        <v>2</v>
      </c>
      <c r="M46" s="20" t="s">
        <v>242</v>
      </c>
      <c r="N46" s="20">
        <v>3.2</v>
      </c>
      <c r="O46" s="22">
        <v>43</v>
      </c>
      <c r="P46" s="23" t="b">
        <v>0</v>
      </c>
      <c r="Q46" s="20" t="s">
        <v>3788</v>
      </c>
      <c r="R46" s="20" t="s">
        <v>3790</v>
      </c>
      <c r="S46" s="22">
        <v>56</v>
      </c>
      <c r="T46" s="20" t="s">
        <v>955</v>
      </c>
      <c r="U46" s="20">
        <v>4.5999999999999996</v>
      </c>
      <c r="V46" s="20" t="s">
        <v>956</v>
      </c>
      <c r="W46" s="20">
        <v>9.3000000000000007</v>
      </c>
      <c r="X46" s="23" t="b">
        <v>0</v>
      </c>
      <c r="Y46" s="20"/>
      <c r="Z46" s="20" t="s">
        <v>1804</v>
      </c>
      <c r="AA46" s="22">
        <v>2</v>
      </c>
      <c r="AB46" s="22">
        <v>7</v>
      </c>
      <c r="AC46" s="22">
        <v>74</v>
      </c>
      <c r="AD46" s="22">
        <v>1517283</v>
      </c>
      <c r="AE46" s="22">
        <v>7091</v>
      </c>
      <c r="AF46" s="22">
        <v>848131</v>
      </c>
      <c r="AG46" s="22">
        <v>121817</v>
      </c>
      <c r="AH46" s="20">
        <v>0.6</v>
      </c>
      <c r="AI46" s="20">
        <v>13.2</v>
      </c>
      <c r="AJ46" s="20" t="s">
        <v>242</v>
      </c>
      <c r="AK46" s="22">
        <v>1383</v>
      </c>
      <c r="AL46" s="22">
        <v>5</v>
      </c>
      <c r="AM46" s="22">
        <v>2</v>
      </c>
      <c r="AN46" s="22">
        <v>4</v>
      </c>
      <c r="AO46" s="22">
        <v>20</v>
      </c>
      <c r="AP46" s="22">
        <v>0</v>
      </c>
      <c r="AQ46" s="22">
        <v>0</v>
      </c>
      <c r="AR46" s="22">
        <v>0</v>
      </c>
      <c r="AS46" s="22">
        <v>5</v>
      </c>
      <c r="AT46" s="22">
        <v>0</v>
      </c>
      <c r="AU46" s="22">
        <v>0</v>
      </c>
      <c r="AV46" s="22">
        <v>12</v>
      </c>
      <c r="AW46" s="22">
        <v>338</v>
      </c>
      <c r="AX46" s="20">
        <v>401.8</v>
      </c>
      <c r="AY46" s="20">
        <v>363.6</v>
      </c>
      <c r="AZ46" s="20">
        <v>209</v>
      </c>
      <c r="BA46" s="20">
        <v>97.5</v>
      </c>
      <c r="BB46" s="22">
        <v>16</v>
      </c>
      <c r="BC46" s="20">
        <v>3.94</v>
      </c>
      <c r="BD46" s="20">
        <v>1.99</v>
      </c>
      <c r="BE46" s="20">
        <v>5.93</v>
      </c>
      <c r="BF46" s="20">
        <v>21.43</v>
      </c>
      <c r="BG46" s="22">
        <v>22</v>
      </c>
      <c r="BH46" s="22">
        <v>8</v>
      </c>
      <c r="BI46" s="22">
        <v>23</v>
      </c>
      <c r="BJ46" s="22">
        <v>17</v>
      </c>
      <c r="BK46" s="22">
        <v>69</v>
      </c>
      <c r="BL46" s="22">
        <v>46</v>
      </c>
      <c r="BM46" s="22">
        <v>22</v>
      </c>
      <c r="BN46" s="22">
        <v>16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0.13</v>
      </c>
      <c r="BX46" s="22">
        <v>0.39</v>
      </c>
      <c r="BY46" s="22">
        <v>1.39</v>
      </c>
      <c r="BZ46" s="22">
        <v>1.3</v>
      </c>
      <c r="CA46" s="22">
        <v>92</v>
      </c>
      <c r="CB46" s="22">
        <v>57</v>
      </c>
      <c r="CC46" s="22">
        <v>95</v>
      </c>
      <c r="CD46" s="22">
        <v>51</v>
      </c>
      <c r="CE46" s="22">
        <v>30</v>
      </c>
      <c r="CF46" s="22">
        <v>17</v>
      </c>
      <c r="CG46" s="22">
        <v>45</v>
      </c>
      <c r="CH46" s="22">
        <v>17</v>
      </c>
      <c r="CI46" s="22">
        <v>1.04</v>
      </c>
      <c r="CJ46" s="22">
        <v>0.26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0.4</v>
      </c>
      <c r="K47" s="20">
        <v>-0.1</v>
      </c>
      <c r="L47" s="22">
        <v>0</v>
      </c>
      <c r="M47" s="20" t="s">
        <v>1733</v>
      </c>
      <c r="N47" s="20">
        <v>0.4</v>
      </c>
      <c r="O47" s="22">
        <v>44</v>
      </c>
      <c r="P47" s="23" t="b">
        <v>0</v>
      </c>
      <c r="Q47" s="20"/>
      <c r="R47" s="20" t="s">
        <v>3393</v>
      </c>
      <c r="S47" s="22">
        <v>50</v>
      </c>
      <c r="T47" s="20" t="s">
        <v>1734</v>
      </c>
      <c r="U47" s="20">
        <v>1.9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17</v>
      </c>
      <c r="AD47" s="22">
        <v>46834</v>
      </c>
      <c r="AE47" s="22">
        <v>484</v>
      </c>
      <c r="AF47" s="22">
        <v>40221</v>
      </c>
      <c r="AG47" s="22">
        <v>535</v>
      </c>
      <c r="AH47" s="20">
        <v>0.1</v>
      </c>
      <c r="AI47" s="20">
        <v>3.4</v>
      </c>
      <c r="AJ47" s="20" t="s">
        <v>1894</v>
      </c>
      <c r="AK47" s="22">
        <v>95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3</v>
      </c>
      <c r="AW47" s="22">
        <v>60</v>
      </c>
      <c r="AX47" s="20">
        <v>73</v>
      </c>
      <c r="AY47" s="20">
        <v>15</v>
      </c>
      <c r="AZ47" s="20">
        <v>60</v>
      </c>
      <c r="BA47" s="20">
        <v>14.4</v>
      </c>
      <c r="BB47" s="22">
        <v>0</v>
      </c>
      <c r="BC47" s="20">
        <v>0.78</v>
      </c>
      <c r="BD47" s="20">
        <v>0.01</v>
      </c>
      <c r="BE47" s="20">
        <v>0.79</v>
      </c>
      <c r="BF47" s="20">
        <v>1.49</v>
      </c>
      <c r="BG47" s="22">
        <v>311</v>
      </c>
      <c r="BH47" s="22">
        <v>36</v>
      </c>
      <c r="BI47" s="22">
        <v>365</v>
      </c>
      <c r="BJ47" s="22">
        <v>48</v>
      </c>
      <c r="BK47" s="22">
        <v>211</v>
      </c>
      <c r="BL47" s="22">
        <v>44</v>
      </c>
      <c r="BM47" s="22">
        <v>330</v>
      </c>
      <c r="BN47" s="22">
        <v>41</v>
      </c>
      <c r="BO47" s="20"/>
      <c r="BP47" s="20"/>
      <c r="BQ47" s="20"/>
      <c r="BR47" s="20"/>
      <c r="BS47" s="20"/>
      <c r="BT47" s="20"/>
      <c r="BU47" s="22">
        <v>0.74</v>
      </c>
      <c r="BV47" s="22">
        <v>0</v>
      </c>
      <c r="BW47" s="22">
        <v>0.01</v>
      </c>
      <c r="BX47" s="22">
        <v>0.75</v>
      </c>
      <c r="BY47" s="22">
        <v>1.41</v>
      </c>
      <c r="BZ47" s="22">
        <v>0</v>
      </c>
      <c r="CA47" s="22">
        <v>204</v>
      </c>
      <c r="CB47" s="22">
        <v>45</v>
      </c>
      <c r="CC47" s="22">
        <v>347</v>
      </c>
      <c r="CD47" s="22">
        <v>45</v>
      </c>
      <c r="CE47" s="22">
        <v>291</v>
      </c>
      <c r="CF47" s="22">
        <v>37</v>
      </c>
      <c r="CG47" s="22">
        <v>325</v>
      </c>
      <c r="CH47" s="22">
        <v>52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0</v>
      </c>
      <c r="K48" s="20">
        <v>-0.5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10624</v>
      </c>
      <c r="AE48" s="22">
        <v>173</v>
      </c>
      <c r="AF48" s="22">
        <v>15384</v>
      </c>
      <c r="AG48" s="22">
        <v>269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512</v>
      </c>
      <c r="BH48" s="22">
        <v>180</v>
      </c>
      <c r="BI48" s="22">
        <v>498</v>
      </c>
      <c r="BJ48" s="22">
        <v>180</v>
      </c>
      <c r="BK48" s="22">
        <v>470</v>
      </c>
      <c r="BL48" s="22">
        <v>168</v>
      </c>
      <c r="BM48" s="22">
        <v>520</v>
      </c>
      <c r="BN48" s="22">
        <v>181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640</v>
      </c>
      <c r="CB48" s="22">
        <v>171</v>
      </c>
      <c r="CC48" s="22">
        <v>443</v>
      </c>
      <c r="CD48" s="22">
        <v>150</v>
      </c>
      <c r="CE48" s="22">
        <v>524</v>
      </c>
      <c r="CF48" s="22">
        <v>177</v>
      </c>
      <c r="CG48" s="22">
        <v>329</v>
      </c>
      <c r="CH48" s="22">
        <v>124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0</v>
      </c>
      <c r="K49" s="20">
        <v>-0.5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2473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1303</v>
      </c>
      <c r="AE49" s="22">
        <v>35</v>
      </c>
      <c r="AF49" s="22">
        <v>3355</v>
      </c>
      <c r="AG49" s="22">
        <v>35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628</v>
      </c>
      <c r="BH49" s="22">
        <v>244</v>
      </c>
      <c r="BI49" s="22">
        <v>618</v>
      </c>
      <c r="BJ49" s="22">
        <v>244</v>
      </c>
      <c r="BK49" s="22">
        <v>601</v>
      </c>
      <c r="BL49" s="22">
        <v>240</v>
      </c>
      <c r="BM49" s="22">
        <v>633</v>
      </c>
      <c r="BN49" s="22">
        <v>247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554</v>
      </c>
      <c r="CB49" s="22">
        <v>311</v>
      </c>
      <c r="CC49" s="22">
        <v>584</v>
      </c>
      <c r="CD49" s="22">
        <v>214</v>
      </c>
      <c r="CE49" s="22">
        <v>640</v>
      </c>
      <c r="CF49" s="22">
        <v>252</v>
      </c>
      <c r="CG49" s="22">
        <v>601</v>
      </c>
      <c r="CH49" s="22">
        <v>230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1.6</v>
      </c>
      <c r="K50" s="20">
        <v>1.1000000000000001</v>
      </c>
      <c r="L50" s="22">
        <v>3</v>
      </c>
      <c r="M50" s="20" t="s">
        <v>965</v>
      </c>
      <c r="N50" s="20">
        <v>1.6</v>
      </c>
      <c r="O50" s="22">
        <v>47</v>
      </c>
      <c r="P50" s="23" t="b">
        <v>0</v>
      </c>
      <c r="Q50" s="20"/>
      <c r="R50" s="20" t="s">
        <v>3574</v>
      </c>
      <c r="S50" s="22">
        <v>50</v>
      </c>
      <c r="T50" s="20" t="s">
        <v>966</v>
      </c>
      <c r="U50" s="20">
        <v>1.9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29</v>
      </c>
      <c r="AD50" s="22">
        <v>13341</v>
      </c>
      <c r="AE50" s="22">
        <v>354</v>
      </c>
      <c r="AF50" s="22">
        <v>15222</v>
      </c>
      <c r="AG50" s="22">
        <v>191</v>
      </c>
      <c r="AH50" s="20">
        <v>0.3</v>
      </c>
      <c r="AI50" s="20">
        <v>5.8</v>
      </c>
      <c r="AJ50" s="20" t="s">
        <v>592</v>
      </c>
      <c r="AK50" s="22">
        <v>1257</v>
      </c>
      <c r="AL50" s="22">
        <v>0</v>
      </c>
      <c r="AM50" s="22">
        <v>0</v>
      </c>
      <c r="AN50" s="22">
        <v>5</v>
      </c>
      <c r="AO50" s="22">
        <v>17</v>
      </c>
      <c r="AP50" s="22">
        <v>0</v>
      </c>
      <c r="AQ50" s="22">
        <v>0</v>
      </c>
      <c r="AR50" s="22">
        <v>0</v>
      </c>
      <c r="AS50" s="22">
        <v>6</v>
      </c>
      <c r="AT50" s="22">
        <v>0</v>
      </c>
      <c r="AU50" s="22">
        <v>0</v>
      </c>
      <c r="AV50" s="22">
        <v>1</v>
      </c>
      <c r="AW50" s="22">
        <v>182</v>
      </c>
      <c r="AX50" s="20">
        <v>186.8</v>
      </c>
      <c r="AY50" s="20">
        <v>238.1</v>
      </c>
      <c r="AZ50" s="20">
        <v>26</v>
      </c>
      <c r="BA50" s="20">
        <v>45.3</v>
      </c>
      <c r="BB50" s="22">
        <v>15</v>
      </c>
      <c r="BC50" s="20">
        <v>0.11</v>
      </c>
      <c r="BD50" s="20">
        <v>0.69</v>
      </c>
      <c r="BE50" s="20">
        <v>0.8</v>
      </c>
      <c r="BF50" s="20">
        <v>18.61</v>
      </c>
      <c r="BG50" s="22">
        <v>167</v>
      </c>
      <c r="BH50" s="22">
        <v>67</v>
      </c>
      <c r="BI50" s="22">
        <v>58</v>
      </c>
      <c r="BJ50" s="22">
        <v>45</v>
      </c>
      <c r="BK50" s="22">
        <v>308</v>
      </c>
      <c r="BL50" s="22">
        <v>158</v>
      </c>
      <c r="BM50" s="22">
        <v>138</v>
      </c>
      <c r="BN50" s="22">
        <v>79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1.33</v>
      </c>
      <c r="BZ50" s="22">
        <v>1.22</v>
      </c>
      <c r="CA50" s="22">
        <v>196</v>
      </c>
      <c r="CB50" s="22">
        <v>122</v>
      </c>
      <c r="CC50" s="22">
        <v>200</v>
      </c>
      <c r="CD50" s="22">
        <v>96</v>
      </c>
      <c r="CE50" s="22">
        <v>290</v>
      </c>
      <c r="CF50" s="22">
        <v>126</v>
      </c>
      <c r="CG50" s="22">
        <v>393</v>
      </c>
      <c r="CH50" s="22">
        <v>128</v>
      </c>
      <c r="CI50" s="22">
        <v>1.07</v>
      </c>
      <c r="CJ50" s="22">
        <v>0.36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3.6</v>
      </c>
      <c r="K51" s="20">
        <v>3.1</v>
      </c>
      <c r="L51" s="22">
        <v>6</v>
      </c>
      <c r="M51" s="20" t="s">
        <v>950</v>
      </c>
      <c r="N51" s="20">
        <v>3.6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3</v>
      </c>
      <c r="V51" s="20" t="s">
        <v>952</v>
      </c>
      <c r="W51" s="20">
        <v>1.5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48</v>
      </c>
      <c r="AD51" s="22">
        <v>125196</v>
      </c>
      <c r="AE51" s="22">
        <v>14913</v>
      </c>
      <c r="AF51" s="22">
        <v>89567</v>
      </c>
      <c r="AG51" s="22">
        <v>937</v>
      </c>
      <c r="AH51" s="20">
        <v>0.8</v>
      </c>
      <c r="AI51" s="20">
        <v>10.7</v>
      </c>
      <c r="AJ51" s="20" t="s">
        <v>494</v>
      </c>
      <c r="AK51" s="22">
        <v>1398</v>
      </c>
      <c r="AL51" s="22">
        <v>0</v>
      </c>
      <c r="AM51" s="22">
        <v>1</v>
      </c>
      <c r="AN51" s="22">
        <v>4</v>
      </c>
      <c r="AO51" s="22">
        <v>20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4</v>
      </c>
      <c r="AW51" s="22">
        <v>277</v>
      </c>
      <c r="AX51" s="20">
        <v>267</v>
      </c>
      <c r="AY51" s="20">
        <v>54.2</v>
      </c>
      <c r="AZ51" s="20">
        <v>100</v>
      </c>
      <c r="BA51" s="20">
        <v>42.3</v>
      </c>
      <c r="BB51" s="22">
        <v>16</v>
      </c>
      <c r="BC51" s="20">
        <v>1.44</v>
      </c>
      <c r="BD51" s="20">
        <v>0.28999999999999998</v>
      </c>
      <c r="BE51" s="20">
        <v>1.73</v>
      </c>
      <c r="BF51" s="20">
        <v>21.97</v>
      </c>
      <c r="BG51" s="22">
        <v>89</v>
      </c>
      <c r="BH51" s="22">
        <v>32</v>
      </c>
      <c r="BI51" s="22">
        <v>259</v>
      </c>
      <c r="BJ51" s="22">
        <v>79</v>
      </c>
      <c r="BK51" s="22">
        <v>150</v>
      </c>
      <c r="BL51" s="22">
        <v>23</v>
      </c>
      <c r="BM51" s="22">
        <v>152</v>
      </c>
      <c r="BN51" s="22">
        <v>39</v>
      </c>
      <c r="BO51" s="20"/>
      <c r="BP51" s="20"/>
      <c r="BQ51" s="20"/>
      <c r="BR51" s="20"/>
      <c r="BS51" s="20"/>
      <c r="BT51" s="20"/>
      <c r="BU51" s="22">
        <v>0.09</v>
      </c>
      <c r="BV51" s="22">
        <v>0</v>
      </c>
      <c r="BW51" s="22">
        <v>0.02</v>
      </c>
      <c r="BX51" s="22">
        <v>0.11</v>
      </c>
      <c r="BY51" s="22">
        <v>1.41</v>
      </c>
      <c r="BZ51" s="22">
        <v>1.29</v>
      </c>
      <c r="CA51" s="22">
        <v>375</v>
      </c>
      <c r="CB51" s="22">
        <v>65</v>
      </c>
      <c r="CC51" s="22">
        <v>74</v>
      </c>
      <c r="CD51" s="22">
        <v>22</v>
      </c>
      <c r="CE51" s="22">
        <v>142</v>
      </c>
      <c r="CF51" s="22">
        <v>43</v>
      </c>
      <c r="CG51" s="22">
        <v>153</v>
      </c>
      <c r="CH51" s="22">
        <v>59</v>
      </c>
      <c r="CI51" s="22">
        <v>1.03</v>
      </c>
      <c r="CJ51" s="22">
        <v>0.26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5.6</v>
      </c>
      <c r="K52" s="20">
        <v>5.0999999999999996</v>
      </c>
      <c r="L52" s="22">
        <v>10</v>
      </c>
      <c r="M52" s="20" t="s">
        <v>924</v>
      </c>
      <c r="N52" s="20">
        <v>5.6</v>
      </c>
      <c r="O52" s="22">
        <v>49</v>
      </c>
      <c r="P52" s="23" t="b">
        <v>0</v>
      </c>
      <c r="Q52" s="20"/>
      <c r="R52" s="20" t="s">
        <v>3575</v>
      </c>
      <c r="S52" s="22">
        <v>50</v>
      </c>
      <c r="T52" s="20" t="s">
        <v>925</v>
      </c>
      <c r="U52" s="20">
        <v>3.7</v>
      </c>
      <c r="V52" s="20" t="s">
        <v>926</v>
      </c>
      <c r="W52" s="20">
        <v>8.8000000000000007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55</v>
      </c>
      <c r="AD52" s="22">
        <v>627164</v>
      </c>
      <c r="AE52" s="22">
        <v>84357</v>
      </c>
      <c r="AF52" s="22">
        <v>554399</v>
      </c>
      <c r="AG52" s="22">
        <v>2604</v>
      </c>
      <c r="AH52" s="20">
        <v>1.1000000000000001</v>
      </c>
      <c r="AI52" s="20">
        <v>11</v>
      </c>
      <c r="AJ52" s="20" t="s">
        <v>1895</v>
      </c>
      <c r="AK52" s="22">
        <v>1350</v>
      </c>
      <c r="AL52" s="22">
        <v>0</v>
      </c>
      <c r="AM52" s="22">
        <v>0</v>
      </c>
      <c r="AN52" s="22">
        <v>4</v>
      </c>
      <c r="AO52" s="22">
        <v>19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46</v>
      </c>
      <c r="AV52" s="22">
        <v>9</v>
      </c>
      <c r="AW52" s="22">
        <v>290</v>
      </c>
      <c r="AX52" s="20">
        <v>381.2</v>
      </c>
      <c r="AY52" s="20">
        <v>10</v>
      </c>
      <c r="AZ52" s="20">
        <v>0</v>
      </c>
      <c r="BA52" s="20">
        <v>39.1</v>
      </c>
      <c r="BB52" s="22">
        <v>15</v>
      </c>
      <c r="BC52" s="20">
        <v>0</v>
      </c>
      <c r="BD52" s="20">
        <v>0</v>
      </c>
      <c r="BE52" s="20">
        <v>0</v>
      </c>
      <c r="BF52" s="20">
        <v>21.51</v>
      </c>
      <c r="BG52" s="22">
        <v>24</v>
      </c>
      <c r="BH52" s="22">
        <v>9</v>
      </c>
      <c r="BI52" s="22">
        <v>392</v>
      </c>
      <c r="BJ52" s="22">
        <v>4</v>
      </c>
      <c r="BK52" s="22">
        <v>719</v>
      </c>
      <c r="BL52" s="22">
        <v>82</v>
      </c>
      <c r="BM52" s="22">
        <v>172</v>
      </c>
      <c r="BN52" s="22">
        <v>9</v>
      </c>
      <c r="BO52" s="20"/>
      <c r="BP52" s="20"/>
      <c r="BQ52" s="20"/>
      <c r="BR52" s="20"/>
      <c r="BS52" s="20"/>
      <c r="BT52" s="20"/>
      <c r="BU52" s="22">
        <v>0</v>
      </c>
      <c r="BV52" s="22">
        <v>3.07</v>
      </c>
      <c r="BW52" s="22">
        <v>0</v>
      </c>
      <c r="BX52" s="22">
        <v>0</v>
      </c>
      <c r="BY52" s="22">
        <v>1.43</v>
      </c>
      <c r="BZ52" s="22">
        <v>1.27</v>
      </c>
      <c r="CA52" s="22">
        <v>172</v>
      </c>
      <c r="CB52" s="22">
        <v>5</v>
      </c>
      <c r="CC52" s="22">
        <v>17</v>
      </c>
      <c r="CD52" s="22">
        <v>1</v>
      </c>
      <c r="CE52" s="22">
        <v>73</v>
      </c>
      <c r="CF52" s="22">
        <v>7</v>
      </c>
      <c r="CG52" s="22">
        <v>46</v>
      </c>
      <c r="CH52" s="22">
        <v>7</v>
      </c>
      <c r="CI52" s="22">
        <v>1</v>
      </c>
      <c r="CJ52" s="22">
        <v>0.27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5</v>
      </c>
      <c r="K53" s="20">
        <v>4.5</v>
      </c>
      <c r="L53" s="22">
        <v>9</v>
      </c>
      <c r="M53" s="20" t="s">
        <v>935</v>
      </c>
      <c r="N53" s="20">
        <v>5</v>
      </c>
      <c r="O53" s="22">
        <v>50</v>
      </c>
      <c r="P53" s="23" t="b">
        <v>0</v>
      </c>
      <c r="Q53" s="20"/>
      <c r="R53" s="20" t="s">
        <v>3480</v>
      </c>
      <c r="S53" s="22">
        <v>55</v>
      </c>
      <c r="T53" s="20" t="s">
        <v>936</v>
      </c>
      <c r="U53" s="20">
        <v>4.0999999999999996</v>
      </c>
      <c r="V53" s="20" t="s">
        <v>596</v>
      </c>
      <c r="W53" s="20">
        <v>1.2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66</v>
      </c>
      <c r="AD53" s="22">
        <v>143273</v>
      </c>
      <c r="AE53" s="22">
        <v>38156</v>
      </c>
      <c r="AF53" s="22">
        <v>83711</v>
      </c>
      <c r="AG53" s="22">
        <v>1386</v>
      </c>
      <c r="AH53" s="20">
        <v>0.9</v>
      </c>
      <c r="AI53" s="20">
        <v>12</v>
      </c>
      <c r="AJ53" s="20" t="s">
        <v>596</v>
      </c>
      <c r="AK53" s="22">
        <v>1351</v>
      </c>
      <c r="AL53" s="22">
        <v>4</v>
      </c>
      <c r="AM53" s="22">
        <v>2</v>
      </c>
      <c r="AN53" s="22">
        <v>4</v>
      </c>
      <c r="AO53" s="22">
        <v>18</v>
      </c>
      <c r="AP53" s="22">
        <v>0</v>
      </c>
      <c r="AQ53" s="22">
        <v>0</v>
      </c>
      <c r="AR53" s="22">
        <v>0</v>
      </c>
      <c r="AS53" s="22">
        <v>4</v>
      </c>
      <c r="AT53" s="22">
        <v>0</v>
      </c>
      <c r="AU53" s="22">
        <v>0</v>
      </c>
      <c r="AV53" s="22">
        <v>8</v>
      </c>
      <c r="AW53" s="22">
        <v>255</v>
      </c>
      <c r="AX53" s="20">
        <v>319</v>
      </c>
      <c r="AY53" s="20">
        <v>356.1</v>
      </c>
      <c r="AZ53" s="20">
        <v>197</v>
      </c>
      <c r="BA53" s="20">
        <v>87.4</v>
      </c>
      <c r="BB53" s="22">
        <v>16</v>
      </c>
      <c r="BC53" s="20">
        <v>2.2599999999999998</v>
      </c>
      <c r="BD53" s="20">
        <v>2.5099999999999998</v>
      </c>
      <c r="BE53" s="20">
        <v>4.7699999999999996</v>
      </c>
      <c r="BF53" s="20">
        <v>19.53</v>
      </c>
      <c r="BG53" s="22">
        <v>48</v>
      </c>
      <c r="BH53" s="22">
        <v>20</v>
      </c>
      <c r="BI53" s="22">
        <v>24</v>
      </c>
      <c r="BJ53" s="22">
        <v>18</v>
      </c>
      <c r="BK53" s="22">
        <v>77</v>
      </c>
      <c r="BL53" s="22">
        <v>52</v>
      </c>
      <c r="BM53" s="22">
        <v>35</v>
      </c>
      <c r="BN53" s="22">
        <v>23</v>
      </c>
      <c r="BO53" s="22">
        <v>2</v>
      </c>
      <c r="BP53" s="20"/>
      <c r="BQ53" s="20"/>
      <c r="BR53" s="20"/>
      <c r="BS53" s="20"/>
      <c r="BT53" s="20"/>
      <c r="BU53" s="22">
        <v>0.15</v>
      </c>
      <c r="BV53" s="22">
        <v>0</v>
      </c>
      <c r="BW53" s="22">
        <v>0.17</v>
      </c>
      <c r="BX53" s="22">
        <v>0.32</v>
      </c>
      <c r="BY53" s="22">
        <v>1.3</v>
      </c>
      <c r="BZ53" s="22">
        <v>1.2</v>
      </c>
      <c r="CA53" s="22">
        <v>97</v>
      </c>
      <c r="CB53" s="22">
        <v>60</v>
      </c>
      <c r="CC53" s="22">
        <v>24</v>
      </c>
      <c r="CD53" s="22">
        <v>13</v>
      </c>
      <c r="CE53" s="22">
        <v>47</v>
      </c>
      <c r="CF53" s="22">
        <v>26</v>
      </c>
      <c r="CG53" s="22">
        <v>174</v>
      </c>
      <c r="CH53" s="22">
        <v>58</v>
      </c>
      <c r="CI53" s="22">
        <v>1.07</v>
      </c>
      <c r="CJ53" s="22">
        <v>0.27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2474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1.3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9859</v>
      </c>
      <c r="AE54" s="22">
        <v>72</v>
      </c>
      <c r="AF54" s="22">
        <v>1057911</v>
      </c>
      <c r="AG54" s="22">
        <v>869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452</v>
      </c>
      <c r="BH54" s="22">
        <v>164</v>
      </c>
      <c r="BI54" s="22">
        <v>375</v>
      </c>
      <c r="BJ54" s="22">
        <v>133</v>
      </c>
      <c r="BK54" s="22">
        <v>397</v>
      </c>
      <c r="BL54" s="22">
        <v>144</v>
      </c>
      <c r="BM54" s="22">
        <v>439</v>
      </c>
      <c r="BN54" s="22">
        <v>156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620</v>
      </c>
      <c r="CB54" s="22">
        <v>160</v>
      </c>
      <c r="CC54" s="22">
        <v>516</v>
      </c>
      <c r="CD54" s="22">
        <v>201</v>
      </c>
      <c r="CE54" s="22">
        <v>594</v>
      </c>
      <c r="CF54" s="22">
        <v>225</v>
      </c>
      <c r="CG54" s="22">
        <v>169</v>
      </c>
      <c r="CH54" s="22">
        <v>65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-1</v>
      </c>
      <c r="G55" s="22">
        <v>1</v>
      </c>
      <c r="H55" s="22">
        <v>0</v>
      </c>
      <c r="I55" s="22">
        <v>1</v>
      </c>
      <c r="J55" s="20">
        <v>0</v>
      </c>
      <c r="K55" s="20">
        <v>-0.5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39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23746</v>
      </c>
      <c r="AE55" s="22">
        <v>544</v>
      </c>
      <c r="AF55" s="22">
        <v>43233</v>
      </c>
      <c r="AG55" s="22">
        <v>621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422</v>
      </c>
      <c r="BH55" s="22">
        <v>31</v>
      </c>
      <c r="BI55" s="22">
        <v>466</v>
      </c>
      <c r="BJ55" s="22">
        <v>18</v>
      </c>
      <c r="BK55" s="22">
        <v>437</v>
      </c>
      <c r="BL55" s="22">
        <v>9</v>
      </c>
      <c r="BM55" s="22">
        <v>453</v>
      </c>
      <c r="BN55" s="22">
        <v>31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732</v>
      </c>
      <c r="CB55" s="22">
        <v>74</v>
      </c>
      <c r="CC55" s="22">
        <v>409</v>
      </c>
      <c r="CD55" s="22">
        <v>36</v>
      </c>
      <c r="CE55" s="22">
        <v>262</v>
      </c>
      <c r="CF55" s="22">
        <v>26</v>
      </c>
      <c r="CG55" s="22">
        <v>202</v>
      </c>
      <c r="CH55" s="22">
        <v>28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2949</v>
      </c>
      <c r="R56" s="20" t="s">
        <v>2950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14118</v>
      </c>
      <c r="AG56" s="22">
        <v>34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471</v>
      </c>
      <c r="BH56" s="22">
        <v>218</v>
      </c>
      <c r="BI56" s="22">
        <v>440</v>
      </c>
      <c r="BJ56" s="22">
        <v>216</v>
      </c>
      <c r="BK56" s="22">
        <v>416</v>
      </c>
      <c r="BL56" s="22">
        <v>208</v>
      </c>
      <c r="BM56" s="22">
        <v>466</v>
      </c>
      <c r="BN56" s="22">
        <v>214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423</v>
      </c>
      <c r="CB56" s="22">
        <v>247</v>
      </c>
      <c r="CC56" s="22">
        <v>625</v>
      </c>
      <c r="CD56" s="22">
        <v>237</v>
      </c>
      <c r="CE56" s="22">
        <v>415</v>
      </c>
      <c r="CF56" s="22">
        <v>189</v>
      </c>
      <c r="CG56" s="22">
        <v>489</v>
      </c>
      <c r="CH56" s="22">
        <v>166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0.8</v>
      </c>
      <c r="K57" s="20">
        <v>0.3</v>
      </c>
      <c r="L57" s="22">
        <v>1</v>
      </c>
      <c r="M57" s="20" t="s">
        <v>957</v>
      </c>
      <c r="N57" s="20">
        <v>0.8</v>
      </c>
      <c r="O57" s="22">
        <v>55</v>
      </c>
      <c r="P57" s="23" t="b">
        <v>0</v>
      </c>
      <c r="Q57" s="20"/>
      <c r="R57" s="20" t="s">
        <v>3301</v>
      </c>
      <c r="S57" s="22">
        <v>59</v>
      </c>
      <c r="T57" s="20" t="s">
        <v>958</v>
      </c>
      <c r="U57" s="20">
        <v>1.8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11</v>
      </c>
      <c r="AD57" s="22">
        <v>9378</v>
      </c>
      <c r="AE57" s="22">
        <v>507</v>
      </c>
      <c r="AF57" s="22">
        <v>16327</v>
      </c>
      <c r="AG57" s="22">
        <v>151</v>
      </c>
      <c r="AH57" s="20">
        <v>0.1</v>
      </c>
      <c r="AI57" s="20">
        <v>1.9</v>
      </c>
      <c r="AJ57" s="20" t="s">
        <v>1897</v>
      </c>
      <c r="AK57" s="22">
        <v>133</v>
      </c>
      <c r="AL57" s="22">
        <v>1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25</v>
      </c>
      <c r="AX57" s="20">
        <v>50.6</v>
      </c>
      <c r="AY57" s="20">
        <v>4.3</v>
      </c>
      <c r="AZ57" s="20">
        <v>36</v>
      </c>
      <c r="BA57" s="20">
        <v>9.1</v>
      </c>
      <c r="BB57" s="22">
        <v>0</v>
      </c>
      <c r="BC57" s="20">
        <v>0.19</v>
      </c>
      <c r="BD57" s="20">
        <v>0.06</v>
      </c>
      <c r="BE57" s="20">
        <v>0.25</v>
      </c>
      <c r="BF57" s="20">
        <v>2.36</v>
      </c>
      <c r="BG57" s="22">
        <v>347</v>
      </c>
      <c r="BH57" s="22">
        <v>152</v>
      </c>
      <c r="BI57" s="22">
        <v>404</v>
      </c>
      <c r="BJ57" s="22">
        <v>202</v>
      </c>
      <c r="BK57" s="22">
        <v>274</v>
      </c>
      <c r="BL57" s="22">
        <v>145</v>
      </c>
      <c r="BM57" s="22">
        <v>373</v>
      </c>
      <c r="BN57" s="22">
        <v>171</v>
      </c>
      <c r="BO57" s="20"/>
      <c r="BP57" s="20"/>
      <c r="BQ57" s="20"/>
      <c r="BR57" s="20"/>
      <c r="BS57" s="20"/>
      <c r="BT57" s="20"/>
      <c r="BU57" s="22">
        <v>0.13</v>
      </c>
      <c r="BV57" s="22">
        <v>0</v>
      </c>
      <c r="BW57" s="22">
        <v>0.04</v>
      </c>
      <c r="BX57" s="22">
        <v>0.17</v>
      </c>
      <c r="BY57" s="22">
        <v>1.6</v>
      </c>
      <c r="BZ57" s="22">
        <v>0.68</v>
      </c>
      <c r="CA57" s="22">
        <v>68</v>
      </c>
      <c r="CB57" s="22">
        <v>43</v>
      </c>
      <c r="CC57" s="22">
        <v>296</v>
      </c>
      <c r="CD57" s="22">
        <v>139</v>
      </c>
      <c r="CE57" s="22">
        <v>310</v>
      </c>
      <c r="CF57" s="22">
        <v>137</v>
      </c>
      <c r="CG57" s="22">
        <v>439</v>
      </c>
      <c r="CH57" s="22">
        <v>145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595</v>
      </c>
      <c r="AG58" s="22">
        <v>1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632</v>
      </c>
      <c r="BH58" s="22">
        <v>246</v>
      </c>
      <c r="BI58" s="22">
        <v>627</v>
      </c>
      <c r="BJ58" s="22">
        <v>247</v>
      </c>
      <c r="BK58" s="22">
        <v>612</v>
      </c>
      <c r="BL58" s="22">
        <v>244</v>
      </c>
      <c r="BM58" s="22">
        <v>637</v>
      </c>
      <c r="BN58" s="22">
        <v>249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362</v>
      </c>
      <c r="CB58" s="22">
        <v>222</v>
      </c>
      <c r="CC58" s="22">
        <v>590</v>
      </c>
      <c r="CD58" s="22">
        <v>217</v>
      </c>
      <c r="CE58" s="22">
        <v>644</v>
      </c>
      <c r="CF58" s="22">
        <v>254</v>
      </c>
      <c r="CG58" s="22">
        <v>718</v>
      </c>
      <c r="CH58" s="22">
        <v>298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346</v>
      </c>
      <c r="AG59" s="22">
        <v>3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533</v>
      </c>
      <c r="BH59" s="22">
        <v>64</v>
      </c>
      <c r="BI59" s="22">
        <v>520</v>
      </c>
      <c r="BJ59" s="22">
        <v>48</v>
      </c>
      <c r="BK59" s="22">
        <v>492</v>
      </c>
      <c r="BL59" s="22">
        <v>39</v>
      </c>
      <c r="BM59" s="22">
        <v>541</v>
      </c>
      <c r="BN59" s="22">
        <v>64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667</v>
      </c>
      <c r="CB59" s="22">
        <v>51</v>
      </c>
      <c r="CC59" s="22">
        <v>466</v>
      </c>
      <c r="CD59" s="22">
        <v>63</v>
      </c>
      <c r="CE59" s="22">
        <v>545</v>
      </c>
      <c r="CF59" s="22">
        <v>64</v>
      </c>
      <c r="CG59" s="22">
        <v>723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3</v>
      </c>
      <c r="K60" s="20">
        <v>2.5</v>
      </c>
      <c r="L60" s="22">
        <v>1</v>
      </c>
      <c r="M60" s="20" t="s">
        <v>1328</v>
      </c>
      <c r="N60" s="20">
        <v>3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1.8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29</v>
      </c>
      <c r="AD60" s="22">
        <v>21432</v>
      </c>
      <c r="AE60" s="22">
        <v>1386</v>
      </c>
      <c r="AF60" s="22">
        <v>87130</v>
      </c>
      <c r="AG60" s="22">
        <v>420</v>
      </c>
      <c r="AH60" s="20">
        <v>0.5</v>
      </c>
      <c r="AI60" s="20">
        <v>5.2</v>
      </c>
      <c r="AJ60" s="20" t="s">
        <v>515</v>
      </c>
      <c r="AK60" s="22">
        <v>555</v>
      </c>
      <c r="AL60" s="22">
        <v>0</v>
      </c>
      <c r="AM60" s="22">
        <v>3</v>
      </c>
      <c r="AN60" s="22">
        <v>1</v>
      </c>
      <c r="AO60" s="22">
        <v>7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119</v>
      </c>
      <c r="AX60" s="20">
        <v>122</v>
      </c>
      <c r="AY60" s="20">
        <v>106.3</v>
      </c>
      <c r="AZ60" s="20">
        <v>42</v>
      </c>
      <c r="BA60" s="20">
        <v>27.2</v>
      </c>
      <c r="BB60" s="22">
        <v>4</v>
      </c>
      <c r="BC60" s="20">
        <v>0.26</v>
      </c>
      <c r="BD60" s="20">
        <v>0.76</v>
      </c>
      <c r="BE60" s="20">
        <v>1.02</v>
      </c>
      <c r="BF60" s="20">
        <v>9.85</v>
      </c>
      <c r="BG60" s="22">
        <v>248</v>
      </c>
      <c r="BH60" s="22">
        <v>101</v>
      </c>
      <c r="BI60" s="22">
        <v>155</v>
      </c>
      <c r="BJ60" s="22">
        <v>103</v>
      </c>
      <c r="BK60" s="22">
        <v>255</v>
      </c>
      <c r="BL60" s="22">
        <v>133</v>
      </c>
      <c r="BM60" s="22">
        <v>244</v>
      </c>
      <c r="BN60" s="22">
        <v>114</v>
      </c>
      <c r="BO60" s="20"/>
      <c r="BP60" s="20"/>
      <c r="BQ60" s="20"/>
      <c r="BR60" s="20"/>
      <c r="BS60" s="20"/>
      <c r="BT60" s="20"/>
      <c r="BU60" s="22">
        <v>0.04</v>
      </c>
      <c r="BV60" s="22">
        <v>0</v>
      </c>
      <c r="BW60" s="22">
        <v>0.12</v>
      </c>
      <c r="BX60" s="22">
        <v>0.16</v>
      </c>
      <c r="BY60" s="22">
        <v>1.6</v>
      </c>
      <c r="BZ60" s="22">
        <v>1.1399999999999999</v>
      </c>
      <c r="CA60" s="22">
        <v>88</v>
      </c>
      <c r="CB60" s="22">
        <v>54</v>
      </c>
      <c r="CC60" s="22">
        <v>108</v>
      </c>
      <c r="CD60" s="22">
        <v>58</v>
      </c>
      <c r="CE60" s="22">
        <v>309</v>
      </c>
      <c r="CF60" s="22">
        <v>136</v>
      </c>
      <c r="CG60" s="22">
        <v>231</v>
      </c>
      <c r="CH60" s="22">
        <v>74</v>
      </c>
      <c r="CI60" s="22">
        <v>0.65</v>
      </c>
      <c r="CJ60" s="22">
        <v>0.16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25</v>
      </c>
      <c r="B61" s="22">
        <v>25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-0.1</v>
      </c>
      <c r="L61" s="22">
        <v>0</v>
      </c>
      <c r="M61" s="20" t="s">
        <v>645</v>
      </c>
      <c r="N61" s="20">
        <v>0</v>
      </c>
      <c r="O61" s="22">
        <v>59</v>
      </c>
      <c r="P61" s="23" t="b">
        <v>0</v>
      </c>
      <c r="Q61" s="20" t="s">
        <v>3695</v>
      </c>
      <c r="R61" s="20" t="s">
        <v>3576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937</v>
      </c>
      <c r="AA61" s="22">
        <v>2</v>
      </c>
      <c r="AB61" s="22">
        <v>7</v>
      </c>
      <c r="AC61" s="22">
        <v>2</v>
      </c>
      <c r="AD61" s="22">
        <v>1411</v>
      </c>
      <c r="AE61" s="22">
        <v>3</v>
      </c>
      <c r="AF61" s="22">
        <v>3158</v>
      </c>
      <c r="AG61" s="22">
        <v>21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458</v>
      </c>
      <c r="BH61" s="22">
        <v>209</v>
      </c>
      <c r="BI61" s="22">
        <v>725</v>
      </c>
      <c r="BJ61" s="22">
        <v>310</v>
      </c>
      <c r="BK61" s="22">
        <v>723</v>
      </c>
      <c r="BL61" s="22">
        <v>310</v>
      </c>
      <c r="BM61" s="22">
        <v>469</v>
      </c>
      <c r="BN61" s="22">
        <v>215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176</v>
      </c>
      <c r="CB61" s="22">
        <v>107</v>
      </c>
      <c r="CC61" s="22">
        <v>705</v>
      </c>
      <c r="CD61" s="22">
        <v>293</v>
      </c>
      <c r="CE61" s="22">
        <v>448</v>
      </c>
      <c r="CF61" s="22">
        <v>211</v>
      </c>
      <c r="CG61" s="22">
        <v>628</v>
      </c>
      <c r="CH61" s="22">
        <v>244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178301</v>
      </c>
      <c r="D62" s="22">
        <v>0</v>
      </c>
      <c r="E62" s="22">
        <v>0</v>
      </c>
      <c r="F62" s="22">
        <v>4</v>
      </c>
      <c r="G62" s="22">
        <v>-4</v>
      </c>
      <c r="H62" s="22">
        <v>3</v>
      </c>
      <c r="I62" s="22">
        <v>4</v>
      </c>
      <c r="J62" s="20">
        <v>5</v>
      </c>
      <c r="K62" s="20">
        <v>4.5</v>
      </c>
      <c r="L62" s="22">
        <v>2</v>
      </c>
      <c r="M62" s="20" t="s">
        <v>942</v>
      </c>
      <c r="N62" s="20">
        <v>5</v>
      </c>
      <c r="O62" s="22">
        <v>60</v>
      </c>
      <c r="P62" s="23" t="b">
        <v>1</v>
      </c>
      <c r="Q62" s="20"/>
      <c r="R62" s="20" t="s">
        <v>3625</v>
      </c>
      <c r="S62" s="22">
        <v>84</v>
      </c>
      <c r="T62" s="20" t="s">
        <v>943</v>
      </c>
      <c r="U62" s="20">
        <v>6.2</v>
      </c>
      <c r="V62" s="20" t="s">
        <v>457</v>
      </c>
      <c r="W62" s="20">
        <v>39.200000000000003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99</v>
      </c>
      <c r="AD62" s="22">
        <v>4093849</v>
      </c>
      <c r="AE62" s="22">
        <v>111556</v>
      </c>
      <c r="AF62" s="22">
        <v>2602953</v>
      </c>
      <c r="AG62" s="22">
        <v>22037</v>
      </c>
      <c r="AH62" s="20">
        <v>0.6</v>
      </c>
      <c r="AI62" s="20">
        <v>11.8</v>
      </c>
      <c r="AJ62" s="20" t="s">
        <v>457</v>
      </c>
      <c r="AK62" s="22">
        <v>1399</v>
      </c>
      <c r="AL62" s="22">
        <v>8</v>
      </c>
      <c r="AM62" s="22">
        <v>9</v>
      </c>
      <c r="AN62" s="22">
        <v>4</v>
      </c>
      <c r="AO62" s="22">
        <v>20</v>
      </c>
      <c r="AP62" s="22">
        <v>0</v>
      </c>
      <c r="AQ62" s="22">
        <v>0</v>
      </c>
      <c r="AR62" s="22">
        <v>0</v>
      </c>
      <c r="AS62" s="22">
        <v>3</v>
      </c>
      <c r="AT62" s="22">
        <v>0</v>
      </c>
      <c r="AU62" s="22">
        <v>0</v>
      </c>
      <c r="AV62" s="22">
        <v>11</v>
      </c>
      <c r="AW62" s="22">
        <v>330</v>
      </c>
      <c r="AX62" s="20">
        <v>446.2</v>
      </c>
      <c r="AY62" s="20">
        <v>298.60000000000002</v>
      </c>
      <c r="AZ62" s="20">
        <v>643</v>
      </c>
      <c r="BA62" s="20">
        <v>138.9</v>
      </c>
      <c r="BB62" s="22">
        <v>16</v>
      </c>
      <c r="BC62" s="20">
        <v>8.1199999999999992</v>
      </c>
      <c r="BD62" s="20">
        <v>1.73</v>
      </c>
      <c r="BE62" s="20">
        <v>9.85</v>
      </c>
      <c r="BF62" s="20">
        <v>21.52</v>
      </c>
      <c r="BG62" s="22">
        <v>13</v>
      </c>
      <c r="BH62" s="22">
        <v>2</v>
      </c>
      <c r="BI62" s="22">
        <v>36</v>
      </c>
      <c r="BJ62" s="22">
        <v>2</v>
      </c>
      <c r="BK62" s="22">
        <v>2</v>
      </c>
      <c r="BL62" s="22">
        <v>2</v>
      </c>
      <c r="BM62" s="22">
        <v>6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0.52</v>
      </c>
      <c r="BV62" s="22">
        <v>0</v>
      </c>
      <c r="BW62" s="22">
        <v>0.11</v>
      </c>
      <c r="BX62" s="22">
        <v>0.63</v>
      </c>
      <c r="BY62" s="22">
        <v>1.38</v>
      </c>
      <c r="BZ62" s="22">
        <v>1.29</v>
      </c>
      <c r="CA62" s="22">
        <v>8</v>
      </c>
      <c r="CB62" s="22">
        <v>3</v>
      </c>
      <c r="CC62" s="22">
        <v>27</v>
      </c>
      <c r="CD62" s="22">
        <v>5</v>
      </c>
      <c r="CE62" s="22">
        <v>6</v>
      </c>
      <c r="CF62" s="22">
        <v>2</v>
      </c>
      <c r="CG62" s="22">
        <v>5</v>
      </c>
      <c r="CH62" s="22">
        <v>2</v>
      </c>
      <c r="CI62" s="22">
        <v>1.03</v>
      </c>
      <c r="CJ62" s="22">
        <v>0.26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774</v>
      </c>
      <c r="AG63" s="22">
        <v>1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734</v>
      </c>
      <c r="BH63" s="22">
        <v>88</v>
      </c>
      <c r="BI63" s="22">
        <v>731</v>
      </c>
      <c r="BJ63" s="22">
        <v>88</v>
      </c>
      <c r="BK63" s="22">
        <v>729</v>
      </c>
      <c r="BL63" s="22">
        <v>87</v>
      </c>
      <c r="BM63" s="22">
        <v>734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193</v>
      </c>
      <c r="CB63" s="22">
        <v>44</v>
      </c>
      <c r="CC63" s="22">
        <v>712</v>
      </c>
      <c r="CD63" s="22">
        <v>85</v>
      </c>
      <c r="CE63" s="22">
        <v>734</v>
      </c>
      <c r="CF63" s="22">
        <v>88</v>
      </c>
      <c r="CG63" s="22">
        <v>713</v>
      </c>
      <c r="CH63" s="22">
        <v>97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1</v>
      </c>
      <c r="E64" s="22">
        <v>-1</v>
      </c>
      <c r="F64" s="22">
        <v>2</v>
      </c>
      <c r="G64" s="22">
        <v>-2</v>
      </c>
      <c r="H64" s="22">
        <v>1</v>
      </c>
      <c r="I64" s="22">
        <v>2</v>
      </c>
      <c r="J64" s="20">
        <v>4.4000000000000004</v>
      </c>
      <c r="K64" s="20">
        <v>3.9</v>
      </c>
      <c r="L64" s="22">
        <v>6</v>
      </c>
      <c r="M64" s="20" t="s">
        <v>1904</v>
      </c>
      <c r="N64" s="20">
        <v>4.4000000000000004</v>
      </c>
      <c r="O64" s="22">
        <v>584</v>
      </c>
      <c r="P64" s="23" t="b">
        <v>0</v>
      </c>
      <c r="Q64" s="20"/>
      <c r="R64" s="20"/>
      <c r="S64" s="22">
        <v>47</v>
      </c>
      <c r="T64" s="20" t="s">
        <v>1905</v>
      </c>
      <c r="U64" s="20">
        <v>3.6</v>
      </c>
      <c r="V64" s="20" t="s">
        <v>1906</v>
      </c>
      <c r="W64" s="20">
        <v>5.5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58</v>
      </c>
      <c r="AD64" s="22">
        <v>557979</v>
      </c>
      <c r="AE64" s="22">
        <v>86628</v>
      </c>
      <c r="AF64" s="22">
        <v>260568</v>
      </c>
      <c r="AG64" s="22">
        <v>2564</v>
      </c>
      <c r="AH64" s="20">
        <v>0.9</v>
      </c>
      <c r="AI64" s="20">
        <v>12.3</v>
      </c>
      <c r="AJ64" s="20" t="s">
        <v>1904</v>
      </c>
      <c r="AK64" s="22">
        <v>1409</v>
      </c>
      <c r="AL64" s="22">
        <v>2</v>
      </c>
      <c r="AM64" s="22">
        <v>0</v>
      </c>
      <c r="AN64" s="22">
        <v>4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4</v>
      </c>
      <c r="AW64" s="22">
        <v>282</v>
      </c>
      <c r="AX64" s="20">
        <v>290.8</v>
      </c>
      <c r="AY64" s="20">
        <v>87.1</v>
      </c>
      <c r="AZ64" s="20">
        <v>103</v>
      </c>
      <c r="BA64" s="20">
        <v>48.1</v>
      </c>
      <c r="BB64" s="22">
        <v>15</v>
      </c>
      <c r="BC64" s="20">
        <v>0.88</v>
      </c>
      <c r="BD64" s="20">
        <v>0.37</v>
      </c>
      <c r="BE64" s="20">
        <v>1.25</v>
      </c>
      <c r="BF64" s="20">
        <v>21.16</v>
      </c>
      <c r="BG64" s="22">
        <v>67</v>
      </c>
      <c r="BH64" s="22">
        <v>22</v>
      </c>
      <c r="BI64" s="22">
        <v>186</v>
      </c>
      <c r="BJ64" s="22">
        <v>47</v>
      </c>
      <c r="BK64" s="22">
        <v>144</v>
      </c>
      <c r="BL64" s="22">
        <v>22</v>
      </c>
      <c r="BM64" s="22">
        <v>126</v>
      </c>
      <c r="BN64" s="22">
        <v>28</v>
      </c>
      <c r="BO64" s="20"/>
      <c r="BP64" s="20"/>
      <c r="BQ64" s="20"/>
      <c r="BR64" s="20"/>
      <c r="BS64" s="20"/>
      <c r="BT64" s="20"/>
      <c r="BU64" s="22">
        <v>0.06</v>
      </c>
      <c r="BV64" s="22">
        <v>0</v>
      </c>
      <c r="BW64" s="22">
        <v>0.02</v>
      </c>
      <c r="BX64" s="22">
        <v>0.08</v>
      </c>
      <c r="BY64" s="22">
        <v>1.35</v>
      </c>
      <c r="BZ64" s="22">
        <v>1.1499999999999999</v>
      </c>
      <c r="CA64" s="22">
        <v>326</v>
      </c>
      <c r="CB64" s="22">
        <v>42</v>
      </c>
      <c r="CC64" s="22">
        <v>40</v>
      </c>
      <c r="CD64" s="22">
        <v>11</v>
      </c>
      <c r="CE64" s="22">
        <v>80</v>
      </c>
      <c r="CF64" s="22">
        <v>20</v>
      </c>
      <c r="CG64" s="22">
        <v>74</v>
      </c>
      <c r="CH64" s="22">
        <v>24</v>
      </c>
      <c r="CI64" s="22">
        <v>0.96</v>
      </c>
      <c r="CJ64" s="22">
        <v>0.26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2</v>
      </c>
      <c r="G65" s="22">
        <v>-2</v>
      </c>
      <c r="H65" s="22">
        <v>2</v>
      </c>
      <c r="I65" s="22">
        <v>3</v>
      </c>
      <c r="J65" s="20">
        <v>2.6</v>
      </c>
      <c r="K65" s="20">
        <v>2.1</v>
      </c>
      <c r="L65" s="22">
        <v>1</v>
      </c>
      <c r="M65" s="20" t="s">
        <v>1561</v>
      </c>
      <c r="N65" s="20">
        <v>2.6</v>
      </c>
      <c r="O65" s="22">
        <v>599</v>
      </c>
      <c r="P65" s="23" t="b">
        <v>0</v>
      </c>
      <c r="Q65" s="20"/>
      <c r="R65" s="20" t="s">
        <v>3256</v>
      </c>
      <c r="S65" s="22">
        <v>67</v>
      </c>
      <c r="T65" s="20" t="s">
        <v>1907</v>
      </c>
      <c r="U65" s="20">
        <v>4.5</v>
      </c>
      <c r="V65" s="20" t="s">
        <v>1908</v>
      </c>
      <c r="W65" s="20">
        <v>10.8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72</v>
      </c>
      <c r="AD65" s="22">
        <v>2068029</v>
      </c>
      <c r="AE65" s="22">
        <v>27045</v>
      </c>
      <c r="AF65" s="22">
        <v>1678474</v>
      </c>
      <c r="AG65" s="22">
        <v>44975</v>
      </c>
      <c r="AH65" s="20">
        <v>0.4</v>
      </c>
      <c r="AI65" s="20">
        <v>10.7</v>
      </c>
      <c r="AJ65" s="20" t="s">
        <v>1908</v>
      </c>
      <c r="AK65" s="22">
        <v>1055</v>
      </c>
      <c r="AL65" s="22">
        <v>3</v>
      </c>
      <c r="AM65" s="22">
        <v>7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221</v>
      </c>
      <c r="AX65" s="20">
        <v>260.2</v>
      </c>
      <c r="AY65" s="20">
        <v>335.1</v>
      </c>
      <c r="AZ65" s="20">
        <v>330</v>
      </c>
      <c r="BA65" s="20">
        <v>92.6</v>
      </c>
      <c r="BB65" s="22">
        <v>13</v>
      </c>
      <c r="BC65" s="20">
        <v>2.87</v>
      </c>
      <c r="BD65" s="20">
        <v>2.46</v>
      </c>
      <c r="BE65" s="20">
        <v>5.33</v>
      </c>
      <c r="BF65" s="20">
        <v>14.59</v>
      </c>
      <c r="BG65" s="22">
        <v>94</v>
      </c>
      <c r="BH65" s="22">
        <v>33</v>
      </c>
      <c r="BI65" s="22">
        <v>27</v>
      </c>
      <c r="BJ65" s="22">
        <v>21</v>
      </c>
      <c r="BK65" s="22">
        <v>29</v>
      </c>
      <c r="BL65" s="22">
        <v>15</v>
      </c>
      <c r="BM65" s="22">
        <v>31</v>
      </c>
      <c r="BN65" s="22">
        <v>21</v>
      </c>
      <c r="BO65" s="20"/>
      <c r="BP65" s="20"/>
      <c r="BQ65" s="20"/>
      <c r="BR65" s="20"/>
      <c r="BS65" s="20"/>
      <c r="BT65" s="20"/>
      <c r="BU65" s="22">
        <v>0.24</v>
      </c>
      <c r="BV65" s="22">
        <v>0</v>
      </c>
      <c r="BW65" s="22">
        <v>0.21</v>
      </c>
      <c r="BX65" s="22">
        <v>0.45</v>
      </c>
      <c r="BY65" s="22">
        <v>1.24</v>
      </c>
      <c r="BZ65" s="22">
        <v>1.36</v>
      </c>
      <c r="CA65" s="22">
        <v>41</v>
      </c>
      <c r="CB65" s="22">
        <v>24</v>
      </c>
      <c r="CC65" s="22">
        <v>132</v>
      </c>
      <c r="CD65" s="22">
        <v>67</v>
      </c>
      <c r="CE65" s="22">
        <v>33</v>
      </c>
      <c r="CF65" s="22">
        <v>19</v>
      </c>
      <c r="CG65" s="22">
        <v>37</v>
      </c>
      <c r="CH65" s="22">
        <v>15</v>
      </c>
      <c r="CI65" s="22">
        <v>1.1100000000000001</v>
      </c>
      <c r="CJ65" s="22">
        <v>0.26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0</v>
      </c>
      <c r="K66" s="20">
        <v>-0.5</v>
      </c>
      <c r="L66" s="22">
        <v>0</v>
      </c>
      <c r="M66" s="20" t="s">
        <v>2475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2476</v>
      </c>
      <c r="U66" s="20">
        <v>0</v>
      </c>
      <c r="V66" s="20" t="s">
        <v>2477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6517</v>
      </c>
      <c r="AE66" s="22">
        <v>62</v>
      </c>
      <c r="AF66" s="22">
        <v>6497</v>
      </c>
      <c r="AG66" s="22">
        <v>102</v>
      </c>
      <c r="AH66" s="20">
        <v>0</v>
      </c>
      <c r="AI66" s="20">
        <v>0</v>
      </c>
      <c r="AJ66" s="20" t="s">
        <v>2477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693</v>
      </c>
      <c r="BH66" s="22">
        <v>284</v>
      </c>
      <c r="BI66" s="22">
        <v>691</v>
      </c>
      <c r="BJ66" s="22">
        <v>285</v>
      </c>
      <c r="BK66" s="22">
        <v>683</v>
      </c>
      <c r="BL66" s="22">
        <v>285</v>
      </c>
      <c r="BM66" s="22">
        <v>699</v>
      </c>
      <c r="BN66" s="22">
        <v>287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462</v>
      </c>
      <c r="CB66" s="22">
        <v>273</v>
      </c>
      <c r="CC66" s="22">
        <v>655</v>
      </c>
      <c r="CD66" s="22">
        <v>257</v>
      </c>
      <c r="CE66" s="22">
        <v>700</v>
      </c>
      <c r="CF66" s="22">
        <v>289</v>
      </c>
      <c r="CG66" s="22">
        <v>493</v>
      </c>
      <c r="CH66" s="22">
        <v>169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0</v>
      </c>
      <c r="K67" s="20">
        <v>-0.5</v>
      </c>
      <c r="L67" s="22">
        <v>0</v>
      </c>
      <c r="M67" s="20" t="s">
        <v>2760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2761</v>
      </c>
      <c r="U67" s="20">
        <v>0</v>
      </c>
      <c r="V67" s="20" t="s">
        <v>2762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2437</v>
      </c>
      <c r="AE67" s="22">
        <v>99</v>
      </c>
      <c r="AF67" s="22">
        <v>1475</v>
      </c>
      <c r="AG67" s="22">
        <v>58</v>
      </c>
      <c r="AH67" s="20">
        <v>0</v>
      </c>
      <c r="AI67" s="20">
        <v>0</v>
      </c>
      <c r="AJ67" s="20" t="s">
        <v>2762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548</v>
      </c>
      <c r="BH67" s="22">
        <v>70</v>
      </c>
      <c r="BI67" s="22">
        <v>535</v>
      </c>
      <c r="BJ67" s="22">
        <v>54</v>
      </c>
      <c r="BK67" s="22">
        <v>508</v>
      </c>
      <c r="BL67" s="22">
        <v>45</v>
      </c>
      <c r="BM67" s="22">
        <v>556</v>
      </c>
      <c r="BN67" s="22">
        <v>70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684</v>
      </c>
      <c r="CB67" s="22">
        <v>57</v>
      </c>
      <c r="CC67" s="22">
        <v>482</v>
      </c>
      <c r="CD67" s="22">
        <v>69</v>
      </c>
      <c r="CE67" s="22">
        <v>561</v>
      </c>
      <c r="CF67" s="22">
        <v>70</v>
      </c>
      <c r="CG67" s="22">
        <v>570</v>
      </c>
      <c r="CH67" s="22">
        <v>73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245414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-0.5</v>
      </c>
      <c r="L68" s="22">
        <v>0</v>
      </c>
      <c r="M68" s="20" t="s">
        <v>2838</v>
      </c>
      <c r="N68" s="20">
        <v>0</v>
      </c>
      <c r="O68" s="22">
        <v>672</v>
      </c>
      <c r="P68" s="23" t="b">
        <v>0</v>
      </c>
      <c r="Q68" s="20"/>
      <c r="R68" s="20" t="s">
        <v>3577</v>
      </c>
      <c r="S68" s="22">
        <v>54</v>
      </c>
      <c r="T68" s="20" t="s">
        <v>2839</v>
      </c>
      <c r="U68" s="20">
        <v>1</v>
      </c>
      <c r="V68" s="20" t="s">
        <v>2840</v>
      </c>
      <c r="W68" s="20">
        <v>0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11452</v>
      </c>
      <c r="AE68" s="22">
        <v>65</v>
      </c>
      <c r="AF68" s="22">
        <v>10273</v>
      </c>
      <c r="AG68" s="22">
        <v>108</v>
      </c>
      <c r="AH68" s="20">
        <v>0</v>
      </c>
      <c r="AI68" s="20">
        <v>1.9</v>
      </c>
      <c r="AJ68" s="20" t="s">
        <v>2840</v>
      </c>
      <c r="AK68" s="22">
        <v>466</v>
      </c>
      <c r="AL68" s="22">
        <v>0</v>
      </c>
      <c r="AM68" s="22">
        <v>0</v>
      </c>
      <c r="AN68" s="22">
        <v>1</v>
      </c>
      <c r="AO68" s="22">
        <v>5</v>
      </c>
      <c r="AP68" s="22">
        <v>0</v>
      </c>
      <c r="AQ68" s="22">
        <v>0</v>
      </c>
      <c r="AR68" s="22">
        <v>0</v>
      </c>
      <c r="AS68" s="22">
        <v>3</v>
      </c>
      <c r="AT68" s="22">
        <v>0</v>
      </c>
      <c r="AU68" s="22">
        <v>0</v>
      </c>
      <c r="AV68" s="22">
        <v>0</v>
      </c>
      <c r="AW68" s="22">
        <v>-17</v>
      </c>
      <c r="AX68" s="20">
        <v>30.4</v>
      </c>
      <c r="AY68" s="20">
        <v>71.3</v>
      </c>
      <c r="AZ68" s="20">
        <v>201</v>
      </c>
      <c r="BA68" s="20">
        <v>29.7</v>
      </c>
      <c r="BB68" s="22">
        <v>7</v>
      </c>
      <c r="BC68" s="20">
        <v>1.5</v>
      </c>
      <c r="BD68" s="20">
        <v>0.53</v>
      </c>
      <c r="BE68" s="20">
        <v>2.0299999999999998</v>
      </c>
      <c r="BF68" s="20">
        <v>6.38</v>
      </c>
      <c r="BG68" s="22">
        <v>385</v>
      </c>
      <c r="BH68" s="22">
        <v>172</v>
      </c>
      <c r="BI68" s="22">
        <v>219</v>
      </c>
      <c r="BJ68" s="22">
        <v>125</v>
      </c>
      <c r="BK68" s="22">
        <v>73</v>
      </c>
      <c r="BL68" s="22">
        <v>48</v>
      </c>
      <c r="BM68" s="22">
        <v>224</v>
      </c>
      <c r="BN68" s="22">
        <v>104</v>
      </c>
      <c r="BO68" s="20"/>
      <c r="BP68" s="20"/>
      <c r="BQ68" s="20"/>
      <c r="BR68" s="20"/>
      <c r="BS68" s="20"/>
      <c r="BT68" s="20"/>
      <c r="BU68" s="22">
        <v>0.28999999999999998</v>
      </c>
      <c r="BV68" s="22">
        <v>0</v>
      </c>
      <c r="BW68" s="22">
        <v>0.1</v>
      </c>
      <c r="BX68" s="22">
        <v>0.39</v>
      </c>
      <c r="BY68" s="22">
        <v>1.23</v>
      </c>
      <c r="BZ68" s="22">
        <v>0.97</v>
      </c>
      <c r="CA68" s="22">
        <v>125</v>
      </c>
      <c r="CB68" s="22">
        <v>78</v>
      </c>
      <c r="CC68" s="22">
        <v>732</v>
      </c>
      <c r="CD68" s="22">
        <v>315</v>
      </c>
      <c r="CE68" s="22">
        <v>452</v>
      </c>
      <c r="CF68" s="22">
        <v>214</v>
      </c>
      <c r="CG68" s="22">
        <v>510</v>
      </c>
      <c r="CH68" s="22">
        <v>179</v>
      </c>
      <c r="CI68" s="22">
        <v>1.35</v>
      </c>
      <c r="CJ68" s="22">
        <v>0.19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2841</v>
      </c>
      <c r="N69" s="20">
        <v>0</v>
      </c>
      <c r="O69" s="22">
        <v>686</v>
      </c>
      <c r="P69" s="23" t="b">
        <v>0</v>
      </c>
      <c r="Q69" s="20" t="s">
        <v>3118</v>
      </c>
      <c r="R69" s="20" t="s">
        <v>3119</v>
      </c>
      <c r="S69" s="22">
        <v>40</v>
      </c>
      <c r="T69" s="20" t="s">
        <v>2842</v>
      </c>
      <c r="U69" s="20">
        <v>0</v>
      </c>
      <c r="V69" s="20" t="s">
        <v>2843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5262</v>
      </c>
      <c r="AG69" s="22">
        <v>57</v>
      </c>
      <c r="AH69" s="20">
        <v>0</v>
      </c>
      <c r="AI69" s="20">
        <v>0</v>
      </c>
      <c r="AJ69" s="20" t="s">
        <v>2843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569</v>
      </c>
      <c r="BH69" s="22">
        <v>78</v>
      </c>
      <c r="BI69" s="22">
        <v>555</v>
      </c>
      <c r="BJ69" s="22">
        <v>62</v>
      </c>
      <c r="BK69" s="22">
        <v>529</v>
      </c>
      <c r="BL69" s="22">
        <v>53</v>
      </c>
      <c r="BM69" s="22">
        <v>576</v>
      </c>
      <c r="BN69" s="22">
        <v>78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707</v>
      </c>
      <c r="CB69" s="22">
        <v>65</v>
      </c>
      <c r="CC69" s="22">
        <v>503</v>
      </c>
      <c r="CD69" s="22">
        <v>77</v>
      </c>
      <c r="CE69" s="22">
        <v>581</v>
      </c>
      <c r="CF69" s="22">
        <v>78</v>
      </c>
      <c r="CG69" s="22">
        <v>494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0</v>
      </c>
      <c r="K70" s="20">
        <v>-0.5</v>
      </c>
      <c r="L70" s="22">
        <v>0</v>
      </c>
      <c r="M70" s="20" t="s">
        <v>2951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2952</v>
      </c>
      <c r="U70" s="20">
        <v>0</v>
      </c>
      <c r="V70" s="20" t="s">
        <v>2953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6378</v>
      </c>
      <c r="AE70" s="22">
        <v>181</v>
      </c>
      <c r="AF70" s="22">
        <v>4175</v>
      </c>
      <c r="AG70" s="22">
        <v>148</v>
      </c>
      <c r="AH70" s="20">
        <v>0</v>
      </c>
      <c r="AI70" s="20">
        <v>0</v>
      </c>
      <c r="AJ70" s="20" t="s">
        <v>2953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635</v>
      </c>
      <c r="BH70" s="22">
        <v>242</v>
      </c>
      <c r="BI70" s="22">
        <v>630</v>
      </c>
      <c r="BJ70" s="22">
        <v>242</v>
      </c>
      <c r="BK70" s="22">
        <v>615</v>
      </c>
      <c r="BL70" s="22">
        <v>238</v>
      </c>
      <c r="BM70" s="22">
        <v>640</v>
      </c>
      <c r="BN70" s="22">
        <v>242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367</v>
      </c>
      <c r="CB70" s="22">
        <v>60</v>
      </c>
      <c r="CC70" s="22">
        <v>593</v>
      </c>
      <c r="CD70" s="22">
        <v>233</v>
      </c>
      <c r="CE70" s="22">
        <v>647</v>
      </c>
      <c r="CF70" s="22">
        <v>241</v>
      </c>
      <c r="CG70" s="22">
        <v>486</v>
      </c>
      <c r="CH70" s="22">
        <v>187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2954</v>
      </c>
      <c r="R71" s="20" t="s">
        <v>2955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12522</v>
      </c>
      <c r="AG71" s="22">
        <v>20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437</v>
      </c>
      <c r="BH71" s="22">
        <v>198</v>
      </c>
      <c r="BI71" s="22">
        <v>402</v>
      </c>
      <c r="BJ71" s="22">
        <v>200</v>
      </c>
      <c r="BK71" s="22">
        <v>355</v>
      </c>
      <c r="BL71" s="22">
        <v>176</v>
      </c>
      <c r="BM71" s="22">
        <v>429</v>
      </c>
      <c r="BN71" s="22">
        <v>200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265</v>
      </c>
      <c r="CB71" s="22">
        <v>168</v>
      </c>
      <c r="CC71" s="22">
        <v>697</v>
      </c>
      <c r="CD71" s="22">
        <v>287</v>
      </c>
      <c r="CE71" s="22">
        <v>444</v>
      </c>
      <c r="CF71" s="22">
        <v>208</v>
      </c>
      <c r="CG71" s="22">
        <v>522</v>
      </c>
      <c r="CH71" s="22">
        <v>184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2.7</v>
      </c>
      <c r="K72" s="20">
        <v>1.7</v>
      </c>
      <c r="L72" s="22">
        <v>6</v>
      </c>
      <c r="M72" s="20" t="s">
        <v>1002</v>
      </c>
      <c r="N72" s="20">
        <v>2.2000000000000002</v>
      </c>
      <c r="O72" s="22">
        <v>63</v>
      </c>
      <c r="P72" s="23" t="b">
        <v>0</v>
      </c>
      <c r="Q72" s="20"/>
      <c r="R72" s="20" t="s">
        <v>3481</v>
      </c>
      <c r="S72" s="22">
        <v>52</v>
      </c>
      <c r="T72" s="20" t="s">
        <v>1003</v>
      </c>
      <c r="U72" s="20">
        <v>2.9</v>
      </c>
      <c r="V72" s="20" t="s">
        <v>546</v>
      </c>
      <c r="W72" s="20">
        <v>0.4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43</v>
      </c>
      <c r="AD72" s="22">
        <v>43166</v>
      </c>
      <c r="AE72" s="22">
        <v>3280</v>
      </c>
      <c r="AF72" s="22">
        <v>82468</v>
      </c>
      <c r="AG72" s="22">
        <v>443</v>
      </c>
      <c r="AH72" s="20">
        <v>0.4</v>
      </c>
      <c r="AI72" s="20">
        <v>8.3000000000000007</v>
      </c>
      <c r="AJ72" s="20" t="s">
        <v>546</v>
      </c>
      <c r="AK72" s="22">
        <v>1035</v>
      </c>
      <c r="AL72" s="22">
        <v>2</v>
      </c>
      <c r="AM72" s="22">
        <v>2</v>
      </c>
      <c r="AN72" s="22">
        <v>1</v>
      </c>
      <c r="AO72" s="22">
        <v>26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172</v>
      </c>
      <c r="AX72" s="20">
        <v>259.2</v>
      </c>
      <c r="AY72" s="20">
        <v>224</v>
      </c>
      <c r="AZ72" s="20">
        <v>187</v>
      </c>
      <c r="BA72" s="20">
        <v>66.900000000000006</v>
      </c>
      <c r="BB72" s="22">
        <v>11</v>
      </c>
      <c r="BC72" s="20">
        <v>2.0099999999999998</v>
      </c>
      <c r="BD72" s="20">
        <v>1.64</v>
      </c>
      <c r="BE72" s="20">
        <v>3.65</v>
      </c>
      <c r="BF72" s="20">
        <v>22.82</v>
      </c>
      <c r="BG72" s="22">
        <v>97</v>
      </c>
      <c r="BH72" s="22">
        <v>36</v>
      </c>
      <c r="BI72" s="22">
        <v>61</v>
      </c>
      <c r="BJ72" s="22">
        <v>48</v>
      </c>
      <c r="BK72" s="22">
        <v>81</v>
      </c>
      <c r="BL72" s="22">
        <v>54</v>
      </c>
      <c r="BM72" s="22">
        <v>66</v>
      </c>
      <c r="BN72" s="22">
        <v>48</v>
      </c>
      <c r="BO72" s="20"/>
      <c r="BP72" s="20"/>
      <c r="BQ72" s="22">
        <v>1</v>
      </c>
      <c r="BR72" s="20"/>
      <c r="BS72" s="20"/>
      <c r="BT72" s="20"/>
      <c r="BU72" s="22">
        <v>0.17</v>
      </c>
      <c r="BV72" s="22">
        <v>0</v>
      </c>
      <c r="BW72" s="22">
        <v>0.14000000000000001</v>
      </c>
      <c r="BX72" s="22">
        <v>0.31</v>
      </c>
      <c r="BY72" s="22">
        <v>1.98</v>
      </c>
      <c r="BZ72" s="22">
        <v>2.2599999999999998</v>
      </c>
      <c r="CA72" s="22">
        <v>157</v>
      </c>
      <c r="CB72" s="22">
        <v>98</v>
      </c>
      <c r="CC72" s="22">
        <v>155</v>
      </c>
      <c r="CD72" s="22">
        <v>78</v>
      </c>
      <c r="CE72" s="22">
        <v>161</v>
      </c>
      <c r="CF72" s="22">
        <v>71</v>
      </c>
      <c r="CG72" s="22">
        <v>272</v>
      </c>
      <c r="CH72" s="22">
        <v>89</v>
      </c>
      <c r="CI72" s="22">
        <v>0.96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-2</v>
      </c>
      <c r="G73" s="22">
        <v>2</v>
      </c>
      <c r="H73" s="22">
        <v>0</v>
      </c>
      <c r="I73" s="22">
        <v>3</v>
      </c>
      <c r="J73" s="20">
        <v>0.7</v>
      </c>
      <c r="K73" s="20">
        <v>-0.3</v>
      </c>
      <c r="L73" s="22">
        <v>0</v>
      </c>
      <c r="M73" s="20" t="s">
        <v>985</v>
      </c>
      <c r="N73" s="20">
        <v>0.2</v>
      </c>
      <c r="O73" s="22">
        <v>64</v>
      </c>
      <c r="P73" s="23" t="b">
        <v>0</v>
      </c>
      <c r="Q73" s="20"/>
      <c r="R73" s="20"/>
      <c r="S73" s="22">
        <v>48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8865</v>
      </c>
      <c r="AE73" s="22">
        <v>47</v>
      </c>
      <c r="AF73" s="22">
        <v>13150</v>
      </c>
      <c r="AG73" s="22">
        <v>86</v>
      </c>
      <c r="AH73" s="20">
        <v>0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332</v>
      </c>
      <c r="BH73" s="22">
        <v>144</v>
      </c>
      <c r="BI73" s="22">
        <v>196</v>
      </c>
      <c r="BJ73" s="22">
        <v>119</v>
      </c>
      <c r="BK73" s="22">
        <v>172</v>
      </c>
      <c r="BL73" s="22">
        <v>103</v>
      </c>
      <c r="BM73" s="22">
        <v>270</v>
      </c>
      <c r="BN73" s="22">
        <v>126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284</v>
      </c>
      <c r="CB73" s="22">
        <v>184</v>
      </c>
      <c r="CC73" s="22">
        <v>386</v>
      </c>
      <c r="CD73" s="22">
        <v>176</v>
      </c>
      <c r="CE73" s="22">
        <v>304</v>
      </c>
      <c r="CF73" s="22">
        <v>131</v>
      </c>
      <c r="CG73" s="22">
        <v>460</v>
      </c>
      <c r="CH73" s="22">
        <v>156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4.0999999999999996</v>
      </c>
      <c r="K74" s="20">
        <v>3.1</v>
      </c>
      <c r="L74" s="22">
        <v>3</v>
      </c>
      <c r="M74" s="20" t="s">
        <v>983</v>
      </c>
      <c r="N74" s="20">
        <v>3.6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2.6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41</v>
      </c>
      <c r="AD74" s="22">
        <v>15309</v>
      </c>
      <c r="AE74" s="22">
        <v>845</v>
      </c>
      <c r="AF74" s="22">
        <v>11415</v>
      </c>
      <c r="AG74" s="22">
        <v>254</v>
      </c>
      <c r="AH74" s="20">
        <v>0.7</v>
      </c>
      <c r="AI74" s="20">
        <v>8.1999999999999993</v>
      </c>
      <c r="AJ74" s="20" t="s">
        <v>572</v>
      </c>
      <c r="AK74" s="22">
        <v>1232</v>
      </c>
      <c r="AL74" s="22">
        <v>0</v>
      </c>
      <c r="AM74" s="22">
        <v>2</v>
      </c>
      <c r="AN74" s="22">
        <v>4</v>
      </c>
      <c r="AO74" s="22">
        <v>25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3</v>
      </c>
      <c r="AW74" s="22">
        <v>178</v>
      </c>
      <c r="AX74" s="20">
        <v>244.6</v>
      </c>
      <c r="AY74" s="20">
        <v>291.89999999999998</v>
      </c>
      <c r="AZ74" s="20">
        <v>200</v>
      </c>
      <c r="BA74" s="20">
        <v>73.900000000000006</v>
      </c>
      <c r="BB74" s="22">
        <v>15</v>
      </c>
      <c r="BC74" s="20">
        <v>0.83</v>
      </c>
      <c r="BD74" s="20">
        <v>2.06</v>
      </c>
      <c r="BE74" s="20">
        <v>2.89</v>
      </c>
      <c r="BF74" s="20">
        <v>22.65</v>
      </c>
      <c r="BG74" s="22">
        <v>116</v>
      </c>
      <c r="BH74" s="22">
        <v>45</v>
      </c>
      <c r="BI74" s="22">
        <v>41</v>
      </c>
      <c r="BJ74" s="22">
        <v>33</v>
      </c>
      <c r="BK74" s="22">
        <v>74</v>
      </c>
      <c r="BL74" s="22">
        <v>49</v>
      </c>
      <c r="BM74" s="22">
        <v>52</v>
      </c>
      <c r="BN74" s="22">
        <v>37</v>
      </c>
      <c r="BO74" s="20"/>
      <c r="BP74" s="20"/>
      <c r="BQ74" s="20"/>
      <c r="BR74" s="20"/>
      <c r="BS74" s="20"/>
      <c r="BT74" s="20"/>
      <c r="BU74" s="22">
        <v>0.06</v>
      </c>
      <c r="BV74" s="22">
        <v>0</v>
      </c>
      <c r="BW74" s="22">
        <v>0.15</v>
      </c>
      <c r="BX74" s="22">
        <v>0.21</v>
      </c>
      <c r="BY74" s="22">
        <v>1.65</v>
      </c>
      <c r="BZ74" s="22">
        <v>1.83</v>
      </c>
      <c r="CA74" s="22">
        <v>183</v>
      </c>
      <c r="CB74" s="22">
        <v>111</v>
      </c>
      <c r="CC74" s="22">
        <v>76</v>
      </c>
      <c r="CD74" s="22">
        <v>36</v>
      </c>
      <c r="CE74" s="22">
        <v>199</v>
      </c>
      <c r="CF74" s="22">
        <v>89</v>
      </c>
      <c r="CG74" s="22">
        <v>450</v>
      </c>
      <c r="CH74" s="22">
        <v>151</v>
      </c>
      <c r="CI74" s="22">
        <v>1.1000000000000001</v>
      </c>
      <c r="CJ74" s="22">
        <v>0.28999999999999998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3.9</v>
      </c>
      <c r="K75" s="20">
        <v>2.9</v>
      </c>
      <c r="L75" s="22">
        <v>8</v>
      </c>
      <c r="M75" s="20" t="s">
        <v>505</v>
      </c>
      <c r="N75" s="20">
        <v>3.4</v>
      </c>
      <c r="O75" s="22">
        <v>66</v>
      </c>
      <c r="P75" s="23" t="b">
        <v>0</v>
      </c>
      <c r="Q75" s="20"/>
      <c r="R75" s="20" t="s">
        <v>3342</v>
      </c>
      <c r="S75" s="22">
        <v>50</v>
      </c>
      <c r="T75" s="20" t="s">
        <v>998</v>
      </c>
      <c r="U75" s="20">
        <v>2.2000000000000002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27</v>
      </c>
      <c r="AD75" s="22">
        <v>1615</v>
      </c>
      <c r="AE75" s="22">
        <v>426</v>
      </c>
      <c r="AF75" s="22">
        <v>2714</v>
      </c>
      <c r="AG75" s="22">
        <v>47</v>
      </c>
      <c r="AH75" s="20">
        <v>0.7</v>
      </c>
      <c r="AI75" s="20">
        <v>5.4</v>
      </c>
      <c r="AJ75" s="20" t="s">
        <v>1909</v>
      </c>
      <c r="AK75" s="22">
        <v>971</v>
      </c>
      <c r="AL75" s="22">
        <v>0</v>
      </c>
      <c r="AM75" s="22">
        <v>1</v>
      </c>
      <c r="AN75" s="22">
        <v>4</v>
      </c>
      <c r="AO75" s="22">
        <v>18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2</v>
      </c>
      <c r="AW75" s="22">
        <v>162</v>
      </c>
      <c r="AX75" s="20">
        <v>183.8</v>
      </c>
      <c r="AY75" s="20">
        <v>205.6</v>
      </c>
      <c r="AZ75" s="20">
        <v>18</v>
      </c>
      <c r="BA75" s="20">
        <v>40.799999999999997</v>
      </c>
      <c r="BB75" s="22">
        <v>11</v>
      </c>
      <c r="BC75" s="20">
        <v>7.0000000000000007E-2</v>
      </c>
      <c r="BD75" s="20">
        <v>0.79</v>
      </c>
      <c r="BE75" s="20">
        <v>0.86</v>
      </c>
      <c r="BF75" s="20">
        <v>20.66</v>
      </c>
      <c r="BG75" s="22">
        <v>173</v>
      </c>
      <c r="BH75" s="22">
        <v>71</v>
      </c>
      <c r="BI75" s="22">
        <v>70</v>
      </c>
      <c r="BJ75" s="22">
        <v>55</v>
      </c>
      <c r="BK75" s="22">
        <v>339</v>
      </c>
      <c r="BL75" s="22">
        <v>171</v>
      </c>
      <c r="BM75" s="22">
        <v>162</v>
      </c>
      <c r="BN75" s="22">
        <v>84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7.0000000000000007E-2</v>
      </c>
      <c r="BX75" s="22">
        <v>0.08</v>
      </c>
      <c r="BY75" s="22">
        <v>1.91</v>
      </c>
      <c r="BZ75" s="22">
        <v>1.67</v>
      </c>
      <c r="CA75" s="22">
        <v>182</v>
      </c>
      <c r="CB75" s="22">
        <v>110</v>
      </c>
      <c r="CC75" s="22">
        <v>81</v>
      </c>
      <c r="CD75" s="22">
        <v>41</v>
      </c>
      <c r="CE75" s="22">
        <v>244</v>
      </c>
      <c r="CF75" s="22">
        <v>110</v>
      </c>
      <c r="CG75" s="22">
        <v>587</v>
      </c>
      <c r="CH75" s="22">
        <v>221</v>
      </c>
      <c r="CI75" s="22">
        <v>1.02</v>
      </c>
      <c r="CJ75" s="22">
        <v>0.37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373</v>
      </c>
      <c r="AG76" s="22">
        <v>0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645</v>
      </c>
      <c r="BH76" s="22">
        <v>251</v>
      </c>
      <c r="BI76" s="22">
        <v>640</v>
      </c>
      <c r="BJ76" s="22">
        <v>252</v>
      </c>
      <c r="BK76" s="22">
        <v>627</v>
      </c>
      <c r="BL76" s="22">
        <v>249</v>
      </c>
      <c r="BM76" s="22">
        <v>650</v>
      </c>
      <c r="BN76" s="22">
        <v>254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394</v>
      </c>
      <c r="CB76" s="22">
        <v>228</v>
      </c>
      <c r="CC76" s="22">
        <v>604</v>
      </c>
      <c r="CD76" s="22">
        <v>222</v>
      </c>
      <c r="CE76" s="22">
        <v>657</v>
      </c>
      <c r="CF76" s="22">
        <v>259</v>
      </c>
      <c r="CG76" s="22">
        <v>737</v>
      </c>
      <c r="CH76" s="22">
        <v>311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2478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695</v>
      </c>
      <c r="AE77" s="22">
        <v>1</v>
      </c>
      <c r="AF77" s="22">
        <v>2247</v>
      </c>
      <c r="AG77" s="22">
        <v>5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584</v>
      </c>
      <c r="BH77" s="22">
        <v>228</v>
      </c>
      <c r="BI77" s="22">
        <v>572</v>
      </c>
      <c r="BJ77" s="22">
        <v>227</v>
      </c>
      <c r="BK77" s="22">
        <v>551</v>
      </c>
      <c r="BL77" s="22">
        <v>221</v>
      </c>
      <c r="BM77" s="22">
        <v>591</v>
      </c>
      <c r="BN77" s="22">
        <v>228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571</v>
      </c>
      <c r="CB77" s="22">
        <v>127</v>
      </c>
      <c r="CC77" s="22">
        <v>523</v>
      </c>
      <c r="CD77" s="22">
        <v>204</v>
      </c>
      <c r="CE77" s="22">
        <v>598</v>
      </c>
      <c r="CF77" s="22">
        <v>227</v>
      </c>
      <c r="CG77" s="22">
        <v>668</v>
      </c>
      <c r="CH77" s="22">
        <v>231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2956</v>
      </c>
      <c r="R78" s="20" t="s">
        <v>2957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20501</v>
      </c>
      <c r="AG78" s="22">
        <v>84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551</v>
      </c>
      <c r="BH78" s="22">
        <v>205</v>
      </c>
      <c r="BI78" s="22">
        <v>416</v>
      </c>
      <c r="BJ78" s="22">
        <v>154</v>
      </c>
      <c r="BK78" s="22">
        <v>511</v>
      </c>
      <c r="BL78" s="22">
        <v>194</v>
      </c>
      <c r="BM78" s="22">
        <v>470</v>
      </c>
      <c r="BN78" s="22">
        <v>167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687</v>
      </c>
      <c r="CB78" s="22">
        <v>203</v>
      </c>
      <c r="CC78" s="22">
        <v>485</v>
      </c>
      <c r="CD78" s="22">
        <v>178</v>
      </c>
      <c r="CE78" s="22">
        <v>390</v>
      </c>
      <c r="CF78" s="22">
        <v>136</v>
      </c>
      <c r="CG78" s="22">
        <v>384</v>
      </c>
      <c r="CH78" s="22">
        <v>147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1008</v>
      </c>
      <c r="N79" s="20">
        <v>1.6</v>
      </c>
      <c r="O79" s="22">
        <v>70</v>
      </c>
      <c r="P79" s="23" t="b">
        <v>0</v>
      </c>
      <c r="Q79" s="20" t="s">
        <v>2393</v>
      </c>
      <c r="R79" s="20" t="s">
        <v>3578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20</v>
      </c>
      <c r="AD79" s="22">
        <v>10844</v>
      </c>
      <c r="AE79" s="22">
        <v>12</v>
      </c>
      <c r="AF79" s="22">
        <v>10054</v>
      </c>
      <c r="AG79" s="22">
        <v>217</v>
      </c>
      <c r="AH79" s="20">
        <v>0.4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251</v>
      </c>
      <c r="BH79" s="22">
        <v>98</v>
      </c>
      <c r="BI79" s="22">
        <v>225</v>
      </c>
      <c r="BJ79" s="22">
        <v>65</v>
      </c>
      <c r="BK79" s="22">
        <v>386</v>
      </c>
      <c r="BL79" s="22">
        <v>140</v>
      </c>
      <c r="BM79" s="22">
        <v>295</v>
      </c>
      <c r="BN79" s="22">
        <v>101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392</v>
      </c>
      <c r="CB79" s="22">
        <v>77</v>
      </c>
      <c r="CC79" s="22">
        <v>192</v>
      </c>
      <c r="CD79" s="22">
        <v>61</v>
      </c>
      <c r="CE79" s="22">
        <v>239</v>
      </c>
      <c r="CF79" s="22">
        <v>79</v>
      </c>
      <c r="CG79" s="22">
        <v>513</v>
      </c>
      <c r="CH79" s="22">
        <v>193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-1</v>
      </c>
      <c r="E80" s="22">
        <v>1</v>
      </c>
      <c r="F80" s="22">
        <v>-2</v>
      </c>
      <c r="G80" s="22">
        <v>2</v>
      </c>
      <c r="H80" s="22">
        <v>0</v>
      </c>
      <c r="I80" s="22">
        <v>3</v>
      </c>
      <c r="J80" s="20">
        <v>0.5</v>
      </c>
      <c r="K80" s="20">
        <v>-0.5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43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4457</v>
      </c>
      <c r="AE80" s="22">
        <v>160</v>
      </c>
      <c r="AF80" s="22">
        <v>7134</v>
      </c>
      <c r="AG80" s="22">
        <v>79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594</v>
      </c>
      <c r="BH80" s="22">
        <v>223</v>
      </c>
      <c r="BI80" s="22">
        <v>584</v>
      </c>
      <c r="BJ80" s="22">
        <v>224</v>
      </c>
      <c r="BK80" s="22">
        <v>564</v>
      </c>
      <c r="BL80" s="22">
        <v>219</v>
      </c>
      <c r="BM80" s="22">
        <v>601</v>
      </c>
      <c r="BN80" s="22">
        <v>227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604</v>
      </c>
      <c r="CB80" s="22">
        <v>323</v>
      </c>
      <c r="CC80" s="22">
        <v>540</v>
      </c>
      <c r="CD80" s="22">
        <v>192</v>
      </c>
      <c r="CE80" s="22">
        <v>607</v>
      </c>
      <c r="CF80" s="22">
        <v>232</v>
      </c>
      <c r="CG80" s="22">
        <v>479</v>
      </c>
      <c r="CH80" s="22">
        <v>161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4.5</v>
      </c>
      <c r="K81" s="20">
        <v>3.5</v>
      </c>
      <c r="L81" s="22">
        <v>3</v>
      </c>
      <c r="M81" s="20" t="s">
        <v>556</v>
      </c>
      <c r="N81" s="20">
        <v>4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2.2999999999999998</v>
      </c>
      <c r="V81" s="20" t="s">
        <v>1915</v>
      </c>
      <c r="W81" s="20">
        <v>0.4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30</v>
      </c>
      <c r="AD81" s="22">
        <v>40514</v>
      </c>
      <c r="AE81" s="22">
        <v>3375</v>
      </c>
      <c r="AF81" s="22">
        <v>47489</v>
      </c>
      <c r="AG81" s="22">
        <v>1072</v>
      </c>
      <c r="AH81" s="20">
        <v>0.9</v>
      </c>
      <c r="AI81" s="20">
        <v>6.5</v>
      </c>
      <c r="AJ81" s="20" t="s">
        <v>1915</v>
      </c>
      <c r="AK81" s="22">
        <v>672</v>
      </c>
      <c r="AL81" s="22">
        <v>1</v>
      </c>
      <c r="AM81" s="22">
        <v>0</v>
      </c>
      <c r="AN81" s="22">
        <v>4</v>
      </c>
      <c r="AO81" s="22">
        <v>9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59</v>
      </c>
      <c r="AX81" s="20">
        <v>85</v>
      </c>
      <c r="AY81" s="20">
        <v>103.3</v>
      </c>
      <c r="AZ81" s="20">
        <v>152</v>
      </c>
      <c r="BA81" s="20">
        <v>34.1</v>
      </c>
      <c r="BB81" s="22">
        <v>9</v>
      </c>
      <c r="BC81" s="20">
        <v>0.74</v>
      </c>
      <c r="BD81" s="20">
        <v>0.74</v>
      </c>
      <c r="BE81" s="20">
        <v>1.48</v>
      </c>
      <c r="BF81" s="20">
        <v>11.61</v>
      </c>
      <c r="BG81" s="22">
        <v>294</v>
      </c>
      <c r="BH81" s="22">
        <v>122</v>
      </c>
      <c r="BI81" s="22">
        <v>160</v>
      </c>
      <c r="BJ81" s="22">
        <v>105</v>
      </c>
      <c r="BK81" s="22">
        <v>104</v>
      </c>
      <c r="BL81" s="22">
        <v>68</v>
      </c>
      <c r="BM81" s="22">
        <v>200</v>
      </c>
      <c r="BN81" s="22">
        <v>97</v>
      </c>
      <c r="BO81" s="20"/>
      <c r="BP81" s="20"/>
      <c r="BQ81" s="20"/>
      <c r="BR81" s="20"/>
      <c r="BS81" s="20"/>
      <c r="BT81" s="20"/>
      <c r="BU81" s="22">
        <v>0.1</v>
      </c>
      <c r="BV81" s="22">
        <v>0</v>
      </c>
      <c r="BW81" s="22">
        <v>0.1</v>
      </c>
      <c r="BX81" s="22">
        <v>0.2</v>
      </c>
      <c r="BY81" s="22">
        <v>1.55</v>
      </c>
      <c r="BZ81" s="22">
        <v>1.21</v>
      </c>
      <c r="CA81" s="22">
        <v>340</v>
      </c>
      <c r="CB81" s="22">
        <v>220</v>
      </c>
      <c r="CC81" s="22">
        <v>56</v>
      </c>
      <c r="CD81" s="22">
        <v>28</v>
      </c>
      <c r="CE81" s="22">
        <v>229</v>
      </c>
      <c r="CF81" s="22">
        <v>104</v>
      </c>
      <c r="CG81" s="22">
        <v>258</v>
      </c>
      <c r="CH81" s="22">
        <v>83</v>
      </c>
      <c r="CI81" s="22">
        <v>1.21</v>
      </c>
      <c r="CJ81" s="22">
        <v>0.54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2958</v>
      </c>
      <c r="R82" s="20" t="s">
        <v>2959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1244</v>
      </c>
      <c r="AG82" s="22">
        <v>2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717</v>
      </c>
      <c r="BH82" s="22">
        <v>302</v>
      </c>
      <c r="BI82" s="22">
        <v>712</v>
      </c>
      <c r="BJ82" s="22">
        <v>300</v>
      </c>
      <c r="BK82" s="22">
        <v>708</v>
      </c>
      <c r="BL82" s="22">
        <v>300</v>
      </c>
      <c r="BM82" s="22">
        <v>718</v>
      </c>
      <c r="BN82" s="22">
        <v>302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224</v>
      </c>
      <c r="CB82" s="22">
        <v>144</v>
      </c>
      <c r="CC82" s="22">
        <v>686</v>
      </c>
      <c r="CD82" s="22">
        <v>280</v>
      </c>
      <c r="CE82" s="22">
        <v>718</v>
      </c>
      <c r="CF82" s="22">
        <v>302</v>
      </c>
      <c r="CG82" s="22">
        <v>684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75</v>
      </c>
      <c r="B83" s="22">
        <v>75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0.4</v>
      </c>
      <c r="K83" s="20">
        <v>-0.4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3438</v>
      </c>
      <c r="R83" s="20" t="s">
        <v>2764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0.1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9081</v>
      </c>
      <c r="AE83" s="22">
        <v>269</v>
      </c>
      <c r="AF83" s="22">
        <v>6258</v>
      </c>
      <c r="AG83" s="22">
        <v>501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585</v>
      </c>
      <c r="BH83" s="22">
        <v>221</v>
      </c>
      <c r="BI83" s="22">
        <v>575</v>
      </c>
      <c r="BJ83" s="22">
        <v>222</v>
      </c>
      <c r="BK83" s="22">
        <v>554</v>
      </c>
      <c r="BL83" s="22">
        <v>217</v>
      </c>
      <c r="BM83" s="22">
        <v>592</v>
      </c>
      <c r="BN83" s="22">
        <v>225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582</v>
      </c>
      <c r="CB83" s="22">
        <v>320</v>
      </c>
      <c r="CC83" s="22">
        <v>528</v>
      </c>
      <c r="CD83" s="22">
        <v>190</v>
      </c>
      <c r="CE83" s="22">
        <v>599</v>
      </c>
      <c r="CF83" s="22">
        <v>230</v>
      </c>
      <c r="CG83" s="22">
        <v>459</v>
      </c>
      <c r="CH83" s="22">
        <v>155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0.7</v>
      </c>
      <c r="K84" s="20">
        <v>-0.3</v>
      </c>
      <c r="L84" s="22">
        <v>0</v>
      </c>
      <c r="M84" s="20" t="s">
        <v>1004</v>
      </c>
      <c r="N84" s="20">
        <v>0.2</v>
      </c>
      <c r="O84" s="22">
        <v>75</v>
      </c>
      <c r="P84" s="23" t="b">
        <v>0</v>
      </c>
      <c r="Q84" s="20"/>
      <c r="R84" s="20" t="s">
        <v>3257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1728</v>
      </c>
      <c r="AE84" s="22">
        <v>64</v>
      </c>
      <c r="AF84" s="22">
        <v>6154</v>
      </c>
      <c r="AG84" s="22">
        <v>54</v>
      </c>
      <c r="AH84" s="20">
        <v>0</v>
      </c>
      <c r="AI84" s="20">
        <v>0.9</v>
      </c>
      <c r="AJ84" s="20" t="s">
        <v>609</v>
      </c>
      <c r="AK84" s="22">
        <v>175</v>
      </c>
      <c r="AL84" s="22">
        <v>0</v>
      </c>
      <c r="AM84" s="22">
        <v>0</v>
      </c>
      <c r="AN84" s="22">
        <v>0</v>
      </c>
      <c r="AO84" s="22">
        <v>6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25</v>
      </c>
      <c r="AX84" s="20">
        <v>34.799999999999997</v>
      </c>
      <c r="AY84" s="20">
        <v>12.5</v>
      </c>
      <c r="AZ84" s="20">
        <v>21</v>
      </c>
      <c r="BA84" s="20">
        <v>6.9</v>
      </c>
      <c r="BB84" s="22">
        <v>2</v>
      </c>
      <c r="BC84" s="20">
        <v>0.09</v>
      </c>
      <c r="BD84" s="20">
        <v>0.03</v>
      </c>
      <c r="BE84" s="20">
        <v>0.12</v>
      </c>
      <c r="BF84" s="20">
        <v>3.05</v>
      </c>
      <c r="BG84" s="22">
        <v>376</v>
      </c>
      <c r="BH84" s="22">
        <v>140</v>
      </c>
      <c r="BI84" s="22">
        <v>378</v>
      </c>
      <c r="BJ84" s="22">
        <v>134</v>
      </c>
      <c r="BK84" s="22">
        <v>324</v>
      </c>
      <c r="BL84" s="22">
        <v>109</v>
      </c>
      <c r="BM84" s="22">
        <v>387</v>
      </c>
      <c r="BN84" s="22">
        <v>138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1.57</v>
      </c>
      <c r="BZ84" s="22">
        <v>3.09</v>
      </c>
      <c r="CA84" s="22">
        <v>596</v>
      </c>
      <c r="CB84" s="22">
        <v>149</v>
      </c>
      <c r="CC84" s="22">
        <v>365</v>
      </c>
      <c r="CD84" s="22">
        <v>124</v>
      </c>
      <c r="CE84" s="22">
        <v>468</v>
      </c>
      <c r="CF84" s="22">
        <v>153</v>
      </c>
      <c r="CG84" s="22">
        <v>501</v>
      </c>
      <c r="CH84" s="22">
        <v>191</v>
      </c>
      <c r="CI84" s="22">
        <v>1.03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1.9</v>
      </c>
      <c r="K85" s="20">
        <v>0.9</v>
      </c>
      <c r="L85" s="22">
        <v>0</v>
      </c>
      <c r="M85" s="20" t="s">
        <v>989</v>
      </c>
      <c r="N85" s="20">
        <v>1.4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2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12</v>
      </c>
      <c r="AD85" s="22">
        <v>17213</v>
      </c>
      <c r="AE85" s="22">
        <v>386</v>
      </c>
      <c r="AF85" s="22">
        <v>41701</v>
      </c>
      <c r="AG85" s="22">
        <v>516</v>
      </c>
      <c r="AH85" s="20">
        <v>0.3</v>
      </c>
      <c r="AI85" s="20">
        <v>2.6</v>
      </c>
      <c r="AJ85" s="20" t="s">
        <v>524</v>
      </c>
      <c r="AK85" s="22">
        <v>85</v>
      </c>
      <c r="AL85" s="22">
        <v>1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2</v>
      </c>
      <c r="AW85" s="22">
        <v>38</v>
      </c>
      <c r="AX85" s="20">
        <v>37.4</v>
      </c>
      <c r="AY85" s="20">
        <v>17.3</v>
      </c>
      <c r="AZ85" s="20">
        <v>78</v>
      </c>
      <c r="BA85" s="20">
        <v>13.1</v>
      </c>
      <c r="BB85" s="22">
        <v>0</v>
      </c>
      <c r="BC85" s="20">
        <v>1.03</v>
      </c>
      <c r="BD85" s="20">
        <v>0.32</v>
      </c>
      <c r="BE85" s="20">
        <v>1.35</v>
      </c>
      <c r="BF85" s="20">
        <v>1.82</v>
      </c>
      <c r="BG85" s="22">
        <v>368</v>
      </c>
      <c r="BH85" s="22">
        <v>42</v>
      </c>
      <c r="BI85" s="22">
        <v>358</v>
      </c>
      <c r="BJ85" s="22">
        <v>46</v>
      </c>
      <c r="BK85" s="22">
        <v>181</v>
      </c>
      <c r="BL85" s="22">
        <v>41</v>
      </c>
      <c r="BM85" s="22">
        <v>339</v>
      </c>
      <c r="BN85" s="22">
        <v>42</v>
      </c>
      <c r="BO85" s="20"/>
      <c r="BP85" s="20"/>
      <c r="BQ85" s="20"/>
      <c r="BR85" s="20"/>
      <c r="BS85" s="20"/>
      <c r="BT85" s="20"/>
      <c r="BU85" s="22">
        <v>1.0900000000000001</v>
      </c>
      <c r="BV85" s="22">
        <v>0</v>
      </c>
      <c r="BW85" s="22">
        <v>0.34</v>
      </c>
      <c r="BX85" s="22">
        <v>1.43</v>
      </c>
      <c r="BY85" s="22">
        <v>1.93</v>
      </c>
      <c r="BZ85" s="22">
        <v>1.06</v>
      </c>
      <c r="CA85" s="22">
        <v>316</v>
      </c>
      <c r="CB85" s="22">
        <v>62</v>
      </c>
      <c r="CC85" s="22">
        <v>218</v>
      </c>
      <c r="CD85" s="22">
        <v>29</v>
      </c>
      <c r="CE85" s="22">
        <v>273</v>
      </c>
      <c r="CF85" s="22">
        <v>36</v>
      </c>
      <c r="CG85" s="22">
        <v>301</v>
      </c>
      <c r="CH85" s="22">
        <v>47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5.9</v>
      </c>
      <c r="K86" s="20">
        <v>4.9000000000000004</v>
      </c>
      <c r="L86" s="22">
        <v>7</v>
      </c>
      <c r="M86" s="20" t="s">
        <v>1020</v>
      </c>
      <c r="N86" s="20">
        <v>5.4</v>
      </c>
      <c r="O86" s="22">
        <v>77</v>
      </c>
      <c r="P86" s="23" t="b">
        <v>0</v>
      </c>
      <c r="Q86" s="20"/>
      <c r="R86" s="20" t="s">
        <v>3394</v>
      </c>
      <c r="S86" s="22">
        <v>45</v>
      </c>
      <c r="T86" s="20" t="s">
        <v>1021</v>
      </c>
      <c r="U86" s="20">
        <v>4.0999999999999996</v>
      </c>
      <c r="V86" s="20" t="s">
        <v>1022</v>
      </c>
      <c r="W86" s="20">
        <v>2.2000000000000002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57</v>
      </c>
      <c r="AD86" s="22">
        <v>264671</v>
      </c>
      <c r="AE86" s="22">
        <v>52135</v>
      </c>
      <c r="AF86" s="22">
        <v>152954</v>
      </c>
      <c r="AG86" s="22">
        <v>1527</v>
      </c>
      <c r="AH86" s="20">
        <v>1.2</v>
      </c>
      <c r="AI86" s="20">
        <v>12.7</v>
      </c>
      <c r="AJ86" s="20" t="s">
        <v>274</v>
      </c>
      <c r="AK86" s="22">
        <v>1260</v>
      </c>
      <c r="AL86" s="22">
        <v>0</v>
      </c>
      <c r="AM86" s="22">
        <v>0</v>
      </c>
      <c r="AN86" s="22">
        <v>4</v>
      </c>
      <c r="AO86" s="22">
        <v>23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53</v>
      </c>
      <c r="AV86" s="22">
        <v>8</v>
      </c>
      <c r="AW86" s="22">
        <v>282</v>
      </c>
      <c r="AX86" s="20">
        <v>415.8</v>
      </c>
      <c r="AY86" s="20">
        <v>0</v>
      </c>
      <c r="AZ86" s="20">
        <v>0</v>
      </c>
      <c r="BA86" s="20">
        <v>41.7</v>
      </c>
      <c r="BB86" s="22">
        <v>14</v>
      </c>
      <c r="BC86" s="20">
        <v>0</v>
      </c>
      <c r="BD86" s="20">
        <v>0.01</v>
      </c>
      <c r="BE86" s="20">
        <v>0.01</v>
      </c>
      <c r="BF86" s="20">
        <v>25.32</v>
      </c>
      <c r="BG86" s="22">
        <v>16</v>
      </c>
      <c r="BH86" s="22">
        <v>7</v>
      </c>
      <c r="BI86" s="22">
        <v>624</v>
      </c>
      <c r="BJ86" s="22">
        <v>76</v>
      </c>
      <c r="BK86" s="22">
        <v>608</v>
      </c>
      <c r="BL86" s="22">
        <v>69</v>
      </c>
      <c r="BM86" s="22">
        <v>157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3.79</v>
      </c>
      <c r="BW86" s="22">
        <v>0</v>
      </c>
      <c r="BX86" s="22">
        <v>0</v>
      </c>
      <c r="BY86" s="22">
        <v>1.81</v>
      </c>
      <c r="BZ86" s="22">
        <v>1.64</v>
      </c>
      <c r="CA86" s="22">
        <v>353</v>
      </c>
      <c r="CB86" s="22">
        <v>16</v>
      </c>
      <c r="CC86" s="22">
        <v>20</v>
      </c>
      <c r="CD86" s="22">
        <v>3</v>
      </c>
      <c r="CE86" s="22">
        <v>45</v>
      </c>
      <c r="CF86" s="22">
        <v>3</v>
      </c>
      <c r="CG86" s="22">
        <v>131</v>
      </c>
      <c r="CH86" s="22">
        <v>19</v>
      </c>
      <c r="CI86" s="22">
        <v>1</v>
      </c>
      <c r="CJ86" s="22">
        <v>0.28999999999999998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1.1000000000000001</v>
      </c>
      <c r="K87" s="20">
        <v>0.1</v>
      </c>
      <c r="L87" s="22">
        <v>1</v>
      </c>
      <c r="M87" s="20" t="s">
        <v>1028</v>
      </c>
      <c r="N87" s="20">
        <v>0.6</v>
      </c>
      <c r="O87" s="22">
        <v>78</v>
      </c>
      <c r="P87" s="23" t="b">
        <v>0</v>
      </c>
      <c r="Q87" s="20"/>
      <c r="R87" s="20" t="s">
        <v>2479</v>
      </c>
      <c r="S87" s="22">
        <v>47</v>
      </c>
      <c r="T87" s="20" t="s">
        <v>1029</v>
      </c>
      <c r="U87" s="20">
        <v>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10</v>
      </c>
      <c r="AD87" s="22">
        <v>928</v>
      </c>
      <c r="AE87" s="22">
        <v>33</v>
      </c>
      <c r="AF87" s="22">
        <v>4825</v>
      </c>
      <c r="AG87" s="22">
        <v>30</v>
      </c>
      <c r="AH87" s="20">
        <v>0.1</v>
      </c>
      <c r="AI87" s="20">
        <v>2.1</v>
      </c>
      <c r="AJ87" s="20" t="s">
        <v>1916</v>
      </c>
      <c r="AK87" s="22">
        <v>235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2</v>
      </c>
      <c r="AT87" s="22">
        <v>0</v>
      </c>
      <c r="AU87" s="22">
        <v>0</v>
      </c>
      <c r="AV87" s="22">
        <v>0</v>
      </c>
      <c r="AW87" s="22">
        <v>30</v>
      </c>
      <c r="AX87" s="20">
        <v>39.6</v>
      </c>
      <c r="AY87" s="20">
        <v>55.8</v>
      </c>
      <c r="AZ87" s="20">
        <v>91</v>
      </c>
      <c r="BA87" s="20">
        <v>18.8</v>
      </c>
      <c r="BB87" s="22">
        <v>2</v>
      </c>
      <c r="BC87" s="20">
        <v>0.77</v>
      </c>
      <c r="BD87" s="20">
        <v>0.26</v>
      </c>
      <c r="BE87" s="20">
        <v>1.03</v>
      </c>
      <c r="BF87" s="20">
        <v>4.79</v>
      </c>
      <c r="BG87" s="22">
        <v>363</v>
      </c>
      <c r="BH87" s="22">
        <v>161</v>
      </c>
      <c r="BI87" s="22">
        <v>253</v>
      </c>
      <c r="BJ87" s="22">
        <v>140</v>
      </c>
      <c r="BK87" s="22">
        <v>163</v>
      </c>
      <c r="BL87" s="22">
        <v>97</v>
      </c>
      <c r="BM87" s="22">
        <v>301</v>
      </c>
      <c r="BN87" s="22">
        <v>139</v>
      </c>
      <c r="BO87" s="20"/>
      <c r="BP87" s="20"/>
      <c r="BQ87" s="20"/>
      <c r="BR87" s="20"/>
      <c r="BS87" s="20"/>
      <c r="BT87" s="20"/>
      <c r="BU87" s="22">
        <v>0.28999999999999998</v>
      </c>
      <c r="BV87" s="22">
        <v>0</v>
      </c>
      <c r="BW87" s="22">
        <v>0.1</v>
      </c>
      <c r="BX87" s="22">
        <v>0.39</v>
      </c>
      <c r="BY87" s="22">
        <v>1.83</v>
      </c>
      <c r="BZ87" s="22">
        <v>1.91</v>
      </c>
      <c r="CA87" s="22">
        <v>333</v>
      </c>
      <c r="CB87" s="22">
        <v>215</v>
      </c>
      <c r="CC87" s="22">
        <v>313</v>
      </c>
      <c r="CD87" s="22">
        <v>144</v>
      </c>
      <c r="CE87" s="22">
        <v>434</v>
      </c>
      <c r="CF87" s="22">
        <v>201</v>
      </c>
      <c r="CG87" s="22">
        <v>644</v>
      </c>
      <c r="CH87" s="22">
        <v>254</v>
      </c>
      <c r="CI87" s="22">
        <v>0.77</v>
      </c>
      <c r="CJ87" s="22">
        <v>0.38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634</v>
      </c>
      <c r="BH88" s="22">
        <v>247</v>
      </c>
      <c r="BI88" s="22">
        <v>629</v>
      </c>
      <c r="BJ88" s="22">
        <v>248</v>
      </c>
      <c r="BK88" s="22">
        <v>614</v>
      </c>
      <c r="BL88" s="22">
        <v>245</v>
      </c>
      <c r="BM88" s="22">
        <v>639</v>
      </c>
      <c r="BN88" s="22">
        <v>250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364</v>
      </c>
      <c r="CB88" s="22">
        <v>223</v>
      </c>
      <c r="CC88" s="22">
        <v>592</v>
      </c>
      <c r="CD88" s="22">
        <v>218</v>
      </c>
      <c r="CE88" s="22">
        <v>646</v>
      </c>
      <c r="CF88" s="22">
        <v>255</v>
      </c>
      <c r="CG88" s="22">
        <v>752</v>
      </c>
      <c r="CH88" s="22">
        <v>324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0.5</v>
      </c>
      <c r="K89" s="20">
        <v>-0.5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3395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0.4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7825</v>
      </c>
      <c r="AE89" s="22">
        <v>109</v>
      </c>
      <c r="AF89" s="22">
        <v>23974</v>
      </c>
      <c r="AG89" s="22">
        <v>252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501</v>
      </c>
      <c r="BH89" s="22">
        <v>51</v>
      </c>
      <c r="BI89" s="22">
        <v>486</v>
      </c>
      <c r="BJ89" s="22">
        <v>34</v>
      </c>
      <c r="BK89" s="22">
        <v>458</v>
      </c>
      <c r="BL89" s="22">
        <v>25</v>
      </c>
      <c r="BM89" s="22">
        <v>508</v>
      </c>
      <c r="BN89" s="22">
        <v>51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625</v>
      </c>
      <c r="CB89" s="22">
        <v>37</v>
      </c>
      <c r="CC89" s="22">
        <v>430</v>
      </c>
      <c r="CD89" s="22">
        <v>50</v>
      </c>
      <c r="CE89" s="22">
        <v>513</v>
      </c>
      <c r="CF89" s="22">
        <v>51</v>
      </c>
      <c r="CG89" s="22">
        <v>250</v>
      </c>
      <c r="CH89" s="22">
        <v>32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0.9</v>
      </c>
      <c r="K90" s="20">
        <v>-0.1</v>
      </c>
      <c r="L90" s="22">
        <v>1</v>
      </c>
      <c r="M90" s="20" t="s">
        <v>1016</v>
      </c>
      <c r="N90" s="20">
        <v>0.4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12</v>
      </c>
      <c r="AD90" s="22">
        <v>762</v>
      </c>
      <c r="AE90" s="22">
        <v>11</v>
      </c>
      <c r="AF90" s="22">
        <v>1618</v>
      </c>
      <c r="AG90" s="22">
        <v>16</v>
      </c>
      <c r="AH90" s="20">
        <v>0.1</v>
      </c>
      <c r="AI90" s="20">
        <v>2.5</v>
      </c>
      <c r="AJ90" s="20" t="s">
        <v>658</v>
      </c>
      <c r="AK90" s="22">
        <v>360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51</v>
      </c>
      <c r="AX90" s="20">
        <v>41.8</v>
      </c>
      <c r="AY90" s="20">
        <v>62.1</v>
      </c>
      <c r="AZ90" s="20">
        <v>5</v>
      </c>
      <c r="BA90" s="20">
        <v>11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358</v>
      </c>
      <c r="BH90" s="22">
        <v>158</v>
      </c>
      <c r="BI90" s="22">
        <v>241</v>
      </c>
      <c r="BJ90" s="22">
        <v>134</v>
      </c>
      <c r="BK90" s="22">
        <v>399</v>
      </c>
      <c r="BL90" s="22">
        <v>201</v>
      </c>
      <c r="BM90" s="22">
        <v>358</v>
      </c>
      <c r="BN90" s="22">
        <v>161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2.75</v>
      </c>
      <c r="BZ90" s="22">
        <v>2.75</v>
      </c>
      <c r="CA90" s="22">
        <v>286</v>
      </c>
      <c r="CB90" s="22">
        <v>186</v>
      </c>
      <c r="CC90" s="22">
        <v>339</v>
      </c>
      <c r="CD90" s="22">
        <v>156</v>
      </c>
      <c r="CE90" s="22">
        <v>372</v>
      </c>
      <c r="CF90" s="22">
        <v>173</v>
      </c>
      <c r="CG90" s="22">
        <v>623</v>
      </c>
      <c r="CH90" s="22">
        <v>242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1</v>
      </c>
      <c r="G91" s="22">
        <v>-1</v>
      </c>
      <c r="H91" s="22">
        <v>0</v>
      </c>
      <c r="I91" s="22">
        <v>4</v>
      </c>
      <c r="J91" s="20">
        <v>3.5</v>
      </c>
      <c r="K91" s="20">
        <v>2.5</v>
      </c>
      <c r="L91" s="22">
        <v>1</v>
      </c>
      <c r="M91" s="20" t="s">
        <v>1736</v>
      </c>
      <c r="N91" s="20">
        <v>3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3.1</v>
      </c>
      <c r="V91" s="20" t="s">
        <v>1738</v>
      </c>
      <c r="W91" s="20">
        <v>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40</v>
      </c>
      <c r="AD91" s="22">
        <v>644865</v>
      </c>
      <c r="AE91" s="22">
        <v>14981</v>
      </c>
      <c r="AF91" s="22">
        <v>362309</v>
      </c>
      <c r="AG91" s="22">
        <v>10270</v>
      </c>
      <c r="AH91" s="20">
        <v>0.7</v>
      </c>
      <c r="AI91" s="20">
        <v>8.6999999999999993</v>
      </c>
      <c r="AJ91" s="20" t="s">
        <v>1738</v>
      </c>
      <c r="AK91" s="22">
        <v>674</v>
      </c>
      <c r="AL91" s="22">
        <v>3</v>
      </c>
      <c r="AM91" s="22">
        <v>2</v>
      </c>
      <c r="AN91" s="22">
        <v>3</v>
      </c>
      <c r="AO91" s="22">
        <v>12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4</v>
      </c>
      <c r="AW91" s="22">
        <v>127</v>
      </c>
      <c r="AX91" s="20">
        <v>177.6</v>
      </c>
      <c r="AY91" s="20">
        <v>122.8</v>
      </c>
      <c r="AZ91" s="20">
        <v>253</v>
      </c>
      <c r="BA91" s="20">
        <v>55.2</v>
      </c>
      <c r="BB91" s="22">
        <v>9</v>
      </c>
      <c r="BC91" s="20">
        <v>1.49</v>
      </c>
      <c r="BD91" s="20">
        <v>0.65</v>
      </c>
      <c r="BE91" s="20">
        <v>2.14</v>
      </c>
      <c r="BF91" s="20">
        <v>11.56</v>
      </c>
      <c r="BG91" s="22">
        <v>180</v>
      </c>
      <c r="BH91" s="22">
        <v>19</v>
      </c>
      <c r="BI91" s="22">
        <v>142</v>
      </c>
      <c r="BJ91" s="22">
        <v>18</v>
      </c>
      <c r="BK91" s="22">
        <v>50</v>
      </c>
      <c r="BL91" s="22">
        <v>21</v>
      </c>
      <c r="BM91" s="22">
        <v>99</v>
      </c>
      <c r="BN91" s="22">
        <v>21</v>
      </c>
      <c r="BO91" s="20"/>
      <c r="BP91" s="20"/>
      <c r="BQ91" s="20"/>
      <c r="BR91" s="20"/>
      <c r="BS91" s="20"/>
      <c r="BT91" s="20"/>
      <c r="BU91" s="22">
        <v>0.2</v>
      </c>
      <c r="BV91" s="22">
        <v>0</v>
      </c>
      <c r="BW91" s="22">
        <v>0.09</v>
      </c>
      <c r="BX91" s="22">
        <v>0.28999999999999998</v>
      </c>
      <c r="BY91" s="22">
        <v>1.54</v>
      </c>
      <c r="BZ91" s="22">
        <v>1.6</v>
      </c>
      <c r="CA91" s="22">
        <v>344</v>
      </c>
      <c r="CB91" s="22">
        <v>65</v>
      </c>
      <c r="CC91" s="22">
        <v>104</v>
      </c>
      <c r="CD91" s="22">
        <v>13</v>
      </c>
      <c r="CE91" s="22">
        <v>127</v>
      </c>
      <c r="CF91" s="22">
        <v>20</v>
      </c>
      <c r="CG91" s="22">
        <v>91</v>
      </c>
      <c r="CH91" s="22">
        <v>15</v>
      </c>
      <c r="CI91" s="22">
        <v>1.2</v>
      </c>
      <c r="CJ91" s="22">
        <v>0.4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2</v>
      </c>
      <c r="I92" s="22">
        <v>2</v>
      </c>
      <c r="J92" s="20">
        <v>7.7</v>
      </c>
      <c r="K92" s="20">
        <v>6.7</v>
      </c>
      <c r="L92" s="22">
        <v>15</v>
      </c>
      <c r="M92" s="20" t="s">
        <v>1023</v>
      </c>
      <c r="N92" s="20">
        <v>7.2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3.2</v>
      </c>
      <c r="V92" s="20" t="s">
        <v>598</v>
      </c>
      <c r="W92" s="20">
        <v>1.4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45</v>
      </c>
      <c r="AD92" s="22">
        <v>137227</v>
      </c>
      <c r="AE92" s="22">
        <v>111080</v>
      </c>
      <c r="AF92" s="22">
        <v>17908</v>
      </c>
      <c r="AG92" s="22">
        <v>709</v>
      </c>
      <c r="AH92" s="20">
        <v>1.7</v>
      </c>
      <c r="AI92" s="20">
        <v>10.5</v>
      </c>
      <c r="AJ92" s="20" t="s">
        <v>598</v>
      </c>
      <c r="AK92" s="22">
        <v>935</v>
      </c>
      <c r="AL92" s="22">
        <v>2</v>
      </c>
      <c r="AM92" s="22">
        <v>1</v>
      </c>
      <c r="AN92" s="22">
        <v>3</v>
      </c>
      <c r="AO92" s="22">
        <v>20</v>
      </c>
      <c r="AP92" s="22">
        <v>0</v>
      </c>
      <c r="AQ92" s="22">
        <v>0</v>
      </c>
      <c r="AR92" s="22">
        <v>0</v>
      </c>
      <c r="AS92" s="22">
        <v>4</v>
      </c>
      <c r="AT92" s="22">
        <v>0</v>
      </c>
      <c r="AU92" s="22">
        <v>0</v>
      </c>
      <c r="AV92" s="22">
        <v>6</v>
      </c>
      <c r="AW92" s="22">
        <v>194</v>
      </c>
      <c r="AX92" s="20">
        <v>310.39999999999998</v>
      </c>
      <c r="AY92" s="20">
        <v>78.5</v>
      </c>
      <c r="AZ92" s="20">
        <v>53</v>
      </c>
      <c r="BA92" s="20">
        <v>44.4</v>
      </c>
      <c r="BB92" s="22">
        <v>10</v>
      </c>
      <c r="BC92" s="20">
        <v>0.72</v>
      </c>
      <c r="BD92" s="20">
        <v>0.74</v>
      </c>
      <c r="BE92" s="20">
        <v>1.46</v>
      </c>
      <c r="BF92" s="20">
        <v>19.54</v>
      </c>
      <c r="BG92" s="22">
        <v>56</v>
      </c>
      <c r="BH92" s="22">
        <v>16</v>
      </c>
      <c r="BI92" s="22">
        <v>203</v>
      </c>
      <c r="BJ92" s="22">
        <v>53</v>
      </c>
      <c r="BK92" s="22">
        <v>221</v>
      </c>
      <c r="BL92" s="22">
        <v>58</v>
      </c>
      <c r="BM92" s="22">
        <v>145</v>
      </c>
      <c r="BN92" s="22">
        <v>34</v>
      </c>
      <c r="BO92" s="20"/>
      <c r="BP92" s="20"/>
      <c r="BQ92" s="20"/>
      <c r="BR92" s="20"/>
      <c r="BS92" s="20"/>
      <c r="BT92" s="20"/>
      <c r="BU92" s="22">
        <v>7.0000000000000007E-2</v>
      </c>
      <c r="BV92" s="22">
        <v>0</v>
      </c>
      <c r="BW92" s="22">
        <v>7.0000000000000007E-2</v>
      </c>
      <c r="BX92" s="22">
        <v>0.14000000000000001</v>
      </c>
      <c r="BY92" s="22">
        <v>1.88</v>
      </c>
      <c r="BZ92" s="22">
        <v>1.93</v>
      </c>
      <c r="CA92" s="22">
        <v>593</v>
      </c>
      <c r="CB92" s="22">
        <v>146</v>
      </c>
      <c r="CC92" s="22">
        <v>3</v>
      </c>
      <c r="CD92" s="22">
        <v>2</v>
      </c>
      <c r="CE92" s="22">
        <v>109</v>
      </c>
      <c r="CF92" s="22">
        <v>29</v>
      </c>
      <c r="CG92" s="22">
        <v>160</v>
      </c>
      <c r="CH92" s="22">
        <v>63</v>
      </c>
      <c r="CI92" s="22">
        <v>0.96</v>
      </c>
      <c r="CJ92" s="22">
        <v>0.28999999999999998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4.3</v>
      </c>
      <c r="K93" s="20">
        <v>3.3</v>
      </c>
      <c r="L93" s="22">
        <v>6</v>
      </c>
      <c r="M93" s="20" t="s">
        <v>981</v>
      </c>
      <c r="N93" s="20">
        <v>3.8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2.8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22</v>
      </c>
      <c r="AD93" s="22">
        <v>4091</v>
      </c>
      <c r="AE93" s="22">
        <v>1434</v>
      </c>
      <c r="AF93" s="22">
        <v>3099</v>
      </c>
      <c r="AG93" s="22">
        <v>134</v>
      </c>
      <c r="AH93" s="20">
        <v>0.9</v>
      </c>
      <c r="AI93" s="20">
        <v>5</v>
      </c>
      <c r="AJ93" s="20" t="s">
        <v>579</v>
      </c>
      <c r="AK93" s="22">
        <v>479</v>
      </c>
      <c r="AL93" s="22">
        <v>0</v>
      </c>
      <c r="AM93" s="22">
        <v>1</v>
      </c>
      <c r="AN93" s="22">
        <v>2</v>
      </c>
      <c r="AO93" s="22">
        <v>7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95</v>
      </c>
      <c r="AX93" s="20">
        <v>107.2</v>
      </c>
      <c r="AY93" s="20">
        <v>75</v>
      </c>
      <c r="AZ93" s="20">
        <v>2</v>
      </c>
      <c r="BA93" s="20">
        <v>18.5</v>
      </c>
      <c r="BB93" s="22">
        <v>5</v>
      </c>
      <c r="BC93" s="20">
        <v>0</v>
      </c>
      <c r="BD93" s="20">
        <v>0.73</v>
      </c>
      <c r="BE93" s="20">
        <v>0.73</v>
      </c>
      <c r="BF93" s="20">
        <v>7.42</v>
      </c>
      <c r="BG93" s="22">
        <v>265</v>
      </c>
      <c r="BH93" s="22">
        <v>106</v>
      </c>
      <c r="BI93" s="22">
        <v>211</v>
      </c>
      <c r="BJ93" s="22">
        <v>56</v>
      </c>
      <c r="BK93" s="22">
        <v>411</v>
      </c>
      <c r="BL93" s="22">
        <v>151</v>
      </c>
      <c r="BM93" s="22">
        <v>305</v>
      </c>
      <c r="BN93" s="22">
        <v>108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0.14000000000000001</v>
      </c>
      <c r="BX93" s="22">
        <v>0.14000000000000001</v>
      </c>
      <c r="BY93" s="22">
        <v>1.39</v>
      </c>
      <c r="BZ93" s="22">
        <v>1.32</v>
      </c>
      <c r="CA93" s="22">
        <v>477</v>
      </c>
      <c r="CB93" s="22">
        <v>84</v>
      </c>
      <c r="CC93" s="22">
        <v>64</v>
      </c>
      <c r="CD93" s="22">
        <v>19</v>
      </c>
      <c r="CE93" s="22">
        <v>167</v>
      </c>
      <c r="CF93" s="22">
        <v>51</v>
      </c>
      <c r="CG93" s="22">
        <v>521</v>
      </c>
      <c r="CH93" s="22">
        <v>198</v>
      </c>
      <c r="CI93" s="22">
        <v>0.94</v>
      </c>
      <c r="CJ93" s="22">
        <v>0.38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1</v>
      </c>
      <c r="E94" s="22">
        <v>-1</v>
      </c>
      <c r="F94" s="22">
        <v>1</v>
      </c>
      <c r="G94" s="22">
        <v>-1</v>
      </c>
      <c r="H94" s="22">
        <v>1</v>
      </c>
      <c r="I94" s="22">
        <v>4</v>
      </c>
      <c r="J94" s="20">
        <v>6.5</v>
      </c>
      <c r="K94" s="20">
        <v>5.5</v>
      </c>
      <c r="L94" s="22">
        <v>7</v>
      </c>
      <c r="M94" s="20" t="s">
        <v>996</v>
      </c>
      <c r="N94" s="20">
        <v>6</v>
      </c>
      <c r="O94" s="22">
        <v>85</v>
      </c>
      <c r="P94" s="23" t="b">
        <v>0</v>
      </c>
      <c r="Q94" s="20"/>
      <c r="R94" s="20" t="s">
        <v>3258</v>
      </c>
      <c r="S94" s="22">
        <v>66</v>
      </c>
      <c r="T94" s="20" t="s">
        <v>997</v>
      </c>
      <c r="U94" s="20">
        <v>4.5999999999999996</v>
      </c>
      <c r="V94" s="20" t="s">
        <v>538</v>
      </c>
      <c r="W94" s="20">
        <v>8.5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73</v>
      </c>
      <c r="AD94" s="22">
        <v>1087096</v>
      </c>
      <c r="AE94" s="22">
        <v>211616</v>
      </c>
      <c r="AF94" s="22">
        <v>526669</v>
      </c>
      <c r="AG94" s="22">
        <v>3795</v>
      </c>
      <c r="AH94" s="20">
        <v>0.9</v>
      </c>
      <c r="AI94" s="20">
        <v>11.1</v>
      </c>
      <c r="AJ94" s="20" t="s">
        <v>538</v>
      </c>
      <c r="AK94" s="22">
        <v>1425</v>
      </c>
      <c r="AL94" s="22">
        <v>8</v>
      </c>
      <c r="AM94" s="22">
        <v>1</v>
      </c>
      <c r="AN94" s="22">
        <v>4</v>
      </c>
      <c r="AO94" s="22">
        <v>28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7</v>
      </c>
      <c r="AW94" s="22">
        <v>216</v>
      </c>
      <c r="AX94" s="20">
        <v>367.2</v>
      </c>
      <c r="AY94" s="20">
        <v>170.4</v>
      </c>
      <c r="AZ94" s="20">
        <v>609</v>
      </c>
      <c r="BA94" s="20">
        <v>114.7</v>
      </c>
      <c r="BB94" s="22">
        <v>16</v>
      </c>
      <c r="BC94" s="20">
        <v>8.1999999999999993</v>
      </c>
      <c r="BD94" s="20">
        <v>0.87</v>
      </c>
      <c r="BE94" s="20">
        <v>9.07</v>
      </c>
      <c r="BF94" s="20">
        <v>26.94</v>
      </c>
      <c r="BG94" s="22">
        <v>29</v>
      </c>
      <c r="BH94" s="22">
        <v>4</v>
      </c>
      <c r="BI94" s="22">
        <v>91</v>
      </c>
      <c r="BJ94" s="22">
        <v>8</v>
      </c>
      <c r="BK94" s="22">
        <v>4</v>
      </c>
      <c r="BL94" s="22">
        <v>3</v>
      </c>
      <c r="BM94" s="22">
        <v>14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0.52</v>
      </c>
      <c r="BV94" s="22">
        <v>0</v>
      </c>
      <c r="BW94" s="22">
        <v>0.05</v>
      </c>
      <c r="BX94" s="22">
        <v>0.56999999999999995</v>
      </c>
      <c r="BY94" s="22">
        <v>1.7</v>
      </c>
      <c r="BZ94" s="22">
        <v>1.77</v>
      </c>
      <c r="CA94" s="22">
        <v>44</v>
      </c>
      <c r="CB94" s="22">
        <v>16</v>
      </c>
      <c r="CC94" s="22">
        <v>13</v>
      </c>
      <c r="CD94" s="22">
        <v>4</v>
      </c>
      <c r="CE94" s="22">
        <v>31</v>
      </c>
      <c r="CF94" s="22">
        <v>6</v>
      </c>
      <c r="CG94" s="22">
        <v>48</v>
      </c>
      <c r="CH94" s="22">
        <v>8</v>
      </c>
      <c r="CI94" s="22">
        <v>1.01</v>
      </c>
      <c r="CJ94" s="22">
        <v>0.25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6.7</v>
      </c>
      <c r="K95" s="20">
        <v>5.7</v>
      </c>
      <c r="L95" s="22">
        <v>9</v>
      </c>
      <c r="M95" s="20" t="s">
        <v>907</v>
      </c>
      <c r="N95" s="20">
        <v>6.2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3.8</v>
      </c>
      <c r="V95" s="20" t="s">
        <v>541</v>
      </c>
      <c r="W95" s="20">
        <v>0.6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49</v>
      </c>
      <c r="AD95" s="22">
        <v>73545</v>
      </c>
      <c r="AE95" s="22">
        <v>37514</v>
      </c>
      <c r="AF95" s="22">
        <v>17101</v>
      </c>
      <c r="AG95" s="22">
        <v>1090</v>
      </c>
      <c r="AH95" s="20">
        <v>1.1000000000000001</v>
      </c>
      <c r="AI95" s="20">
        <v>9.1</v>
      </c>
      <c r="AJ95" s="20" t="s">
        <v>541</v>
      </c>
      <c r="AK95" s="22">
        <v>903</v>
      </c>
      <c r="AL95" s="22">
        <v>2</v>
      </c>
      <c r="AM95" s="22">
        <v>3</v>
      </c>
      <c r="AN95" s="22">
        <v>4</v>
      </c>
      <c r="AO95" s="22">
        <v>17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4</v>
      </c>
      <c r="AW95" s="22">
        <v>174</v>
      </c>
      <c r="AX95" s="20">
        <v>253.6</v>
      </c>
      <c r="AY95" s="20">
        <v>246.4</v>
      </c>
      <c r="AZ95" s="20">
        <v>236</v>
      </c>
      <c r="BA95" s="20">
        <v>73.8</v>
      </c>
      <c r="BB95" s="22">
        <v>11</v>
      </c>
      <c r="BC95" s="20">
        <v>2.23</v>
      </c>
      <c r="BD95" s="20">
        <v>1.74</v>
      </c>
      <c r="BE95" s="20">
        <v>3.97</v>
      </c>
      <c r="BF95" s="20">
        <v>15.25</v>
      </c>
      <c r="BG95" s="22">
        <v>107</v>
      </c>
      <c r="BH95" s="22">
        <v>39</v>
      </c>
      <c r="BI95" s="22">
        <v>54</v>
      </c>
      <c r="BJ95" s="22">
        <v>42</v>
      </c>
      <c r="BK95" s="22">
        <v>60</v>
      </c>
      <c r="BL95" s="22">
        <v>38</v>
      </c>
      <c r="BM95" s="22">
        <v>53</v>
      </c>
      <c r="BN95" s="22">
        <v>38</v>
      </c>
      <c r="BO95" s="22">
        <v>3</v>
      </c>
      <c r="BP95" s="20"/>
      <c r="BQ95" s="22">
        <v>2</v>
      </c>
      <c r="BR95" s="20"/>
      <c r="BS95" s="20"/>
      <c r="BT95" s="20"/>
      <c r="BU95" s="22">
        <v>0.22</v>
      </c>
      <c r="BV95" s="22">
        <v>0</v>
      </c>
      <c r="BW95" s="22">
        <v>0.17</v>
      </c>
      <c r="BX95" s="22">
        <v>0.39</v>
      </c>
      <c r="BY95" s="22">
        <v>1.52</v>
      </c>
      <c r="BZ95" s="22">
        <v>1.69</v>
      </c>
      <c r="CA95" s="22">
        <v>119</v>
      </c>
      <c r="CB95" s="22">
        <v>73</v>
      </c>
      <c r="CC95" s="22">
        <v>9</v>
      </c>
      <c r="CD95" s="22">
        <v>5</v>
      </c>
      <c r="CE95" s="22">
        <v>69</v>
      </c>
      <c r="CF95" s="22">
        <v>36</v>
      </c>
      <c r="CG95" s="22">
        <v>213</v>
      </c>
      <c r="CH95" s="22">
        <v>70</v>
      </c>
      <c r="CI95" s="22">
        <v>1.1000000000000001</v>
      </c>
      <c r="CJ95" s="22">
        <v>0.4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75</v>
      </c>
      <c r="B96" s="22">
        <v>0</v>
      </c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0.4</v>
      </c>
      <c r="K96" s="20">
        <v>0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 t="s">
        <v>3696</v>
      </c>
      <c r="R96" s="20" t="s">
        <v>3697</v>
      </c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937</v>
      </c>
      <c r="AA96" s="22">
        <v>3</v>
      </c>
      <c r="AB96" s="22">
        <v>91</v>
      </c>
      <c r="AC96" s="22">
        <v>3</v>
      </c>
      <c r="AD96" s="22">
        <v>578</v>
      </c>
      <c r="AE96" s="22">
        <v>1</v>
      </c>
      <c r="AF96" s="22">
        <v>1904</v>
      </c>
      <c r="AG96" s="22">
        <v>21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420</v>
      </c>
      <c r="BH96" s="22">
        <v>192</v>
      </c>
      <c r="BI96" s="22">
        <v>366</v>
      </c>
      <c r="BJ96" s="22">
        <v>188</v>
      </c>
      <c r="BK96" s="22">
        <v>294</v>
      </c>
      <c r="BL96" s="22">
        <v>152</v>
      </c>
      <c r="BM96" s="22">
        <v>395</v>
      </c>
      <c r="BN96" s="22">
        <v>185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329</v>
      </c>
      <c r="CB96" s="22">
        <v>211</v>
      </c>
      <c r="CC96" s="22">
        <v>671</v>
      </c>
      <c r="CD96" s="22">
        <v>268</v>
      </c>
      <c r="CE96" s="22">
        <v>433</v>
      </c>
      <c r="CF96" s="22">
        <v>200</v>
      </c>
      <c r="CG96" s="22">
        <v>635</v>
      </c>
      <c r="CH96" s="22">
        <v>248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8617</v>
      </c>
      <c r="AG97" s="22">
        <v>45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527</v>
      </c>
      <c r="BH97" s="22">
        <v>62</v>
      </c>
      <c r="BI97" s="22">
        <v>514</v>
      </c>
      <c r="BJ97" s="22">
        <v>46</v>
      </c>
      <c r="BK97" s="22">
        <v>486</v>
      </c>
      <c r="BL97" s="22">
        <v>37</v>
      </c>
      <c r="BM97" s="22">
        <v>535</v>
      </c>
      <c r="BN97" s="22">
        <v>62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657</v>
      </c>
      <c r="CB97" s="22">
        <v>49</v>
      </c>
      <c r="CC97" s="22">
        <v>459</v>
      </c>
      <c r="CD97" s="22">
        <v>61</v>
      </c>
      <c r="CE97" s="22">
        <v>539</v>
      </c>
      <c r="CF97" s="22">
        <v>62</v>
      </c>
      <c r="CG97" s="22">
        <v>430</v>
      </c>
      <c r="CH97" s="22">
        <v>63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4.5</v>
      </c>
      <c r="K98" s="20">
        <v>3.5</v>
      </c>
      <c r="L98" s="22">
        <v>6</v>
      </c>
      <c r="M98" s="20" t="s">
        <v>1739</v>
      </c>
      <c r="N98" s="20">
        <v>4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2.1</v>
      </c>
      <c r="V98" s="20" t="s">
        <v>1741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33</v>
      </c>
      <c r="AD98" s="22">
        <v>20773</v>
      </c>
      <c r="AE98" s="22">
        <v>2668</v>
      </c>
      <c r="AF98" s="22">
        <v>17656</v>
      </c>
      <c r="AG98" s="22">
        <v>242</v>
      </c>
      <c r="AH98" s="20">
        <v>0.9</v>
      </c>
      <c r="AI98" s="20">
        <v>7.5</v>
      </c>
      <c r="AJ98" s="20" t="s">
        <v>1741</v>
      </c>
      <c r="AK98" s="22">
        <v>1440</v>
      </c>
      <c r="AL98" s="22">
        <v>0</v>
      </c>
      <c r="AM98" s="22">
        <v>0</v>
      </c>
      <c r="AN98" s="22">
        <v>4</v>
      </c>
      <c r="AO98" s="22">
        <v>30</v>
      </c>
      <c r="AP98" s="22">
        <v>0</v>
      </c>
      <c r="AQ98" s="22">
        <v>0</v>
      </c>
      <c r="AR98" s="22">
        <v>0</v>
      </c>
      <c r="AS98" s="22">
        <v>3</v>
      </c>
      <c r="AT98" s="22">
        <v>0</v>
      </c>
      <c r="AU98" s="22">
        <v>0</v>
      </c>
      <c r="AV98" s="22">
        <v>0</v>
      </c>
      <c r="AW98" s="22">
        <v>254</v>
      </c>
      <c r="AX98" s="20">
        <v>289.39999999999998</v>
      </c>
      <c r="AY98" s="20">
        <v>11.3</v>
      </c>
      <c r="AZ98" s="20">
        <v>26</v>
      </c>
      <c r="BA98" s="20">
        <v>32.6</v>
      </c>
      <c r="BB98" s="22">
        <v>16</v>
      </c>
      <c r="BC98" s="20">
        <v>0.43</v>
      </c>
      <c r="BD98" s="20">
        <v>0.1</v>
      </c>
      <c r="BE98" s="20">
        <v>0.53</v>
      </c>
      <c r="BF98" s="20">
        <v>28.08</v>
      </c>
      <c r="BG98" s="22">
        <v>68</v>
      </c>
      <c r="BH98" s="22">
        <v>23</v>
      </c>
      <c r="BI98" s="22">
        <v>386</v>
      </c>
      <c r="BJ98" s="22">
        <v>140</v>
      </c>
      <c r="BK98" s="22">
        <v>306</v>
      </c>
      <c r="BL98" s="22">
        <v>102</v>
      </c>
      <c r="BM98" s="22">
        <v>209</v>
      </c>
      <c r="BN98" s="22">
        <v>62</v>
      </c>
      <c r="BO98" s="20"/>
      <c r="BP98" s="20"/>
      <c r="BQ98" s="20"/>
      <c r="BR98" s="20"/>
      <c r="BS98" s="20"/>
      <c r="BT98" s="20"/>
      <c r="BU98" s="22">
        <v>0.03</v>
      </c>
      <c r="BV98" s="22">
        <v>0</v>
      </c>
      <c r="BW98" s="22">
        <v>0.01</v>
      </c>
      <c r="BX98" s="22">
        <v>0.04</v>
      </c>
      <c r="BY98" s="22">
        <v>1.76</v>
      </c>
      <c r="BZ98" s="22">
        <v>1.88</v>
      </c>
      <c r="CA98" s="22">
        <v>549</v>
      </c>
      <c r="CB98" s="22">
        <v>120</v>
      </c>
      <c r="CC98" s="22">
        <v>52</v>
      </c>
      <c r="CD98" s="22">
        <v>14</v>
      </c>
      <c r="CE98" s="22">
        <v>250</v>
      </c>
      <c r="CF98" s="22">
        <v>83</v>
      </c>
      <c r="CG98" s="22">
        <v>357</v>
      </c>
      <c r="CH98" s="22">
        <v>137</v>
      </c>
      <c r="CI98" s="22">
        <v>1</v>
      </c>
      <c r="CJ98" s="22">
        <v>0.25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4.0999999999999996</v>
      </c>
      <c r="K99" s="20">
        <v>3.1</v>
      </c>
      <c r="L99" s="22">
        <v>6</v>
      </c>
      <c r="M99" s="20" t="s">
        <v>1923</v>
      </c>
      <c r="N99" s="20">
        <v>3.6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2.1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31</v>
      </c>
      <c r="AD99" s="22">
        <v>21552</v>
      </c>
      <c r="AE99" s="22">
        <v>4156</v>
      </c>
      <c r="AF99" s="22">
        <v>23800</v>
      </c>
      <c r="AG99" s="22">
        <v>202</v>
      </c>
      <c r="AH99" s="20">
        <v>0.8</v>
      </c>
      <c r="AI99" s="20">
        <v>7</v>
      </c>
      <c r="AJ99" s="20" t="s">
        <v>1925</v>
      </c>
      <c r="AK99" s="22">
        <v>1160</v>
      </c>
      <c r="AL99" s="22">
        <v>0</v>
      </c>
      <c r="AM99" s="22">
        <v>1</v>
      </c>
      <c r="AN99" s="22">
        <v>3</v>
      </c>
      <c r="AO99" s="22">
        <v>26</v>
      </c>
      <c r="AP99" s="22">
        <v>1</v>
      </c>
      <c r="AQ99" s="22">
        <v>0</v>
      </c>
      <c r="AR99" s="22">
        <v>0</v>
      </c>
      <c r="AS99" s="22">
        <v>2</v>
      </c>
      <c r="AT99" s="22">
        <v>0</v>
      </c>
      <c r="AU99" s="22">
        <v>0</v>
      </c>
      <c r="AV99" s="22">
        <v>1</v>
      </c>
      <c r="AW99" s="22">
        <v>159</v>
      </c>
      <c r="AX99" s="20">
        <v>187</v>
      </c>
      <c r="AY99" s="20">
        <v>104.1</v>
      </c>
      <c r="AZ99" s="20">
        <v>30</v>
      </c>
      <c r="BA99" s="20">
        <v>32.1</v>
      </c>
      <c r="BB99" s="22">
        <v>13</v>
      </c>
      <c r="BC99" s="20">
        <v>0.18</v>
      </c>
      <c r="BD99" s="20">
        <v>0.52</v>
      </c>
      <c r="BE99" s="20">
        <v>0.7</v>
      </c>
      <c r="BF99" s="20">
        <v>25.06</v>
      </c>
      <c r="BG99" s="22">
        <v>165</v>
      </c>
      <c r="BH99" s="22">
        <v>64</v>
      </c>
      <c r="BI99" s="22">
        <v>159</v>
      </c>
      <c r="BJ99" s="22">
        <v>33</v>
      </c>
      <c r="BK99" s="22">
        <v>292</v>
      </c>
      <c r="BL99" s="22">
        <v>94</v>
      </c>
      <c r="BM99" s="22">
        <v>212</v>
      </c>
      <c r="BN99" s="22">
        <v>64</v>
      </c>
      <c r="BO99" s="20"/>
      <c r="BP99" s="20"/>
      <c r="BQ99" s="20"/>
      <c r="BR99" s="20"/>
      <c r="BS99" s="20"/>
      <c r="BT99" s="20"/>
      <c r="BU99" s="22">
        <v>0.01</v>
      </c>
      <c r="BV99" s="22">
        <v>0</v>
      </c>
      <c r="BW99" s="22">
        <v>0.04</v>
      </c>
      <c r="BX99" s="22">
        <v>0.05</v>
      </c>
      <c r="BY99" s="22">
        <v>1.94</v>
      </c>
      <c r="BZ99" s="22">
        <v>2.02</v>
      </c>
      <c r="CA99" s="22">
        <v>565</v>
      </c>
      <c r="CB99" s="22">
        <v>124</v>
      </c>
      <c r="CC99" s="22">
        <v>73</v>
      </c>
      <c r="CD99" s="22">
        <v>21</v>
      </c>
      <c r="CE99" s="22">
        <v>252</v>
      </c>
      <c r="CF99" s="22">
        <v>84</v>
      </c>
      <c r="CG99" s="22">
        <v>302</v>
      </c>
      <c r="CH99" s="22">
        <v>115</v>
      </c>
      <c r="CI99" s="22">
        <v>1.01</v>
      </c>
      <c r="CJ99" s="22">
        <v>0.23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0.5</v>
      </c>
      <c r="K100" s="20">
        <v>-0.5</v>
      </c>
      <c r="L100" s="22">
        <v>0</v>
      </c>
      <c r="M100" s="20" t="s">
        <v>1926</v>
      </c>
      <c r="N100" s="20">
        <v>0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4447</v>
      </c>
      <c r="AE100" s="22">
        <v>144</v>
      </c>
      <c r="AF100" s="22">
        <v>8007</v>
      </c>
      <c r="AG100" s="22">
        <v>93</v>
      </c>
      <c r="AH100" s="20">
        <v>0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380</v>
      </c>
      <c r="BH100" s="22">
        <v>28</v>
      </c>
      <c r="BI100" s="22">
        <v>600</v>
      </c>
      <c r="BJ100" s="22">
        <v>73</v>
      </c>
      <c r="BK100" s="22">
        <v>582</v>
      </c>
      <c r="BL100" s="22">
        <v>66</v>
      </c>
      <c r="BM100" s="22">
        <v>422</v>
      </c>
      <c r="BN100" s="22">
        <v>28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514</v>
      </c>
      <c r="CB100" s="22">
        <v>26</v>
      </c>
      <c r="CC100" s="22">
        <v>563</v>
      </c>
      <c r="CD100" s="22">
        <v>85</v>
      </c>
      <c r="CE100" s="22">
        <v>402</v>
      </c>
      <c r="CF100" s="22">
        <v>32</v>
      </c>
      <c r="CG100" s="22">
        <v>414</v>
      </c>
      <c r="CH100" s="22">
        <v>59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0.5</v>
      </c>
      <c r="K101" s="20">
        <v>-0.5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2480</v>
      </c>
      <c r="U101" s="20">
        <v>0</v>
      </c>
      <c r="V101" s="20" t="s">
        <v>2481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12440</v>
      </c>
      <c r="AE101" s="22">
        <v>302</v>
      </c>
      <c r="AF101" s="22">
        <v>12936</v>
      </c>
      <c r="AG101" s="22">
        <v>261</v>
      </c>
      <c r="AH101" s="20">
        <v>0</v>
      </c>
      <c r="AI101" s="20">
        <v>0</v>
      </c>
      <c r="AJ101" s="20" t="s">
        <v>2481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554</v>
      </c>
      <c r="BH101" s="22">
        <v>207</v>
      </c>
      <c r="BI101" s="22">
        <v>540</v>
      </c>
      <c r="BJ101" s="22">
        <v>206</v>
      </c>
      <c r="BK101" s="22">
        <v>514</v>
      </c>
      <c r="BL101" s="22">
        <v>196</v>
      </c>
      <c r="BM101" s="22">
        <v>561</v>
      </c>
      <c r="BN101" s="22">
        <v>207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691</v>
      </c>
      <c r="CB101" s="22">
        <v>206</v>
      </c>
      <c r="CC101" s="22">
        <v>488</v>
      </c>
      <c r="CD101" s="22">
        <v>180</v>
      </c>
      <c r="CE101" s="22">
        <v>566</v>
      </c>
      <c r="CF101" s="22">
        <v>204</v>
      </c>
      <c r="CG101" s="22">
        <v>341</v>
      </c>
      <c r="CH101" s="22">
        <v>131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-1</v>
      </c>
      <c r="E102" s="22">
        <v>1</v>
      </c>
      <c r="F102" s="22">
        <v>-1</v>
      </c>
      <c r="G102" s="22">
        <v>1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1.2</v>
      </c>
      <c r="O102" s="22">
        <v>643</v>
      </c>
      <c r="P102" s="23" t="b">
        <v>0</v>
      </c>
      <c r="Q102" s="20" t="s">
        <v>3791</v>
      </c>
      <c r="R102" s="20" t="s">
        <v>3482</v>
      </c>
      <c r="S102" s="22">
        <v>44</v>
      </c>
      <c r="T102" s="20" t="s">
        <v>2482</v>
      </c>
      <c r="U102" s="20">
        <v>1.9</v>
      </c>
      <c r="V102" s="20" t="s">
        <v>2483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28305</v>
      </c>
      <c r="AE102" s="22">
        <v>17</v>
      </c>
      <c r="AF102" s="22">
        <v>28532</v>
      </c>
      <c r="AG102" s="22">
        <v>285</v>
      </c>
      <c r="AH102" s="20">
        <v>0.3</v>
      </c>
      <c r="AI102" s="20">
        <v>5.2</v>
      </c>
      <c r="AJ102" s="20" t="s">
        <v>2483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212</v>
      </c>
      <c r="BH102" s="22">
        <v>83</v>
      </c>
      <c r="BI102" s="22">
        <v>172</v>
      </c>
      <c r="BJ102" s="22">
        <v>37</v>
      </c>
      <c r="BK102" s="22">
        <v>327</v>
      </c>
      <c r="BL102" s="22">
        <v>110</v>
      </c>
      <c r="BM102" s="22">
        <v>247</v>
      </c>
      <c r="BN102" s="22">
        <v>81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526</v>
      </c>
      <c r="CB102" s="22">
        <v>111</v>
      </c>
      <c r="CC102" s="22">
        <v>237</v>
      </c>
      <c r="CD102" s="22">
        <v>77</v>
      </c>
      <c r="CE102" s="22">
        <v>277</v>
      </c>
      <c r="CF102" s="22">
        <v>93</v>
      </c>
      <c r="CG102" s="22">
        <v>362</v>
      </c>
      <c r="CH102" s="22">
        <v>140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</v>
      </c>
      <c r="O103" s="22">
        <v>644</v>
      </c>
      <c r="P103" s="23" t="b">
        <v>0</v>
      </c>
      <c r="Q103" s="20" t="s">
        <v>3483</v>
      </c>
      <c r="R103" s="20" t="s">
        <v>3429</v>
      </c>
      <c r="S103" s="22">
        <v>49</v>
      </c>
      <c r="T103" s="20" t="s">
        <v>2484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1099</v>
      </c>
      <c r="AE103" s="22">
        <v>3</v>
      </c>
      <c r="AF103" s="22">
        <v>1775</v>
      </c>
      <c r="AG103" s="22">
        <v>10</v>
      </c>
      <c r="AH103" s="20">
        <v>0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412</v>
      </c>
      <c r="BH103" s="22">
        <v>187</v>
      </c>
      <c r="BI103" s="22">
        <v>355</v>
      </c>
      <c r="BJ103" s="22">
        <v>185</v>
      </c>
      <c r="BK103" s="22">
        <v>380</v>
      </c>
      <c r="BL103" s="22">
        <v>190</v>
      </c>
      <c r="BM103" s="22">
        <v>408</v>
      </c>
      <c r="BN103" s="22">
        <v>189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268</v>
      </c>
      <c r="CB103" s="22">
        <v>170</v>
      </c>
      <c r="CC103" s="22">
        <v>698</v>
      </c>
      <c r="CD103" s="22">
        <v>288</v>
      </c>
      <c r="CE103" s="22">
        <v>445</v>
      </c>
      <c r="CF103" s="22">
        <v>209</v>
      </c>
      <c r="CG103" s="22">
        <v>697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2526</v>
      </c>
      <c r="N104" s="20">
        <v>0</v>
      </c>
      <c r="O104" s="22">
        <v>673</v>
      </c>
      <c r="P104" s="23" t="b">
        <v>0</v>
      </c>
      <c r="Q104" s="20" t="s">
        <v>2393</v>
      </c>
      <c r="R104" s="20" t="s">
        <v>3302</v>
      </c>
      <c r="S104" s="22">
        <v>49</v>
      </c>
      <c r="T104" s="20" t="s">
        <v>2844</v>
      </c>
      <c r="U104" s="20">
        <v>0</v>
      </c>
      <c r="V104" s="20" t="s">
        <v>2845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598</v>
      </c>
      <c r="AE104" s="22">
        <v>5</v>
      </c>
      <c r="AF104" s="22">
        <v>559</v>
      </c>
      <c r="AG104" s="22">
        <v>4</v>
      </c>
      <c r="AH104" s="20">
        <v>0</v>
      </c>
      <c r="AI104" s="20">
        <v>0</v>
      </c>
      <c r="AJ104" s="20" t="s">
        <v>2845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721</v>
      </c>
      <c r="BH104" s="22">
        <v>306</v>
      </c>
      <c r="BI104" s="22">
        <v>717</v>
      </c>
      <c r="BJ104" s="22">
        <v>304</v>
      </c>
      <c r="BK104" s="22">
        <v>713</v>
      </c>
      <c r="BL104" s="22">
        <v>304</v>
      </c>
      <c r="BM104" s="22">
        <v>722</v>
      </c>
      <c r="BN104" s="22">
        <v>306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238</v>
      </c>
      <c r="CB104" s="22">
        <v>155</v>
      </c>
      <c r="CC104" s="22">
        <v>692</v>
      </c>
      <c r="CD104" s="22">
        <v>284</v>
      </c>
      <c r="CE104" s="22">
        <v>722</v>
      </c>
      <c r="CF104" s="22">
        <v>306</v>
      </c>
      <c r="CG104" s="22">
        <v>734</v>
      </c>
      <c r="CH104" s="22">
        <v>309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2.5</v>
      </c>
      <c r="K105" s="20">
        <v>1.5</v>
      </c>
      <c r="L105" s="22">
        <v>1</v>
      </c>
      <c r="M105" s="20" t="s">
        <v>1335</v>
      </c>
      <c r="N105" s="20">
        <v>2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3120</v>
      </c>
      <c r="U105" s="20">
        <v>2.1</v>
      </c>
      <c r="V105" s="20" t="s">
        <v>3121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19</v>
      </c>
      <c r="AD105" s="22">
        <v>3494</v>
      </c>
      <c r="AE105" s="22">
        <v>543</v>
      </c>
      <c r="AF105" s="22">
        <v>2148</v>
      </c>
      <c r="AG105" s="22">
        <v>162</v>
      </c>
      <c r="AH105" s="20">
        <v>0.4</v>
      </c>
      <c r="AI105" s="20">
        <v>3.5</v>
      </c>
      <c r="AJ105" s="20" t="s">
        <v>3121</v>
      </c>
      <c r="AK105" s="22">
        <v>260</v>
      </c>
      <c r="AL105" s="22">
        <v>1</v>
      </c>
      <c r="AM105" s="22">
        <v>1</v>
      </c>
      <c r="AN105" s="22">
        <v>1</v>
      </c>
      <c r="AO105" s="22">
        <v>6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59</v>
      </c>
      <c r="AX105" s="20">
        <v>88</v>
      </c>
      <c r="AY105" s="20">
        <v>77.599999999999994</v>
      </c>
      <c r="AZ105" s="20">
        <v>122</v>
      </c>
      <c r="BA105" s="20">
        <v>28.8</v>
      </c>
      <c r="BB105" s="22">
        <v>1</v>
      </c>
      <c r="BC105" s="20">
        <v>1.43</v>
      </c>
      <c r="BD105" s="20">
        <v>0.48</v>
      </c>
      <c r="BE105" s="20">
        <v>1.91</v>
      </c>
      <c r="BF105" s="20">
        <v>5.22</v>
      </c>
      <c r="BG105" s="22">
        <v>289</v>
      </c>
      <c r="BH105" s="22">
        <v>118</v>
      </c>
      <c r="BI105" s="22">
        <v>205</v>
      </c>
      <c r="BJ105" s="22">
        <v>122</v>
      </c>
      <c r="BK105" s="22">
        <v>129</v>
      </c>
      <c r="BL105" s="22">
        <v>81</v>
      </c>
      <c r="BM105" s="22">
        <v>230</v>
      </c>
      <c r="BN105" s="22">
        <v>107</v>
      </c>
      <c r="BO105" s="20"/>
      <c r="BP105" s="20"/>
      <c r="BQ105" s="20"/>
      <c r="BR105" s="20"/>
      <c r="BS105" s="20"/>
      <c r="BT105" s="20"/>
      <c r="BU105" s="22">
        <v>0.5</v>
      </c>
      <c r="BV105" s="22">
        <v>0</v>
      </c>
      <c r="BW105" s="22">
        <v>0.17</v>
      </c>
      <c r="BX105" s="22">
        <v>0.67</v>
      </c>
      <c r="BY105" s="22">
        <v>1.81</v>
      </c>
      <c r="BZ105" s="22">
        <v>2.08</v>
      </c>
      <c r="CA105" s="22">
        <v>104</v>
      </c>
      <c r="CB105" s="22">
        <v>64</v>
      </c>
      <c r="CC105" s="22">
        <v>166</v>
      </c>
      <c r="CD105" s="22">
        <v>81</v>
      </c>
      <c r="CE105" s="22">
        <v>258</v>
      </c>
      <c r="CF105" s="22">
        <v>115</v>
      </c>
      <c r="CG105" s="22">
        <v>557</v>
      </c>
      <c r="CH105" s="22">
        <v>205</v>
      </c>
      <c r="CI105" s="22">
        <v>0.35</v>
      </c>
      <c r="CJ105" s="22">
        <v>0.35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1041</v>
      </c>
      <c r="N106" s="20">
        <v>0.2</v>
      </c>
      <c r="O106" s="22">
        <v>90</v>
      </c>
      <c r="P106" s="23" t="b">
        <v>0</v>
      </c>
      <c r="Q106" s="20" t="s">
        <v>3698</v>
      </c>
      <c r="R106" s="20" t="s">
        <v>3626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0.3</v>
      </c>
      <c r="X106" s="23" t="b">
        <v>0</v>
      </c>
      <c r="Y106" s="20"/>
      <c r="Z106" s="20" t="s">
        <v>899</v>
      </c>
      <c r="AA106" s="22">
        <v>4</v>
      </c>
      <c r="AB106" s="22">
        <v>94</v>
      </c>
      <c r="AC106" s="22">
        <v>22</v>
      </c>
      <c r="AD106" s="22">
        <v>42285</v>
      </c>
      <c r="AE106" s="22">
        <v>12</v>
      </c>
      <c r="AF106" s="22">
        <v>46854</v>
      </c>
      <c r="AG106" s="22">
        <v>1310</v>
      </c>
      <c r="AH106" s="20">
        <v>0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247</v>
      </c>
      <c r="BH106" s="22">
        <v>95</v>
      </c>
      <c r="BI106" s="22">
        <v>174</v>
      </c>
      <c r="BJ106" s="22">
        <v>39</v>
      </c>
      <c r="BK106" s="22">
        <v>141</v>
      </c>
      <c r="BL106" s="22">
        <v>20</v>
      </c>
      <c r="BM106" s="22">
        <v>211</v>
      </c>
      <c r="BN106" s="22">
        <v>63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373</v>
      </c>
      <c r="CB106" s="22">
        <v>63</v>
      </c>
      <c r="CC106" s="22">
        <v>373</v>
      </c>
      <c r="CD106" s="22">
        <v>128</v>
      </c>
      <c r="CE106" s="22">
        <v>271</v>
      </c>
      <c r="CF106" s="22">
        <v>92</v>
      </c>
      <c r="CG106" s="22">
        <v>289</v>
      </c>
      <c r="CH106" s="22">
        <v>113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</v>
      </c>
      <c r="K107" s="20">
        <v>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8371</v>
      </c>
      <c r="AE107" s="22">
        <v>120</v>
      </c>
      <c r="AF107" s="22">
        <v>13076</v>
      </c>
      <c r="AG107" s="22">
        <v>170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493</v>
      </c>
      <c r="BH107" s="22">
        <v>46</v>
      </c>
      <c r="BI107" s="22">
        <v>478</v>
      </c>
      <c r="BJ107" s="22">
        <v>29</v>
      </c>
      <c r="BK107" s="22">
        <v>449</v>
      </c>
      <c r="BL107" s="22">
        <v>20</v>
      </c>
      <c r="BM107" s="22">
        <v>499</v>
      </c>
      <c r="BN107" s="22">
        <v>46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747</v>
      </c>
      <c r="CB107" s="22">
        <v>85</v>
      </c>
      <c r="CC107" s="22">
        <v>420</v>
      </c>
      <c r="CD107" s="22">
        <v>45</v>
      </c>
      <c r="CE107" s="22">
        <v>505</v>
      </c>
      <c r="CF107" s="22">
        <v>46</v>
      </c>
      <c r="CG107" s="22">
        <v>312</v>
      </c>
      <c r="CH107" s="22">
        <v>45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2.2000000000000002</v>
      </c>
      <c r="K108" s="20">
        <v>2.7</v>
      </c>
      <c r="L108" s="22">
        <v>2</v>
      </c>
      <c r="M108" s="20" t="s">
        <v>1059</v>
      </c>
      <c r="N108" s="20">
        <v>2.2000000000000002</v>
      </c>
      <c r="O108" s="22">
        <v>92</v>
      </c>
      <c r="P108" s="23" t="b">
        <v>0</v>
      </c>
      <c r="Q108" s="20"/>
      <c r="R108" s="20" t="s">
        <v>2846</v>
      </c>
      <c r="S108" s="22">
        <v>43</v>
      </c>
      <c r="T108" s="20" t="s">
        <v>1060</v>
      </c>
      <c r="U108" s="20">
        <v>2.4</v>
      </c>
      <c r="V108" s="20" t="s">
        <v>615</v>
      </c>
      <c r="W108" s="20">
        <v>1.3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12</v>
      </c>
      <c r="AD108" s="22">
        <v>89367</v>
      </c>
      <c r="AE108" s="22">
        <v>6813</v>
      </c>
      <c r="AF108" s="22">
        <v>259045</v>
      </c>
      <c r="AG108" s="22">
        <v>3366</v>
      </c>
      <c r="AH108" s="20">
        <v>0.5</v>
      </c>
      <c r="AI108" s="20">
        <v>2.8</v>
      </c>
      <c r="AJ108" s="20" t="s">
        <v>615</v>
      </c>
      <c r="AK108" s="22">
        <v>188</v>
      </c>
      <c r="AL108" s="22">
        <v>1</v>
      </c>
      <c r="AM108" s="22">
        <v>0</v>
      </c>
      <c r="AN108" s="22">
        <v>0</v>
      </c>
      <c r="AO108" s="22">
        <v>5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57</v>
      </c>
      <c r="AX108" s="20">
        <v>63.8</v>
      </c>
      <c r="AY108" s="20">
        <v>24.7</v>
      </c>
      <c r="AZ108" s="20">
        <v>39</v>
      </c>
      <c r="BA108" s="20">
        <v>12.6</v>
      </c>
      <c r="BB108" s="22">
        <v>2</v>
      </c>
      <c r="BC108" s="20">
        <v>0.7</v>
      </c>
      <c r="BD108" s="20">
        <v>0.27</v>
      </c>
      <c r="BE108" s="20">
        <v>0.97</v>
      </c>
      <c r="BF108" s="20">
        <v>2.89</v>
      </c>
      <c r="BG108" s="22">
        <v>329</v>
      </c>
      <c r="BH108" s="22">
        <v>141</v>
      </c>
      <c r="BI108" s="22">
        <v>340</v>
      </c>
      <c r="BJ108" s="22">
        <v>177</v>
      </c>
      <c r="BK108" s="22">
        <v>262</v>
      </c>
      <c r="BL108" s="22">
        <v>138</v>
      </c>
      <c r="BM108" s="22">
        <v>343</v>
      </c>
      <c r="BN108" s="22">
        <v>154</v>
      </c>
      <c r="BO108" s="20"/>
      <c r="BP108" s="20"/>
      <c r="BQ108" s="20"/>
      <c r="BR108" s="20"/>
      <c r="BS108" s="20"/>
      <c r="BT108" s="20"/>
      <c r="BU108" s="22">
        <v>0.34</v>
      </c>
      <c r="BV108" s="22">
        <v>0</v>
      </c>
      <c r="BW108" s="22">
        <v>0.13</v>
      </c>
      <c r="BX108" s="22">
        <v>0.47</v>
      </c>
      <c r="BY108" s="22">
        <v>1.38</v>
      </c>
      <c r="BZ108" s="22">
        <v>2.39</v>
      </c>
      <c r="CA108" s="22">
        <v>601</v>
      </c>
      <c r="CB108" s="22">
        <v>322</v>
      </c>
      <c r="CC108" s="22">
        <v>144</v>
      </c>
      <c r="CD108" s="22">
        <v>74</v>
      </c>
      <c r="CE108" s="22">
        <v>214</v>
      </c>
      <c r="CF108" s="22">
        <v>99</v>
      </c>
      <c r="CG108" s="22">
        <v>168</v>
      </c>
      <c r="CH108" s="22">
        <v>53</v>
      </c>
      <c r="CI108" s="22">
        <v>0.96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2960</v>
      </c>
      <c r="R109" s="20" t="s">
        <v>2961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14718</v>
      </c>
      <c r="AG109" s="22">
        <v>54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526</v>
      </c>
      <c r="BH109" s="22">
        <v>190</v>
      </c>
      <c r="BI109" s="22">
        <v>513</v>
      </c>
      <c r="BJ109" s="22">
        <v>190</v>
      </c>
      <c r="BK109" s="22">
        <v>485</v>
      </c>
      <c r="BL109" s="22">
        <v>178</v>
      </c>
      <c r="BM109" s="22">
        <v>534</v>
      </c>
      <c r="BN109" s="22">
        <v>191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656</v>
      </c>
      <c r="CB109" s="22">
        <v>182</v>
      </c>
      <c r="CC109" s="22">
        <v>458</v>
      </c>
      <c r="CD109" s="22">
        <v>161</v>
      </c>
      <c r="CE109" s="22">
        <v>538</v>
      </c>
      <c r="CF109" s="22">
        <v>187</v>
      </c>
      <c r="CG109" s="22">
        <v>435</v>
      </c>
      <c r="CH109" s="22">
        <v>167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129</v>
      </c>
      <c r="AG110" s="22">
        <v>0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665</v>
      </c>
      <c r="BH110" s="22">
        <v>265</v>
      </c>
      <c r="BI110" s="22">
        <v>661</v>
      </c>
      <c r="BJ110" s="22">
        <v>266</v>
      </c>
      <c r="BK110" s="22">
        <v>651</v>
      </c>
      <c r="BL110" s="22">
        <v>265</v>
      </c>
      <c r="BM110" s="22">
        <v>670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422</v>
      </c>
      <c r="CB110" s="22">
        <v>246</v>
      </c>
      <c r="CC110" s="22">
        <v>624</v>
      </c>
      <c r="CD110" s="22">
        <v>236</v>
      </c>
      <c r="CE110" s="22">
        <v>674</v>
      </c>
      <c r="CF110" s="22">
        <v>271</v>
      </c>
      <c r="CG110" s="22">
        <v>745</v>
      </c>
      <c r="CH110" s="22">
        <v>318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2765</v>
      </c>
      <c r="R111" s="20" t="s">
        <v>2766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3773</v>
      </c>
      <c r="AG111" s="22">
        <v>3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733</v>
      </c>
      <c r="BH111" s="22">
        <v>315</v>
      </c>
      <c r="BI111" s="22">
        <v>730</v>
      </c>
      <c r="BJ111" s="22">
        <v>314</v>
      </c>
      <c r="BK111" s="22">
        <v>728</v>
      </c>
      <c r="BL111" s="22">
        <v>314</v>
      </c>
      <c r="BM111" s="22">
        <v>733</v>
      </c>
      <c r="BN111" s="22">
        <v>315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189</v>
      </c>
      <c r="CB111" s="22">
        <v>117</v>
      </c>
      <c r="CC111" s="22">
        <v>710</v>
      </c>
      <c r="CD111" s="22">
        <v>298</v>
      </c>
      <c r="CE111" s="22">
        <v>733</v>
      </c>
      <c r="CF111" s="22">
        <v>315</v>
      </c>
      <c r="CG111" s="22">
        <v>666</v>
      </c>
      <c r="CH111" s="22">
        <v>267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0.2</v>
      </c>
      <c r="O112" s="22">
        <v>96</v>
      </c>
      <c r="P112" s="23" t="b">
        <v>0</v>
      </c>
      <c r="Q112" s="20" t="s">
        <v>3792</v>
      </c>
      <c r="R112" s="20" t="s">
        <v>3484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0.5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101485</v>
      </c>
      <c r="AE112" s="22">
        <v>19</v>
      </c>
      <c r="AF112" s="22">
        <v>92501</v>
      </c>
      <c r="AG112" s="22">
        <v>2124</v>
      </c>
      <c r="AH112" s="20">
        <v>0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85</v>
      </c>
      <c r="BH112" s="22">
        <v>29</v>
      </c>
      <c r="BI112" s="22">
        <v>282</v>
      </c>
      <c r="BJ112" s="22">
        <v>88</v>
      </c>
      <c r="BK112" s="22">
        <v>152</v>
      </c>
      <c r="BL112" s="22">
        <v>24</v>
      </c>
      <c r="BM112" s="22">
        <v>153</v>
      </c>
      <c r="BN112" s="22">
        <v>40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400</v>
      </c>
      <c r="CB112" s="22">
        <v>78</v>
      </c>
      <c r="CC112" s="22">
        <v>377</v>
      </c>
      <c r="CD112" s="22">
        <v>131</v>
      </c>
      <c r="CE112" s="22">
        <v>104</v>
      </c>
      <c r="CF112" s="22">
        <v>27</v>
      </c>
      <c r="CG112" s="22">
        <v>237</v>
      </c>
      <c r="CH112" s="22">
        <v>92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497</v>
      </c>
      <c r="AG113" s="22">
        <v>6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562</v>
      </c>
      <c r="BH113" s="22">
        <v>77</v>
      </c>
      <c r="BI113" s="22">
        <v>548</v>
      </c>
      <c r="BJ113" s="22">
        <v>61</v>
      </c>
      <c r="BK113" s="22">
        <v>522</v>
      </c>
      <c r="BL113" s="22">
        <v>52</v>
      </c>
      <c r="BM113" s="22">
        <v>569</v>
      </c>
      <c r="BN113" s="22">
        <v>77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700</v>
      </c>
      <c r="CB113" s="22">
        <v>64</v>
      </c>
      <c r="CC113" s="22">
        <v>496</v>
      </c>
      <c r="CD113" s="22">
        <v>76</v>
      </c>
      <c r="CE113" s="22">
        <v>574</v>
      </c>
      <c r="CF113" s="22">
        <v>77</v>
      </c>
      <c r="CG113" s="22">
        <v>708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0.4</v>
      </c>
      <c r="K114" s="20">
        <v>0.9</v>
      </c>
      <c r="L114" s="22">
        <v>1</v>
      </c>
      <c r="M114" s="20" t="s">
        <v>1073</v>
      </c>
      <c r="N114" s="20">
        <v>0.4</v>
      </c>
      <c r="O114" s="22">
        <v>98</v>
      </c>
      <c r="P114" s="23" t="b">
        <v>0</v>
      </c>
      <c r="Q114" s="20"/>
      <c r="R114" s="20" t="s">
        <v>2847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4</v>
      </c>
      <c r="AD114" s="22">
        <v>1480</v>
      </c>
      <c r="AE114" s="22">
        <v>29</v>
      </c>
      <c r="AF114" s="22">
        <v>9958</v>
      </c>
      <c r="AG114" s="22">
        <v>14</v>
      </c>
      <c r="AH114" s="20">
        <v>0.1</v>
      </c>
      <c r="AI114" s="20">
        <v>0.8</v>
      </c>
      <c r="AJ114" s="20" t="s">
        <v>627</v>
      </c>
      <c r="AK114" s="22">
        <v>98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10</v>
      </c>
      <c r="AX114" s="20">
        <v>20.399999999999999</v>
      </c>
      <c r="AY114" s="20">
        <v>12.3</v>
      </c>
      <c r="AZ114" s="20">
        <v>19</v>
      </c>
      <c r="BA114" s="20">
        <v>5.2</v>
      </c>
      <c r="BB114" s="22">
        <v>0</v>
      </c>
      <c r="BC114" s="20">
        <v>7.0000000000000007E-2</v>
      </c>
      <c r="BD114" s="20">
        <v>0.03</v>
      </c>
      <c r="BE114" s="20">
        <v>0.1</v>
      </c>
      <c r="BF114" s="20">
        <v>1.1299999999999999</v>
      </c>
      <c r="BG114" s="22">
        <v>402</v>
      </c>
      <c r="BH114" s="22">
        <v>181</v>
      </c>
      <c r="BI114" s="22">
        <v>379</v>
      </c>
      <c r="BJ114" s="22">
        <v>194</v>
      </c>
      <c r="BK114" s="22">
        <v>333</v>
      </c>
      <c r="BL114" s="22">
        <v>169</v>
      </c>
      <c r="BM114" s="22">
        <v>399</v>
      </c>
      <c r="BN114" s="22">
        <v>186</v>
      </c>
      <c r="BO114" s="20"/>
      <c r="BP114" s="20"/>
      <c r="BQ114" s="20"/>
      <c r="BR114" s="20"/>
      <c r="BS114" s="20"/>
      <c r="BT114" s="20"/>
      <c r="BU114" s="22">
        <v>0.06</v>
      </c>
      <c r="BV114" s="22">
        <v>0</v>
      </c>
      <c r="BW114" s="22">
        <v>0.03</v>
      </c>
      <c r="BX114" s="22">
        <v>0.09</v>
      </c>
      <c r="BY114" s="22">
        <v>1.04</v>
      </c>
      <c r="BZ114" s="22">
        <v>0</v>
      </c>
      <c r="CA114" s="22">
        <v>300</v>
      </c>
      <c r="CB114" s="22">
        <v>195</v>
      </c>
      <c r="CC114" s="22">
        <v>341</v>
      </c>
      <c r="CD114" s="22">
        <v>158</v>
      </c>
      <c r="CE114" s="22">
        <v>437</v>
      </c>
      <c r="CF114" s="22">
        <v>204</v>
      </c>
      <c r="CG114" s="22">
        <v>546</v>
      </c>
      <c r="CH114" s="22">
        <v>199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3793</v>
      </c>
      <c r="R115" s="20" t="s">
        <v>2767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899</v>
      </c>
      <c r="AA115" s="22">
        <v>4</v>
      </c>
      <c r="AB115" s="22">
        <v>94</v>
      </c>
      <c r="AC115" s="22">
        <v>1</v>
      </c>
      <c r="AD115" s="22">
        <v>844</v>
      </c>
      <c r="AE115" s="22">
        <v>3</v>
      </c>
      <c r="AF115" s="22">
        <v>10396</v>
      </c>
      <c r="AG115" s="22">
        <v>13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705</v>
      </c>
      <c r="BH115" s="22">
        <v>294</v>
      </c>
      <c r="BI115" s="22">
        <v>701</v>
      </c>
      <c r="BJ115" s="22">
        <v>292</v>
      </c>
      <c r="BK115" s="22">
        <v>419</v>
      </c>
      <c r="BL115" s="22">
        <v>210</v>
      </c>
      <c r="BM115" s="22">
        <v>482</v>
      </c>
      <c r="BN115" s="22">
        <v>223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208</v>
      </c>
      <c r="CC115" s="22">
        <v>669</v>
      </c>
      <c r="CD115" s="22">
        <v>267</v>
      </c>
      <c r="CE115" s="22">
        <v>431</v>
      </c>
      <c r="CF115" s="22">
        <v>199</v>
      </c>
      <c r="CG115" s="22">
        <v>578</v>
      </c>
      <c r="CH115" s="22">
        <v>215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783</v>
      </c>
      <c r="AG116" s="22">
        <v>2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650</v>
      </c>
      <c r="BH116" s="22">
        <v>68</v>
      </c>
      <c r="BI116" s="22">
        <v>645</v>
      </c>
      <c r="BJ116" s="22">
        <v>69</v>
      </c>
      <c r="BK116" s="22">
        <v>633</v>
      </c>
      <c r="BL116" s="22">
        <v>67</v>
      </c>
      <c r="BM116" s="22">
        <v>655</v>
      </c>
      <c r="BN116" s="22">
        <v>70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401</v>
      </c>
      <c r="CB116" s="22">
        <v>72</v>
      </c>
      <c r="CC116" s="22">
        <v>608</v>
      </c>
      <c r="CD116" s="22">
        <v>64</v>
      </c>
      <c r="CE116" s="22">
        <v>661</v>
      </c>
      <c r="CF116" s="22">
        <v>73</v>
      </c>
      <c r="CG116" s="22">
        <v>701</v>
      </c>
      <c r="CH116" s="22">
        <v>96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2.6</v>
      </c>
      <c r="K117" s="20">
        <v>3.1</v>
      </c>
      <c r="L117" s="22">
        <v>3</v>
      </c>
      <c r="M117" s="20" t="s">
        <v>1006</v>
      </c>
      <c r="N117" s="20">
        <v>2.6</v>
      </c>
      <c r="O117" s="22">
        <v>101</v>
      </c>
      <c r="P117" s="23" t="b">
        <v>0</v>
      </c>
      <c r="Q117" s="20"/>
      <c r="R117" s="20" t="s">
        <v>3430</v>
      </c>
      <c r="S117" s="22">
        <v>45</v>
      </c>
      <c r="T117" s="20" t="s">
        <v>1935</v>
      </c>
      <c r="U117" s="20">
        <v>2.9</v>
      </c>
      <c r="V117" s="20" t="s">
        <v>1936</v>
      </c>
      <c r="W117" s="20">
        <v>3.2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44</v>
      </c>
      <c r="AD117" s="22">
        <v>438912</v>
      </c>
      <c r="AE117" s="22">
        <v>1548</v>
      </c>
      <c r="AF117" s="22">
        <v>314340</v>
      </c>
      <c r="AG117" s="22">
        <v>7966</v>
      </c>
      <c r="AH117" s="20">
        <v>0.6</v>
      </c>
      <c r="AI117" s="20">
        <v>9.8000000000000007</v>
      </c>
      <c r="AJ117" s="20" t="s">
        <v>1936</v>
      </c>
      <c r="AK117" s="22">
        <v>1305</v>
      </c>
      <c r="AL117" s="22">
        <v>0</v>
      </c>
      <c r="AM117" s="22">
        <v>0</v>
      </c>
      <c r="AN117" s="22">
        <v>3</v>
      </c>
      <c r="AO117" s="22">
        <v>20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39</v>
      </c>
      <c r="AV117" s="22">
        <v>1</v>
      </c>
      <c r="AW117" s="22">
        <v>255</v>
      </c>
      <c r="AX117" s="20">
        <v>319.2</v>
      </c>
      <c r="AY117" s="20">
        <v>0</v>
      </c>
      <c r="AZ117" s="20">
        <v>0</v>
      </c>
      <c r="BA117" s="20">
        <v>31.9</v>
      </c>
      <c r="BB117" s="22">
        <v>15</v>
      </c>
      <c r="BC117" s="20">
        <v>0</v>
      </c>
      <c r="BD117" s="20">
        <v>0.06</v>
      </c>
      <c r="BE117" s="20">
        <v>0.06</v>
      </c>
      <c r="BF117" s="20">
        <v>18.98</v>
      </c>
      <c r="BG117" s="22">
        <v>47</v>
      </c>
      <c r="BH117" s="22">
        <v>13</v>
      </c>
      <c r="BI117" s="22">
        <v>626</v>
      </c>
      <c r="BJ117" s="22">
        <v>78</v>
      </c>
      <c r="BK117" s="22">
        <v>611</v>
      </c>
      <c r="BL117" s="22">
        <v>72</v>
      </c>
      <c r="BM117" s="22">
        <v>214</v>
      </c>
      <c r="BN117" s="22">
        <v>14</v>
      </c>
      <c r="BO117" s="20"/>
      <c r="BP117" s="20"/>
      <c r="BQ117" s="20"/>
      <c r="BR117" s="20"/>
      <c r="BS117" s="20"/>
      <c r="BT117" s="20"/>
      <c r="BU117" s="22">
        <v>0</v>
      </c>
      <c r="BV117" s="22">
        <v>2.69</v>
      </c>
      <c r="BW117" s="22">
        <v>0</v>
      </c>
      <c r="BX117" s="22">
        <v>0</v>
      </c>
      <c r="BY117" s="22">
        <v>1.31</v>
      </c>
      <c r="BZ117" s="22">
        <v>1.38</v>
      </c>
      <c r="CA117" s="22">
        <v>361</v>
      </c>
      <c r="CB117" s="22">
        <v>19</v>
      </c>
      <c r="CC117" s="22">
        <v>125</v>
      </c>
      <c r="CD117" s="22">
        <v>10</v>
      </c>
      <c r="CE117" s="22">
        <v>150</v>
      </c>
      <c r="CF117" s="22">
        <v>17</v>
      </c>
      <c r="CG117" s="22">
        <v>104</v>
      </c>
      <c r="CH117" s="22">
        <v>16</v>
      </c>
      <c r="CI117" s="22">
        <v>1.03</v>
      </c>
      <c r="CJ117" s="22">
        <v>0.21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</v>
      </c>
      <c r="K118" s="20">
        <v>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17820</v>
      </c>
      <c r="AE118" s="22">
        <v>463</v>
      </c>
      <c r="AF118" s="22">
        <v>13332</v>
      </c>
      <c r="AG118" s="22">
        <v>366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490</v>
      </c>
      <c r="BH118" s="22">
        <v>172</v>
      </c>
      <c r="BI118" s="22">
        <v>474</v>
      </c>
      <c r="BJ118" s="22">
        <v>171</v>
      </c>
      <c r="BK118" s="22">
        <v>445</v>
      </c>
      <c r="BL118" s="22">
        <v>158</v>
      </c>
      <c r="BM118" s="22">
        <v>496</v>
      </c>
      <c r="BN118" s="22">
        <v>171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743</v>
      </c>
      <c r="CB118" s="22">
        <v>236</v>
      </c>
      <c r="CC118" s="22">
        <v>417</v>
      </c>
      <c r="CD118" s="22">
        <v>138</v>
      </c>
      <c r="CE118" s="22">
        <v>502</v>
      </c>
      <c r="CF118" s="22">
        <v>169</v>
      </c>
      <c r="CG118" s="22">
        <v>306</v>
      </c>
      <c r="CH118" s="22">
        <v>117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3226</v>
      </c>
      <c r="R119" s="20" t="s">
        <v>3122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559904</v>
      </c>
      <c r="AE119" s="22">
        <v>11</v>
      </c>
      <c r="AF119" s="22">
        <v>716788</v>
      </c>
      <c r="AG119" s="22">
        <v>939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312</v>
      </c>
      <c r="BH119" s="22">
        <v>122</v>
      </c>
      <c r="BI119" s="22">
        <v>228</v>
      </c>
      <c r="BJ119" s="22">
        <v>67</v>
      </c>
      <c r="BK119" s="22">
        <v>342</v>
      </c>
      <c r="BL119" s="22">
        <v>120</v>
      </c>
      <c r="BM119" s="22">
        <v>321</v>
      </c>
      <c r="BN119" s="22">
        <v>114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588</v>
      </c>
      <c r="CB119" s="22">
        <v>141</v>
      </c>
      <c r="CC119" s="22">
        <v>532</v>
      </c>
      <c r="CD119" s="22">
        <v>211</v>
      </c>
      <c r="CE119" s="22">
        <v>188</v>
      </c>
      <c r="CF119" s="22">
        <v>59</v>
      </c>
      <c r="CG119" s="22">
        <v>181</v>
      </c>
      <c r="CH119" s="22">
        <v>69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3431</v>
      </c>
      <c r="R120" s="20" t="s">
        <v>3432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23215</v>
      </c>
      <c r="AE120" s="22">
        <v>8</v>
      </c>
      <c r="AF120" s="22">
        <v>39949</v>
      </c>
      <c r="AG120" s="22">
        <v>213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319</v>
      </c>
      <c r="BH120" s="22">
        <v>124</v>
      </c>
      <c r="BI120" s="22">
        <v>326</v>
      </c>
      <c r="BJ120" s="22">
        <v>111</v>
      </c>
      <c r="BK120" s="22">
        <v>269</v>
      </c>
      <c r="BL120" s="22">
        <v>83</v>
      </c>
      <c r="BM120" s="22">
        <v>342</v>
      </c>
      <c r="BN120" s="22">
        <v>126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545</v>
      </c>
      <c r="CB120" s="22">
        <v>119</v>
      </c>
      <c r="CC120" s="22">
        <v>580</v>
      </c>
      <c r="CD120" s="22">
        <v>228</v>
      </c>
      <c r="CE120" s="22">
        <v>279</v>
      </c>
      <c r="CF120" s="22">
        <v>95</v>
      </c>
      <c r="CG120" s="22">
        <v>348</v>
      </c>
      <c r="CH120" s="22">
        <v>134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2.6</v>
      </c>
      <c r="K121" s="20">
        <v>3.1</v>
      </c>
      <c r="L121" s="22">
        <v>2</v>
      </c>
      <c r="M121" s="20" t="s">
        <v>1045</v>
      </c>
      <c r="N121" s="20">
        <v>2.6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2.5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40</v>
      </c>
      <c r="AD121" s="22">
        <v>8604</v>
      </c>
      <c r="AE121" s="22">
        <v>77</v>
      </c>
      <c r="AF121" s="22">
        <v>8854</v>
      </c>
      <c r="AG121" s="22">
        <v>493</v>
      </c>
      <c r="AH121" s="20">
        <v>0.5</v>
      </c>
      <c r="AI121" s="20">
        <v>7.5</v>
      </c>
      <c r="AJ121" s="20" t="s">
        <v>509</v>
      </c>
      <c r="AK121" s="22">
        <v>1289</v>
      </c>
      <c r="AL121" s="22">
        <v>0</v>
      </c>
      <c r="AM121" s="22">
        <v>2</v>
      </c>
      <c r="AN121" s="22">
        <v>4</v>
      </c>
      <c r="AO121" s="22">
        <v>15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1</v>
      </c>
      <c r="AW121" s="22">
        <v>194</v>
      </c>
      <c r="AX121" s="20">
        <v>198.8</v>
      </c>
      <c r="AY121" s="20">
        <v>289.60000000000002</v>
      </c>
      <c r="AZ121" s="20">
        <v>129</v>
      </c>
      <c r="BA121" s="20">
        <v>61.7</v>
      </c>
      <c r="BB121" s="22">
        <v>16</v>
      </c>
      <c r="BC121" s="20">
        <v>0.61</v>
      </c>
      <c r="BD121" s="20">
        <v>1.52</v>
      </c>
      <c r="BE121" s="20">
        <v>2.13</v>
      </c>
      <c r="BF121" s="20">
        <v>16.329999999999998</v>
      </c>
      <c r="BG121" s="22">
        <v>152</v>
      </c>
      <c r="BH121" s="22">
        <v>61</v>
      </c>
      <c r="BI121" s="22">
        <v>42</v>
      </c>
      <c r="BJ121" s="22">
        <v>34</v>
      </c>
      <c r="BK121" s="22">
        <v>123</v>
      </c>
      <c r="BL121" s="22">
        <v>76</v>
      </c>
      <c r="BM121" s="22">
        <v>84</v>
      </c>
      <c r="BN121" s="22">
        <v>58</v>
      </c>
      <c r="BO121" s="20"/>
      <c r="BP121" s="20"/>
      <c r="BQ121" s="20"/>
      <c r="BR121" s="20"/>
      <c r="BS121" s="20"/>
      <c r="BT121" s="20"/>
      <c r="BU121" s="22">
        <v>0.04</v>
      </c>
      <c r="BV121" s="22">
        <v>0</v>
      </c>
      <c r="BW121" s="22">
        <v>0.11</v>
      </c>
      <c r="BX121" s="22">
        <v>0.15</v>
      </c>
      <c r="BY121" s="22">
        <v>1.1399999999999999</v>
      </c>
      <c r="BZ121" s="22">
        <v>1.05</v>
      </c>
      <c r="CA121" s="22">
        <v>144</v>
      </c>
      <c r="CB121" s="22">
        <v>90</v>
      </c>
      <c r="CC121" s="22">
        <v>128</v>
      </c>
      <c r="CD121" s="22">
        <v>65</v>
      </c>
      <c r="CE121" s="22">
        <v>211</v>
      </c>
      <c r="CF121" s="22">
        <v>97</v>
      </c>
      <c r="CG121" s="22">
        <v>413</v>
      </c>
      <c r="CH121" s="22">
        <v>136</v>
      </c>
      <c r="CI121" s="22">
        <v>1.1200000000000001</v>
      </c>
      <c r="CJ121" s="22">
        <v>0.28000000000000003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50</v>
      </c>
      <c r="B122" s="22">
        <v>50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0.2</v>
      </c>
      <c r="K122" s="20">
        <v>0.5</v>
      </c>
      <c r="L122" s="22">
        <v>0</v>
      </c>
      <c r="M122" s="20" t="s">
        <v>1047</v>
      </c>
      <c r="N122" s="20">
        <v>0.4</v>
      </c>
      <c r="O122" s="22">
        <v>106</v>
      </c>
      <c r="P122" s="23" t="b">
        <v>0</v>
      </c>
      <c r="Q122" s="20" t="s">
        <v>3628</v>
      </c>
      <c r="R122" s="20" t="s">
        <v>3579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1.3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442131</v>
      </c>
      <c r="AE122" s="22">
        <v>48</v>
      </c>
      <c r="AF122" s="22">
        <v>410477</v>
      </c>
      <c r="AG122" s="22">
        <v>8190</v>
      </c>
      <c r="AH122" s="20">
        <v>0.1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96</v>
      </c>
      <c r="BH122" s="22">
        <v>35</v>
      </c>
      <c r="BI122" s="22">
        <v>34</v>
      </c>
      <c r="BJ122" s="22">
        <v>27</v>
      </c>
      <c r="BK122" s="22">
        <v>169</v>
      </c>
      <c r="BL122" s="22">
        <v>100</v>
      </c>
      <c r="BM122" s="22">
        <v>74</v>
      </c>
      <c r="BN122" s="22">
        <v>52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122</v>
      </c>
      <c r="CB122" s="22">
        <v>76</v>
      </c>
      <c r="CC122" s="22">
        <v>352</v>
      </c>
      <c r="CD122" s="22">
        <v>164</v>
      </c>
      <c r="CE122" s="22">
        <v>23</v>
      </c>
      <c r="CF122" s="22">
        <v>13</v>
      </c>
      <c r="CG122" s="22">
        <v>167</v>
      </c>
      <c r="CH122" s="22">
        <v>52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1.6</v>
      </c>
      <c r="K123" s="20">
        <v>2.1</v>
      </c>
      <c r="L123" s="22">
        <v>2</v>
      </c>
      <c r="M123" s="20" t="s">
        <v>693</v>
      </c>
      <c r="N123" s="20">
        <v>1.6</v>
      </c>
      <c r="O123" s="22">
        <v>107</v>
      </c>
      <c r="P123" s="23" t="b">
        <v>0</v>
      </c>
      <c r="Q123" s="20"/>
      <c r="R123" s="20" t="s">
        <v>3312</v>
      </c>
      <c r="S123" s="22">
        <v>47</v>
      </c>
      <c r="T123" s="20" t="s">
        <v>1068</v>
      </c>
      <c r="U123" s="20">
        <v>1.6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16</v>
      </c>
      <c r="AD123" s="22">
        <v>1651</v>
      </c>
      <c r="AE123" s="22">
        <v>28</v>
      </c>
      <c r="AF123" s="22">
        <v>3399</v>
      </c>
      <c r="AG123" s="22">
        <v>57</v>
      </c>
      <c r="AH123" s="20">
        <v>0.3</v>
      </c>
      <c r="AI123" s="20">
        <v>3.4</v>
      </c>
      <c r="AJ123" s="20" t="s">
        <v>585</v>
      </c>
      <c r="AK123" s="22">
        <v>341</v>
      </c>
      <c r="AL123" s="22">
        <v>0</v>
      </c>
      <c r="AM123" s="22">
        <v>1</v>
      </c>
      <c r="AN123" s="22">
        <v>0</v>
      </c>
      <c r="AO123" s="22">
        <v>7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37</v>
      </c>
      <c r="AX123" s="20">
        <v>26</v>
      </c>
      <c r="AY123" s="20">
        <v>38.299999999999997</v>
      </c>
      <c r="AZ123" s="20">
        <v>113</v>
      </c>
      <c r="BA123" s="20">
        <v>17.600000000000001</v>
      </c>
      <c r="BB123" s="22">
        <v>3</v>
      </c>
      <c r="BC123" s="20">
        <v>1.58</v>
      </c>
      <c r="BD123" s="20">
        <v>0.34</v>
      </c>
      <c r="BE123" s="20">
        <v>1.91</v>
      </c>
      <c r="BF123" s="20">
        <v>4.78</v>
      </c>
      <c r="BG123" s="22">
        <v>389</v>
      </c>
      <c r="BH123" s="22">
        <v>174</v>
      </c>
      <c r="BI123" s="22">
        <v>303</v>
      </c>
      <c r="BJ123" s="22">
        <v>159</v>
      </c>
      <c r="BK123" s="22">
        <v>136</v>
      </c>
      <c r="BL123" s="22">
        <v>86</v>
      </c>
      <c r="BM123" s="22">
        <v>310</v>
      </c>
      <c r="BN123" s="22">
        <v>142</v>
      </c>
      <c r="BO123" s="20"/>
      <c r="BP123" s="20"/>
      <c r="BQ123" s="20"/>
      <c r="BR123" s="20"/>
      <c r="BS123" s="20"/>
      <c r="BT123" s="20"/>
      <c r="BU123" s="22">
        <v>0.42</v>
      </c>
      <c r="BV123" s="22">
        <v>0</v>
      </c>
      <c r="BW123" s="22">
        <v>0.09</v>
      </c>
      <c r="BX123" s="22">
        <v>0.51</v>
      </c>
      <c r="BY123" s="22">
        <v>1.26</v>
      </c>
      <c r="BZ123" s="22">
        <v>1.85</v>
      </c>
      <c r="CA123" s="22">
        <v>328</v>
      </c>
      <c r="CB123" s="22">
        <v>210</v>
      </c>
      <c r="CC123" s="22">
        <v>196</v>
      </c>
      <c r="CD123" s="22">
        <v>93</v>
      </c>
      <c r="CE123" s="22">
        <v>327</v>
      </c>
      <c r="CF123" s="22">
        <v>145</v>
      </c>
      <c r="CG123" s="22">
        <v>583</v>
      </c>
      <c r="CH123" s="22">
        <v>218</v>
      </c>
      <c r="CI123" s="22">
        <v>0.79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446008</v>
      </c>
      <c r="D124" s="22">
        <v>-1</v>
      </c>
      <c r="E124" s="22">
        <v>1</v>
      </c>
      <c r="F124" s="22">
        <v>4</v>
      </c>
      <c r="G124" s="22">
        <v>-4</v>
      </c>
      <c r="H124" s="22">
        <v>3</v>
      </c>
      <c r="I124" s="22">
        <v>3</v>
      </c>
      <c r="J124" s="20">
        <v>0</v>
      </c>
      <c r="K124" s="20">
        <v>0</v>
      </c>
      <c r="L124" s="22">
        <v>0</v>
      </c>
      <c r="M124" s="20" t="s">
        <v>133</v>
      </c>
      <c r="N124" s="20">
        <v>3</v>
      </c>
      <c r="O124" s="22">
        <v>108</v>
      </c>
      <c r="P124" s="23" t="b">
        <v>1</v>
      </c>
      <c r="Q124" s="20" t="s">
        <v>2412</v>
      </c>
      <c r="R124" s="20" t="s">
        <v>3699</v>
      </c>
      <c r="S124" s="22">
        <v>69</v>
      </c>
      <c r="T124" s="20" t="s">
        <v>1061</v>
      </c>
      <c r="U124" s="20">
        <v>5.8</v>
      </c>
      <c r="V124" s="20" t="s">
        <v>508</v>
      </c>
      <c r="W124" s="20">
        <v>14.6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87</v>
      </c>
      <c r="AD124" s="22">
        <v>4621336</v>
      </c>
      <c r="AE124" s="22">
        <v>681</v>
      </c>
      <c r="AF124" s="22">
        <v>4183749</v>
      </c>
      <c r="AG124" s="22">
        <v>265406</v>
      </c>
      <c r="AH124" s="20">
        <v>0.4</v>
      </c>
      <c r="AI124" s="20">
        <v>12.6</v>
      </c>
      <c r="AJ124" s="20" t="s">
        <v>508</v>
      </c>
      <c r="AK124" s="22">
        <v>1286</v>
      </c>
      <c r="AL124" s="22">
        <v>7</v>
      </c>
      <c r="AM124" s="22">
        <v>4</v>
      </c>
      <c r="AN124" s="22">
        <v>3</v>
      </c>
      <c r="AO124" s="22">
        <v>20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250</v>
      </c>
      <c r="AX124" s="20">
        <v>384.2</v>
      </c>
      <c r="AY124" s="20">
        <v>397.6</v>
      </c>
      <c r="AZ124" s="20">
        <v>440</v>
      </c>
      <c r="BA124" s="20">
        <v>122.1</v>
      </c>
      <c r="BB124" s="22">
        <v>15</v>
      </c>
      <c r="BC124" s="20">
        <v>8.42</v>
      </c>
      <c r="BD124" s="20">
        <v>3.88</v>
      </c>
      <c r="BE124" s="20">
        <v>12.3</v>
      </c>
      <c r="BF124" s="20">
        <v>18.670000000000002</v>
      </c>
      <c r="BG124" s="22">
        <v>23</v>
      </c>
      <c r="BH124" s="22">
        <v>9</v>
      </c>
      <c r="BI124" s="22">
        <v>19</v>
      </c>
      <c r="BJ124" s="22">
        <v>13</v>
      </c>
      <c r="BK124" s="22">
        <v>16</v>
      </c>
      <c r="BL124" s="22">
        <v>9</v>
      </c>
      <c r="BM124" s="22">
        <v>9</v>
      </c>
      <c r="BN124" s="22">
        <v>7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0.59</v>
      </c>
      <c r="BV124" s="22">
        <v>0</v>
      </c>
      <c r="BW124" s="22">
        <v>0.27</v>
      </c>
      <c r="BX124" s="22">
        <v>0.86</v>
      </c>
      <c r="BY124" s="22">
        <v>1.31</v>
      </c>
      <c r="BZ124" s="22">
        <v>1.4</v>
      </c>
      <c r="CA124" s="22">
        <v>33</v>
      </c>
      <c r="CB124" s="22">
        <v>20</v>
      </c>
      <c r="CC124" s="22">
        <v>110</v>
      </c>
      <c r="CD124" s="22">
        <v>59</v>
      </c>
      <c r="CE124" s="22">
        <v>9</v>
      </c>
      <c r="CF124" s="22">
        <v>4</v>
      </c>
      <c r="CG124" s="22">
        <v>26</v>
      </c>
      <c r="CH124" s="22">
        <v>9</v>
      </c>
      <c r="CI124" s="22">
        <v>1.05</v>
      </c>
      <c r="CJ124" s="22">
        <v>0.21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1</v>
      </c>
      <c r="I125" s="22">
        <v>2</v>
      </c>
      <c r="J125" s="20">
        <v>4</v>
      </c>
      <c r="K125" s="20">
        <v>4.5</v>
      </c>
      <c r="L125" s="22">
        <v>2</v>
      </c>
      <c r="M125" s="20" t="s">
        <v>999</v>
      </c>
      <c r="N125" s="20">
        <v>4</v>
      </c>
      <c r="O125" s="22">
        <v>109</v>
      </c>
      <c r="P125" s="23" t="b">
        <v>0</v>
      </c>
      <c r="Q125" s="20"/>
      <c r="R125" s="20" t="s">
        <v>3123</v>
      </c>
      <c r="S125" s="22">
        <v>48</v>
      </c>
      <c r="T125" s="20" t="s">
        <v>1070</v>
      </c>
      <c r="U125" s="20">
        <v>3</v>
      </c>
      <c r="V125" s="20" t="s">
        <v>418</v>
      </c>
      <c r="W125" s="20">
        <v>2.4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24</v>
      </c>
      <c r="AD125" s="22">
        <v>169406</v>
      </c>
      <c r="AE125" s="22">
        <v>3556</v>
      </c>
      <c r="AF125" s="22">
        <v>513670</v>
      </c>
      <c r="AG125" s="22">
        <v>6566</v>
      </c>
      <c r="AH125" s="20">
        <v>0.8</v>
      </c>
      <c r="AI125" s="20">
        <v>5</v>
      </c>
      <c r="AJ125" s="20" t="s">
        <v>418</v>
      </c>
      <c r="AK125" s="22">
        <v>602</v>
      </c>
      <c r="AL125" s="22">
        <v>1</v>
      </c>
      <c r="AM125" s="22">
        <v>1</v>
      </c>
      <c r="AN125" s="22">
        <v>0</v>
      </c>
      <c r="AO125" s="22">
        <v>11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3</v>
      </c>
      <c r="AW125" s="22">
        <v>119</v>
      </c>
      <c r="AX125" s="20">
        <v>151.80000000000001</v>
      </c>
      <c r="AY125" s="20">
        <v>68.099999999999994</v>
      </c>
      <c r="AZ125" s="20">
        <v>61</v>
      </c>
      <c r="BA125" s="20">
        <v>28.1</v>
      </c>
      <c r="BB125" s="22">
        <v>7</v>
      </c>
      <c r="BC125" s="20">
        <v>0.46</v>
      </c>
      <c r="BD125" s="20">
        <v>0.53</v>
      </c>
      <c r="BE125" s="20">
        <v>0.99</v>
      </c>
      <c r="BF125" s="20">
        <v>9.16</v>
      </c>
      <c r="BG125" s="22">
        <v>210</v>
      </c>
      <c r="BH125" s="22">
        <v>81</v>
      </c>
      <c r="BI125" s="22">
        <v>227</v>
      </c>
      <c r="BJ125" s="22">
        <v>66</v>
      </c>
      <c r="BK125" s="22">
        <v>208</v>
      </c>
      <c r="BL125" s="22">
        <v>50</v>
      </c>
      <c r="BM125" s="22">
        <v>233</v>
      </c>
      <c r="BN125" s="22">
        <v>75</v>
      </c>
      <c r="BO125" s="20"/>
      <c r="BP125" s="20"/>
      <c r="BQ125" s="20"/>
      <c r="BR125" s="20"/>
      <c r="BS125" s="20"/>
      <c r="BT125" s="20"/>
      <c r="BU125" s="22">
        <v>7.0000000000000007E-2</v>
      </c>
      <c r="BV125" s="22">
        <v>0</v>
      </c>
      <c r="BW125" s="22">
        <v>0.08</v>
      </c>
      <c r="BX125" s="22">
        <v>0.15</v>
      </c>
      <c r="BY125" s="22">
        <v>1.37</v>
      </c>
      <c r="BZ125" s="22">
        <v>1.64</v>
      </c>
      <c r="CA125" s="22">
        <v>275</v>
      </c>
      <c r="CB125" s="22">
        <v>34</v>
      </c>
      <c r="CC125" s="22">
        <v>59</v>
      </c>
      <c r="CD125" s="22">
        <v>16</v>
      </c>
      <c r="CE125" s="22">
        <v>145</v>
      </c>
      <c r="CF125" s="22">
        <v>45</v>
      </c>
      <c r="CG125" s="22">
        <v>119</v>
      </c>
      <c r="CH125" s="22">
        <v>49</v>
      </c>
      <c r="CI125" s="22">
        <v>1.05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1.2</v>
      </c>
      <c r="K126" s="20">
        <v>1.7</v>
      </c>
      <c r="L126" s="22">
        <v>2</v>
      </c>
      <c r="M126" s="20" t="s">
        <v>1025</v>
      </c>
      <c r="N126" s="20">
        <v>1.2</v>
      </c>
      <c r="O126" s="22">
        <v>110</v>
      </c>
      <c r="P126" s="23" t="b">
        <v>0</v>
      </c>
      <c r="Q126" s="20"/>
      <c r="R126" s="20" t="s">
        <v>3629</v>
      </c>
      <c r="S126" s="22">
        <v>54</v>
      </c>
      <c r="T126" s="20" t="s">
        <v>1031</v>
      </c>
      <c r="U126" s="20">
        <v>2.5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38</v>
      </c>
      <c r="AD126" s="22">
        <v>18882</v>
      </c>
      <c r="AE126" s="22">
        <v>103</v>
      </c>
      <c r="AF126" s="22">
        <v>22050</v>
      </c>
      <c r="AG126" s="22">
        <v>304</v>
      </c>
      <c r="AH126" s="20">
        <v>0.2</v>
      </c>
      <c r="AI126" s="20">
        <v>7</v>
      </c>
      <c r="AJ126" s="20" t="s">
        <v>449</v>
      </c>
      <c r="AK126" s="22">
        <v>1300</v>
      </c>
      <c r="AL126" s="22">
        <v>1</v>
      </c>
      <c r="AM126" s="22">
        <v>1</v>
      </c>
      <c r="AN126" s="22">
        <v>3</v>
      </c>
      <c r="AO126" s="22">
        <v>20</v>
      </c>
      <c r="AP126" s="22">
        <v>0</v>
      </c>
      <c r="AQ126" s="22">
        <v>0</v>
      </c>
      <c r="AR126" s="22">
        <v>0</v>
      </c>
      <c r="AS126" s="22">
        <v>5</v>
      </c>
      <c r="AT126" s="22">
        <v>0</v>
      </c>
      <c r="AU126" s="22">
        <v>0</v>
      </c>
      <c r="AV126" s="22">
        <v>2</v>
      </c>
      <c r="AW126" s="22">
        <v>220</v>
      </c>
      <c r="AX126" s="20">
        <v>265.2</v>
      </c>
      <c r="AY126" s="20">
        <v>208.8</v>
      </c>
      <c r="AZ126" s="20">
        <v>188</v>
      </c>
      <c r="BA126" s="20">
        <v>66.400000000000006</v>
      </c>
      <c r="BB126" s="22">
        <v>15</v>
      </c>
      <c r="BC126" s="20">
        <v>2.0499999999999998</v>
      </c>
      <c r="BD126" s="20">
        <v>1.57</v>
      </c>
      <c r="BE126" s="20">
        <v>3.62</v>
      </c>
      <c r="BF126" s="20">
        <v>18.8</v>
      </c>
      <c r="BG126" s="22">
        <v>91</v>
      </c>
      <c r="BH126" s="22">
        <v>32</v>
      </c>
      <c r="BI126" s="22">
        <v>66</v>
      </c>
      <c r="BJ126" s="22">
        <v>52</v>
      </c>
      <c r="BK126" s="22">
        <v>80</v>
      </c>
      <c r="BL126" s="22">
        <v>53</v>
      </c>
      <c r="BM126" s="22">
        <v>67</v>
      </c>
      <c r="BN126" s="22">
        <v>49</v>
      </c>
      <c r="BO126" s="20"/>
      <c r="BP126" s="20"/>
      <c r="BQ126" s="20"/>
      <c r="BR126" s="20"/>
      <c r="BS126" s="20"/>
      <c r="BT126" s="20"/>
      <c r="BU126" s="22">
        <v>0.14000000000000001</v>
      </c>
      <c r="BV126" s="22">
        <v>0</v>
      </c>
      <c r="BW126" s="22">
        <v>0.11</v>
      </c>
      <c r="BX126" s="22">
        <v>0.25</v>
      </c>
      <c r="BY126" s="22">
        <v>1.3</v>
      </c>
      <c r="BZ126" s="22">
        <v>1.38</v>
      </c>
      <c r="CA126" s="22">
        <v>114</v>
      </c>
      <c r="CB126" s="22">
        <v>70</v>
      </c>
      <c r="CC126" s="22">
        <v>253</v>
      </c>
      <c r="CD126" s="22">
        <v>118</v>
      </c>
      <c r="CE126" s="22">
        <v>212</v>
      </c>
      <c r="CF126" s="22">
        <v>98</v>
      </c>
      <c r="CG126" s="22">
        <v>353</v>
      </c>
      <c r="CH126" s="22">
        <v>110</v>
      </c>
      <c r="CI126" s="22">
        <v>1.04</v>
      </c>
      <c r="CJ126" s="22">
        <v>0.21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1.4</v>
      </c>
      <c r="K127" s="20">
        <v>1.9</v>
      </c>
      <c r="L127" s="22">
        <v>0</v>
      </c>
      <c r="M127" s="20" t="s">
        <v>1057</v>
      </c>
      <c r="N127" s="20">
        <v>1.4</v>
      </c>
      <c r="O127" s="22">
        <v>111</v>
      </c>
      <c r="P127" s="23" t="b">
        <v>0</v>
      </c>
      <c r="Q127" s="20"/>
      <c r="R127" s="20" t="s">
        <v>2386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19</v>
      </c>
      <c r="AD127" s="22">
        <v>2568</v>
      </c>
      <c r="AE127" s="22">
        <v>27</v>
      </c>
      <c r="AF127" s="22">
        <v>1973</v>
      </c>
      <c r="AG127" s="22">
        <v>115</v>
      </c>
      <c r="AH127" s="20">
        <v>0.3</v>
      </c>
      <c r="AI127" s="20">
        <v>3.9</v>
      </c>
      <c r="AJ127" s="20" t="s">
        <v>612</v>
      </c>
      <c r="AK127" s="22">
        <v>683</v>
      </c>
      <c r="AL127" s="22">
        <v>0</v>
      </c>
      <c r="AM127" s="22">
        <v>1</v>
      </c>
      <c r="AN127" s="22">
        <v>1</v>
      </c>
      <c r="AO127" s="22">
        <v>15</v>
      </c>
      <c r="AP127" s="22">
        <v>0</v>
      </c>
      <c r="AQ127" s="22">
        <v>0</v>
      </c>
      <c r="AR127" s="22">
        <v>0</v>
      </c>
      <c r="AS127" s="22">
        <v>4</v>
      </c>
      <c r="AT127" s="22">
        <v>0</v>
      </c>
      <c r="AU127" s="22">
        <v>0</v>
      </c>
      <c r="AV127" s="22">
        <v>0</v>
      </c>
      <c r="AW127" s="22">
        <v>81</v>
      </c>
      <c r="AX127" s="20">
        <v>131.19999999999999</v>
      </c>
      <c r="AY127" s="20">
        <v>120.4</v>
      </c>
      <c r="AZ127" s="20">
        <v>101</v>
      </c>
      <c r="BA127" s="20">
        <v>35.200000000000003</v>
      </c>
      <c r="BB127" s="22">
        <v>6</v>
      </c>
      <c r="BC127" s="20">
        <v>1.36</v>
      </c>
      <c r="BD127" s="20">
        <v>1.27</v>
      </c>
      <c r="BE127" s="20">
        <v>2.63</v>
      </c>
      <c r="BF127" s="20">
        <v>11.13</v>
      </c>
      <c r="BG127" s="22">
        <v>234</v>
      </c>
      <c r="BH127" s="22">
        <v>95</v>
      </c>
      <c r="BI127" s="22">
        <v>145</v>
      </c>
      <c r="BJ127" s="22">
        <v>98</v>
      </c>
      <c r="BK127" s="22">
        <v>149</v>
      </c>
      <c r="BL127" s="22">
        <v>92</v>
      </c>
      <c r="BM127" s="22">
        <v>195</v>
      </c>
      <c r="BN127" s="22">
        <v>95</v>
      </c>
      <c r="BO127" s="20"/>
      <c r="BP127" s="20"/>
      <c r="BQ127" s="20"/>
      <c r="BR127" s="20"/>
      <c r="BS127" s="20"/>
      <c r="BT127" s="20"/>
      <c r="BU127" s="22">
        <v>0.18</v>
      </c>
      <c r="BV127" s="22">
        <v>0</v>
      </c>
      <c r="BW127" s="22">
        <v>0.17</v>
      </c>
      <c r="BX127" s="22">
        <v>0.35</v>
      </c>
      <c r="BY127" s="22">
        <v>1.47</v>
      </c>
      <c r="BZ127" s="22">
        <v>1.98</v>
      </c>
      <c r="CA127" s="22">
        <v>258</v>
      </c>
      <c r="CB127" s="22">
        <v>164</v>
      </c>
      <c r="CC127" s="22">
        <v>225</v>
      </c>
      <c r="CD127" s="22">
        <v>105</v>
      </c>
      <c r="CE127" s="22">
        <v>350</v>
      </c>
      <c r="CF127" s="22">
        <v>161</v>
      </c>
      <c r="CG127" s="22">
        <v>594</v>
      </c>
      <c r="CH127" s="22">
        <v>227</v>
      </c>
      <c r="CI127" s="22">
        <v>0.79</v>
      </c>
      <c r="CJ127" s="22">
        <v>0.13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1.6</v>
      </c>
      <c r="K128" s="20">
        <v>2.1</v>
      </c>
      <c r="L128" s="22">
        <v>2</v>
      </c>
      <c r="M128" s="20" t="s">
        <v>918</v>
      </c>
      <c r="N128" s="20">
        <v>1.6</v>
      </c>
      <c r="O128" s="22">
        <v>112</v>
      </c>
      <c r="P128" s="23" t="b">
        <v>0</v>
      </c>
      <c r="Q128" s="20"/>
      <c r="R128" s="20" t="s">
        <v>3343</v>
      </c>
      <c r="S128" s="22">
        <v>46</v>
      </c>
      <c r="T128" s="20" t="s">
        <v>1056</v>
      </c>
      <c r="U128" s="20">
        <v>3</v>
      </c>
      <c r="V128" s="20" t="s">
        <v>432</v>
      </c>
      <c r="W128" s="20">
        <v>4.5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48</v>
      </c>
      <c r="AD128" s="22">
        <v>514407</v>
      </c>
      <c r="AE128" s="22">
        <v>2208</v>
      </c>
      <c r="AF128" s="22">
        <v>264586</v>
      </c>
      <c r="AG128" s="22">
        <v>12916</v>
      </c>
      <c r="AH128" s="20">
        <v>0.3</v>
      </c>
      <c r="AI128" s="20">
        <v>10.4</v>
      </c>
      <c r="AJ128" s="20" t="s">
        <v>432</v>
      </c>
      <c r="AK128" s="22">
        <v>1440</v>
      </c>
      <c r="AL128" s="22">
        <v>1</v>
      </c>
      <c r="AM128" s="22">
        <v>0</v>
      </c>
      <c r="AN128" s="22">
        <v>3</v>
      </c>
      <c r="AO128" s="22">
        <v>22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300</v>
      </c>
      <c r="AX128" s="20">
        <v>407</v>
      </c>
      <c r="AY128" s="20">
        <v>45.5</v>
      </c>
      <c r="AZ128" s="20">
        <v>164</v>
      </c>
      <c r="BA128" s="20">
        <v>61.9</v>
      </c>
      <c r="BB128" s="22">
        <v>16</v>
      </c>
      <c r="BC128" s="20">
        <v>1.48</v>
      </c>
      <c r="BD128" s="20">
        <v>0.39</v>
      </c>
      <c r="BE128" s="20">
        <v>1.87</v>
      </c>
      <c r="BF128" s="20">
        <v>20.66</v>
      </c>
      <c r="BG128" s="22">
        <v>21</v>
      </c>
      <c r="BH128" s="22">
        <v>4</v>
      </c>
      <c r="BI128" s="22">
        <v>286</v>
      </c>
      <c r="BJ128" s="22">
        <v>91</v>
      </c>
      <c r="BK128" s="22">
        <v>94</v>
      </c>
      <c r="BL128" s="22">
        <v>3</v>
      </c>
      <c r="BM128" s="22">
        <v>82</v>
      </c>
      <c r="BN128" s="22">
        <v>12</v>
      </c>
      <c r="BO128" s="20"/>
      <c r="BP128" s="20"/>
      <c r="BQ128" s="20"/>
      <c r="BR128" s="20"/>
      <c r="BS128" s="20"/>
      <c r="BT128" s="20"/>
      <c r="BU128" s="22">
        <v>0.09</v>
      </c>
      <c r="BV128" s="22">
        <v>0</v>
      </c>
      <c r="BW128" s="22">
        <v>0.02</v>
      </c>
      <c r="BX128" s="22">
        <v>0.11</v>
      </c>
      <c r="BY128" s="22">
        <v>1.29</v>
      </c>
      <c r="BZ128" s="22">
        <v>1.38</v>
      </c>
      <c r="CA128" s="22">
        <v>342</v>
      </c>
      <c r="CB128" s="22">
        <v>45</v>
      </c>
      <c r="CC128" s="22">
        <v>194</v>
      </c>
      <c r="CD128" s="22">
        <v>63</v>
      </c>
      <c r="CE128" s="22">
        <v>144</v>
      </c>
      <c r="CF128" s="22">
        <v>44</v>
      </c>
      <c r="CG128" s="22">
        <v>88</v>
      </c>
      <c r="CH128" s="22">
        <v>35</v>
      </c>
      <c r="CI128" s="22">
        <v>1</v>
      </c>
      <c r="CJ128" s="22">
        <v>0.19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0.6</v>
      </c>
      <c r="K129" s="20">
        <v>1.1000000000000001</v>
      </c>
      <c r="L129" s="22">
        <v>0</v>
      </c>
      <c r="M129" s="20" t="s">
        <v>1051</v>
      </c>
      <c r="N129" s="20">
        <v>0.6</v>
      </c>
      <c r="O129" s="22">
        <v>114</v>
      </c>
      <c r="P129" s="23" t="b">
        <v>0</v>
      </c>
      <c r="Q129" s="20"/>
      <c r="R129" s="20" t="s">
        <v>3580</v>
      </c>
      <c r="S129" s="22">
        <v>44</v>
      </c>
      <c r="T129" s="20" t="s">
        <v>1052</v>
      </c>
      <c r="U129" s="20">
        <v>1.5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18</v>
      </c>
      <c r="AD129" s="22">
        <v>6712</v>
      </c>
      <c r="AE129" s="22">
        <v>26</v>
      </c>
      <c r="AF129" s="22">
        <v>7159</v>
      </c>
      <c r="AG129" s="22">
        <v>182</v>
      </c>
      <c r="AH129" s="20">
        <v>0.1</v>
      </c>
      <c r="AI129" s="20">
        <v>4.0999999999999996</v>
      </c>
      <c r="AJ129" s="20" t="s">
        <v>469</v>
      </c>
      <c r="AK129" s="22">
        <v>512</v>
      </c>
      <c r="AL129" s="22">
        <v>0</v>
      </c>
      <c r="AM129" s="22">
        <v>0</v>
      </c>
      <c r="AN129" s="22">
        <v>1</v>
      </c>
      <c r="AO129" s="22">
        <v>8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93</v>
      </c>
      <c r="AX129" s="20">
        <v>96.4</v>
      </c>
      <c r="AY129" s="20">
        <v>90.5</v>
      </c>
      <c r="AZ129" s="20">
        <v>11</v>
      </c>
      <c r="BA129" s="20">
        <v>19.899999999999999</v>
      </c>
      <c r="BB129" s="22">
        <v>5</v>
      </c>
      <c r="BC129" s="20">
        <v>0.06</v>
      </c>
      <c r="BD129" s="20">
        <v>0.33</v>
      </c>
      <c r="BE129" s="20">
        <v>0.39</v>
      </c>
      <c r="BF129" s="20">
        <v>9.1</v>
      </c>
      <c r="BG129" s="22">
        <v>277</v>
      </c>
      <c r="BH129" s="22">
        <v>110</v>
      </c>
      <c r="BI129" s="22">
        <v>181</v>
      </c>
      <c r="BJ129" s="22">
        <v>45</v>
      </c>
      <c r="BK129" s="22">
        <v>374</v>
      </c>
      <c r="BL129" s="22">
        <v>135</v>
      </c>
      <c r="BM129" s="22">
        <v>294</v>
      </c>
      <c r="BN129" s="22">
        <v>100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0.06</v>
      </c>
      <c r="BX129" s="22">
        <v>7.0000000000000007E-2</v>
      </c>
      <c r="BY129" s="22">
        <v>1.6</v>
      </c>
      <c r="BZ129" s="22">
        <v>1.41</v>
      </c>
      <c r="CA129" s="22">
        <v>522</v>
      </c>
      <c r="CB129" s="22">
        <v>109</v>
      </c>
      <c r="CC129" s="22">
        <v>308</v>
      </c>
      <c r="CD129" s="22">
        <v>101</v>
      </c>
      <c r="CE129" s="22">
        <v>337</v>
      </c>
      <c r="CF129" s="22">
        <v>113</v>
      </c>
      <c r="CG129" s="22">
        <v>451</v>
      </c>
      <c r="CH129" s="22">
        <v>173</v>
      </c>
      <c r="CI129" s="22">
        <v>0.88</v>
      </c>
      <c r="CJ129" s="22">
        <v>0.18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3486</v>
      </c>
      <c r="R130" s="20" t="s">
        <v>3227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18582</v>
      </c>
      <c r="AE130" s="22">
        <v>6</v>
      </c>
      <c r="AF130" s="22">
        <v>25720</v>
      </c>
      <c r="AG130" s="22">
        <v>31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350</v>
      </c>
      <c r="BH130" s="22">
        <v>154</v>
      </c>
      <c r="BI130" s="22">
        <v>291</v>
      </c>
      <c r="BJ130" s="22">
        <v>156</v>
      </c>
      <c r="BK130" s="22">
        <v>207</v>
      </c>
      <c r="BL130" s="22">
        <v>115</v>
      </c>
      <c r="BM130" s="22">
        <v>327</v>
      </c>
      <c r="BN130" s="22">
        <v>149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727</v>
      </c>
      <c r="CD130" s="22">
        <v>311</v>
      </c>
      <c r="CE130" s="22">
        <v>68</v>
      </c>
      <c r="CF130" s="22">
        <v>35</v>
      </c>
      <c r="CG130" s="22">
        <v>492</v>
      </c>
      <c r="CH130" s="22">
        <v>168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</v>
      </c>
      <c r="K131" s="20">
        <v>0.5</v>
      </c>
      <c r="L131" s="22">
        <v>0</v>
      </c>
      <c r="M131" s="20" t="s">
        <v>558</v>
      </c>
      <c r="N131" s="20">
        <v>0</v>
      </c>
      <c r="O131" s="22">
        <v>116</v>
      </c>
      <c r="P131" s="23" t="b">
        <v>0</v>
      </c>
      <c r="Q131" s="20"/>
      <c r="R131" s="20" t="s">
        <v>2848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2.2000000000000002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269811</v>
      </c>
      <c r="AE131" s="22">
        <v>849</v>
      </c>
      <c r="AF131" s="22">
        <v>98652</v>
      </c>
      <c r="AG131" s="22">
        <v>2834</v>
      </c>
      <c r="AH131" s="20">
        <v>0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357</v>
      </c>
      <c r="BH131" s="22">
        <v>27</v>
      </c>
      <c r="BI131" s="22">
        <v>468</v>
      </c>
      <c r="BJ131" s="22">
        <v>20</v>
      </c>
      <c r="BK131" s="22">
        <v>439</v>
      </c>
      <c r="BL131" s="22">
        <v>11</v>
      </c>
      <c r="BM131" s="22">
        <v>407</v>
      </c>
      <c r="BN131" s="22">
        <v>27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734</v>
      </c>
      <c r="CB131" s="22">
        <v>76</v>
      </c>
      <c r="CC131" s="22">
        <v>411</v>
      </c>
      <c r="CD131" s="22">
        <v>38</v>
      </c>
      <c r="CE131" s="22">
        <v>263</v>
      </c>
      <c r="CF131" s="22">
        <v>27</v>
      </c>
      <c r="CG131" s="22">
        <v>128</v>
      </c>
      <c r="CH131" s="22">
        <v>18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3396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4983</v>
      </c>
      <c r="AE132" s="22">
        <v>101</v>
      </c>
      <c r="AF132" s="22">
        <v>11981</v>
      </c>
      <c r="AG132" s="22">
        <v>78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757</v>
      </c>
      <c r="BH132" s="22">
        <v>97</v>
      </c>
      <c r="BI132" s="22">
        <v>757</v>
      </c>
      <c r="BJ132" s="22">
        <v>97</v>
      </c>
      <c r="BK132" s="22">
        <v>757</v>
      </c>
      <c r="BL132" s="22">
        <v>97</v>
      </c>
      <c r="BM132" s="22">
        <v>757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4</v>
      </c>
      <c r="CC132" s="22">
        <v>755</v>
      </c>
      <c r="CD132" s="22">
        <v>97</v>
      </c>
      <c r="CE132" s="22">
        <v>757</v>
      </c>
      <c r="CF132" s="22">
        <v>97</v>
      </c>
      <c r="CG132" s="22">
        <v>458</v>
      </c>
      <c r="CH132" s="22">
        <v>65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2485</v>
      </c>
      <c r="R133" s="20" t="s">
        <v>2486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1850</v>
      </c>
      <c r="AG133" s="22">
        <v>5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699</v>
      </c>
      <c r="BH133" s="22">
        <v>289</v>
      </c>
      <c r="BI133" s="22">
        <v>695</v>
      </c>
      <c r="BJ133" s="22">
        <v>288</v>
      </c>
      <c r="BK133" s="22">
        <v>689</v>
      </c>
      <c r="BL133" s="22">
        <v>290</v>
      </c>
      <c r="BM133" s="22">
        <v>705</v>
      </c>
      <c r="BN133" s="22">
        <v>292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469</v>
      </c>
      <c r="CB133" s="22">
        <v>278</v>
      </c>
      <c r="CC133" s="22">
        <v>660</v>
      </c>
      <c r="CD133" s="22">
        <v>261</v>
      </c>
      <c r="CE133" s="22">
        <v>704</v>
      </c>
      <c r="CF133" s="22">
        <v>292</v>
      </c>
      <c r="CG133" s="22">
        <v>660</v>
      </c>
      <c r="CH133" s="22">
        <v>263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-1</v>
      </c>
      <c r="E134" s="22">
        <v>1</v>
      </c>
      <c r="F134" s="22">
        <v>-2</v>
      </c>
      <c r="G134" s="22">
        <v>2</v>
      </c>
      <c r="H134" s="22">
        <v>2</v>
      </c>
      <c r="I134" s="22">
        <v>4</v>
      </c>
      <c r="J134" s="20">
        <v>1.6</v>
      </c>
      <c r="K134" s="20">
        <v>2.1</v>
      </c>
      <c r="L134" s="22">
        <v>2</v>
      </c>
      <c r="M134" s="20" t="s">
        <v>1049</v>
      </c>
      <c r="N134" s="20">
        <v>1.6</v>
      </c>
      <c r="O134" s="22">
        <v>119</v>
      </c>
      <c r="P134" s="23" t="b">
        <v>0</v>
      </c>
      <c r="Q134" s="20"/>
      <c r="R134" s="20"/>
      <c r="S134" s="22">
        <v>58</v>
      </c>
      <c r="T134" s="20" t="s">
        <v>1050</v>
      </c>
      <c r="U134" s="20">
        <v>3.4</v>
      </c>
      <c r="V134" s="20" t="s">
        <v>438</v>
      </c>
      <c r="W134" s="20">
        <v>7.8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54</v>
      </c>
      <c r="AD134" s="22">
        <v>1970345</v>
      </c>
      <c r="AE134" s="22">
        <v>3154</v>
      </c>
      <c r="AF134" s="22">
        <v>1837507</v>
      </c>
      <c r="AG134" s="22">
        <v>30337</v>
      </c>
      <c r="AH134" s="20">
        <v>0.3</v>
      </c>
      <c r="AI134" s="20">
        <v>9.3000000000000007</v>
      </c>
      <c r="AJ134" s="20" t="s">
        <v>438</v>
      </c>
      <c r="AK134" s="22">
        <v>1293</v>
      </c>
      <c r="AL134" s="22">
        <v>3</v>
      </c>
      <c r="AM134" s="22">
        <v>2</v>
      </c>
      <c r="AN134" s="22">
        <v>5</v>
      </c>
      <c r="AO134" s="22">
        <v>17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7</v>
      </c>
      <c r="AW134" s="22">
        <v>173</v>
      </c>
      <c r="AX134" s="20">
        <v>201</v>
      </c>
      <c r="AY134" s="20">
        <v>168.5</v>
      </c>
      <c r="AZ134" s="20">
        <v>399</v>
      </c>
      <c r="BA134" s="20">
        <v>76.099999999999994</v>
      </c>
      <c r="BB134" s="22">
        <v>15</v>
      </c>
      <c r="BC134" s="20">
        <v>5.35</v>
      </c>
      <c r="BD134" s="20">
        <v>0.48</v>
      </c>
      <c r="BE134" s="20">
        <v>5.83</v>
      </c>
      <c r="BF134" s="20">
        <v>17.32</v>
      </c>
      <c r="BG134" s="22">
        <v>149</v>
      </c>
      <c r="BH134" s="22">
        <v>14</v>
      </c>
      <c r="BI134" s="22">
        <v>94</v>
      </c>
      <c r="BJ134" s="22">
        <v>9</v>
      </c>
      <c r="BK134" s="22">
        <v>19</v>
      </c>
      <c r="BL134" s="22">
        <v>9</v>
      </c>
      <c r="BM134" s="22">
        <v>49</v>
      </c>
      <c r="BN134" s="22">
        <v>10</v>
      </c>
      <c r="BO134" s="20"/>
      <c r="BP134" s="20"/>
      <c r="BQ134" s="20"/>
      <c r="BR134" s="20"/>
      <c r="BS134" s="20"/>
      <c r="BT134" s="20"/>
      <c r="BU134" s="22">
        <v>0.37</v>
      </c>
      <c r="BV134" s="22">
        <v>0</v>
      </c>
      <c r="BW134" s="22">
        <v>0.03</v>
      </c>
      <c r="BX134" s="22">
        <v>0.4</v>
      </c>
      <c r="BY134" s="22">
        <v>1.21</v>
      </c>
      <c r="BZ134" s="22">
        <v>1.18</v>
      </c>
      <c r="CA134" s="22">
        <v>76</v>
      </c>
      <c r="CB134" s="22">
        <v>23</v>
      </c>
      <c r="CC134" s="22">
        <v>205</v>
      </c>
      <c r="CD134" s="22">
        <v>28</v>
      </c>
      <c r="CE134" s="22">
        <v>100</v>
      </c>
      <c r="CF134" s="22">
        <v>15</v>
      </c>
      <c r="CG134" s="22">
        <v>53</v>
      </c>
      <c r="CH134" s="22">
        <v>9</v>
      </c>
      <c r="CI134" s="22">
        <v>1.04</v>
      </c>
      <c r="CJ134" s="22">
        <v>0.35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1.8</v>
      </c>
      <c r="K135" s="20">
        <v>2.2999999999999998</v>
      </c>
      <c r="L135" s="22">
        <v>1</v>
      </c>
      <c r="M135" s="20" t="s">
        <v>1081</v>
      </c>
      <c r="N135" s="20">
        <v>1.8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1.5</v>
      </c>
      <c r="V135" s="20" t="s">
        <v>3487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12</v>
      </c>
      <c r="AD135" s="22">
        <v>47811</v>
      </c>
      <c r="AE135" s="22">
        <v>292</v>
      </c>
      <c r="AF135" s="22">
        <v>69273</v>
      </c>
      <c r="AG135" s="22">
        <v>842</v>
      </c>
      <c r="AH135" s="20">
        <v>0.4</v>
      </c>
      <c r="AI135" s="20">
        <v>2.7</v>
      </c>
      <c r="AJ135" s="20" t="s">
        <v>3487</v>
      </c>
      <c r="AK135" s="22">
        <v>288</v>
      </c>
      <c r="AL135" s="22">
        <v>0</v>
      </c>
      <c r="AM135" s="22">
        <v>0</v>
      </c>
      <c r="AN135" s="22">
        <v>2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39</v>
      </c>
      <c r="AX135" s="20">
        <v>44.6</v>
      </c>
      <c r="AY135" s="20">
        <v>32.1</v>
      </c>
      <c r="AZ135" s="20">
        <v>65</v>
      </c>
      <c r="BA135" s="20">
        <v>14.2</v>
      </c>
      <c r="BB135" s="22">
        <v>3</v>
      </c>
      <c r="BC135" s="20">
        <v>0.7</v>
      </c>
      <c r="BD135" s="20">
        <v>0.06</v>
      </c>
      <c r="BE135" s="20">
        <v>0.76</v>
      </c>
      <c r="BF135" s="20">
        <v>3.69</v>
      </c>
      <c r="BG135" s="22">
        <v>352</v>
      </c>
      <c r="BH135" s="22">
        <v>155</v>
      </c>
      <c r="BI135" s="22">
        <v>316</v>
      </c>
      <c r="BJ135" s="22">
        <v>168</v>
      </c>
      <c r="BK135" s="22">
        <v>203</v>
      </c>
      <c r="BL135" s="22">
        <v>113</v>
      </c>
      <c r="BM135" s="22">
        <v>332</v>
      </c>
      <c r="BN135" s="22">
        <v>150</v>
      </c>
      <c r="BO135" s="20"/>
      <c r="BP135" s="20"/>
      <c r="BQ135" s="20"/>
      <c r="BR135" s="20"/>
      <c r="BS135" s="20"/>
      <c r="BT135" s="20"/>
      <c r="BU135" s="22">
        <v>0.22</v>
      </c>
      <c r="BV135" s="22">
        <v>0</v>
      </c>
      <c r="BW135" s="22">
        <v>0.02</v>
      </c>
      <c r="BX135" s="22">
        <v>0.24</v>
      </c>
      <c r="BY135" s="22">
        <v>1.1499999999999999</v>
      </c>
      <c r="BZ135" s="22">
        <v>0.62</v>
      </c>
      <c r="CA135" s="22">
        <v>561</v>
      </c>
      <c r="CB135" s="22">
        <v>316</v>
      </c>
      <c r="CC135" s="22">
        <v>173</v>
      </c>
      <c r="CD135" s="22">
        <v>83</v>
      </c>
      <c r="CE135" s="22">
        <v>339</v>
      </c>
      <c r="CF135" s="22">
        <v>153</v>
      </c>
      <c r="CG135" s="22">
        <v>218</v>
      </c>
      <c r="CH135" s="22">
        <v>71</v>
      </c>
      <c r="CI135" s="22">
        <v>0.94</v>
      </c>
      <c r="CJ135" s="22">
        <v>0.62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0.2</v>
      </c>
      <c r="K136" s="20">
        <v>0.7</v>
      </c>
      <c r="L136" s="22">
        <v>0</v>
      </c>
      <c r="M136" s="20" t="s">
        <v>1047</v>
      </c>
      <c r="N136" s="20">
        <v>0.2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1826</v>
      </c>
      <c r="AE136" s="22">
        <v>21</v>
      </c>
      <c r="AF136" s="22">
        <v>5585</v>
      </c>
      <c r="AG136" s="22">
        <v>58</v>
      </c>
      <c r="AH136" s="20">
        <v>0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427</v>
      </c>
      <c r="BH136" s="22">
        <v>156</v>
      </c>
      <c r="BI136" s="22">
        <v>356</v>
      </c>
      <c r="BJ136" s="22">
        <v>125</v>
      </c>
      <c r="BK136" s="22">
        <v>548</v>
      </c>
      <c r="BL136" s="22">
        <v>220</v>
      </c>
      <c r="BM136" s="22">
        <v>432</v>
      </c>
      <c r="BN136" s="22">
        <v>153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568</v>
      </c>
      <c r="CB136" s="22">
        <v>126</v>
      </c>
      <c r="CC136" s="22">
        <v>363</v>
      </c>
      <c r="CD136" s="22">
        <v>122</v>
      </c>
      <c r="CE136" s="22">
        <v>391</v>
      </c>
      <c r="CF136" s="22">
        <v>137</v>
      </c>
      <c r="CG136" s="22">
        <v>472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2.8</v>
      </c>
      <c r="K137" s="20">
        <v>3.3</v>
      </c>
      <c r="L137" s="22">
        <v>2</v>
      </c>
      <c r="M137" s="20" t="s">
        <v>1242</v>
      </c>
      <c r="N137" s="20">
        <v>2.8</v>
      </c>
      <c r="O137" s="22">
        <v>258</v>
      </c>
      <c r="P137" s="23" t="b">
        <v>0</v>
      </c>
      <c r="Q137" s="20"/>
      <c r="R137" s="20" t="s">
        <v>3228</v>
      </c>
      <c r="S137" s="22">
        <v>49</v>
      </c>
      <c r="T137" s="20" t="s">
        <v>1243</v>
      </c>
      <c r="U137" s="20">
        <v>2.7</v>
      </c>
      <c r="V137" s="20" t="s">
        <v>640</v>
      </c>
      <c r="W137" s="20">
        <v>1.4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35</v>
      </c>
      <c r="AD137" s="22">
        <v>165873</v>
      </c>
      <c r="AE137" s="22">
        <v>2470</v>
      </c>
      <c r="AF137" s="22">
        <v>143403</v>
      </c>
      <c r="AG137" s="22">
        <v>5899</v>
      </c>
      <c r="AH137" s="20">
        <v>0.6</v>
      </c>
      <c r="AI137" s="20">
        <v>7.1</v>
      </c>
      <c r="AJ137" s="20" t="s">
        <v>640</v>
      </c>
      <c r="AK137" s="22">
        <v>660</v>
      </c>
      <c r="AL137" s="22">
        <v>2</v>
      </c>
      <c r="AM137" s="22">
        <v>2</v>
      </c>
      <c r="AN137" s="22">
        <v>2</v>
      </c>
      <c r="AO137" s="22">
        <v>12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4</v>
      </c>
      <c r="AW137" s="22">
        <v>108</v>
      </c>
      <c r="AX137" s="20">
        <v>148.4</v>
      </c>
      <c r="AY137" s="20">
        <v>130.19999999999999</v>
      </c>
      <c r="AZ137" s="20">
        <v>346</v>
      </c>
      <c r="BA137" s="20">
        <v>62.2</v>
      </c>
      <c r="BB137" s="22">
        <v>6</v>
      </c>
      <c r="BC137" s="20">
        <v>4.7699999999999996</v>
      </c>
      <c r="BD137" s="20">
        <v>0.65</v>
      </c>
      <c r="BE137" s="20">
        <v>5.42</v>
      </c>
      <c r="BF137" s="20">
        <v>9.8699999999999992</v>
      </c>
      <c r="BG137" s="22">
        <v>214</v>
      </c>
      <c r="BH137" s="22">
        <v>24</v>
      </c>
      <c r="BI137" s="22">
        <v>132</v>
      </c>
      <c r="BJ137" s="22">
        <v>15</v>
      </c>
      <c r="BK137" s="22">
        <v>24</v>
      </c>
      <c r="BL137" s="22">
        <v>11</v>
      </c>
      <c r="BM137" s="22">
        <v>79</v>
      </c>
      <c r="BN137" s="22">
        <v>14</v>
      </c>
      <c r="BO137" s="20"/>
      <c r="BP137" s="20"/>
      <c r="BQ137" s="20"/>
      <c r="BR137" s="20"/>
      <c r="BS137" s="20"/>
      <c r="BT137" s="20"/>
      <c r="BU137" s="22">
        <v>0.65</v>
      </c>
      <c r="BV137" s="22">
        <v>0</v>
      </c>
      <c r="BW137" s="22">
        <v>0.09</v>
      </c>
      <c r="BX137" s="22">
        <v>0.74</v>
      </c>
      <c r="BY137" s="22">
        <v>1.35</v>
      </c>
      <c r="BZ137" s="22">
        <v>1.64</v>
      </c>
      <c r="CA137" s="22">
        <v>223</v>
      </c>
      <c r="CB137" s="22">
        <v>48</v>
      </c>
      <c r="CC137" s="22">
        <v>119</v>
      </c>
      <c r="CD137" s="22">
        <v>17</v>
      </c>
      <c r="CE137" s="22">
        <v>179</v>
      </c>
      <c r="CF137" s="22">
        <v>25</v>
      </c>
      <c r="CG137" s="22">
        <v>158</v>
      </c>
      <c r="CH137" s="22">
        <v>27</v>
      </c>
      <c r="CI137" s="22">
        <v>0.82</v>
      </c>
      <c r="CJ137" s="22">
        <v>0.27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0.2</v>
      </c>
      <c r="K138" s="20">
        <v>0.7</v>
      </c>
      <c r="L138" s="22">
        <v>1</v>
      </c>
      <c r="M138" s="20" t="s">
        <v>1027</v>
      </c>
      <c r="N138" s="20">
        <v>0.2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2487</v>
      </c>
      <c r="U138" s="20">
        <v>1</v>
      </c>
      <c r="V138" s="20" t="s">
        <v>2488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5</v>
      </c>
      <c r="AD138" s="22">
        <v>3079</v>
      </c>
      <c r="AE138" s="22">
        <v>28</v>
      </c>
      <c r="AF138" s="22">
        <v>2822</v>
      </c>
      <c r="AG138" s="22">
        <v>54</v>
      </c>
      <c r="AH138" s="20">
        <v>0</v>
      </c>
      <c r="AI138" s="20">
        <v>1.1000000000000001</v>
      </c>
      <c r="AJ138" s="20" t="s">
        <v>2488</v>
      </c>
      <c r="AK138" s="22">
        <v>36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0.8</v>
      </c>
      <c r="AY138" s="20">
        <v>2.5</v>
      </c>
      <c r="AZ138" s="20">
        <v>24</v>
      </c>
      <c r="BA138" s="20">
        <v>2.7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0.53</v>
      </c>
      <c r="BG138" s="22">
        <v>470</v>
      </c>
      <c r="BH138" s="22">
        <v>217</v>
      </c>
      <c r="BI138" s="22">
        <v>413</v>
      </c>
      <c r="BJ138" s="22">
        <v>207</v>
      </c>
      <c r="BK138" s="22">
        <v>313</v>
      </c>
      <c r="BL138" s="22">
        <v>160</v>
      </c>
      <c r="BM138" s="22">
        <v>434</v>
      </c>
      <c r="BN138" s="22">
        <v>202</v>
      </c>
      <c r="BO138" s="20"/>
      <c r="BP138" s="20"/>
      <c r="BQ138" s="20"/>
      <c r="BR138" s="20"/>
      <c r="BS138" s="20"/>
      <c r="BT138" s="20"/>
      <c r="BU138" s="22">
        <v>0.3</v>
      </c>
      <c r="BV138" s="22">
        <v>0</v>
      </c>
      <c r="BW138" s="22">
        <v>0.02</v>
      </c>
      <c r="BX138" s="22">
        <v>0.32</v>
      </c>
      <c r="BY138" s="22">
        <v>1.32</v>
      </c>
      <c r="BZ138" s="22">
        <v>0</v>
      </c>
      <c r="CA138" s="22">
        <v>438</v>
      </c>
      <c r="CB138" s="22">
        <v>257</v>
      </c>
      <c r="CC138" s="22">
        <v>380</v>
      </c>
      <c r="CD138" s="22">
        <v>171</v>
      </c>
      <c r="CE138" s="22">
        <v>418</v>
      </c>
      <c r="CF138" s="22">
        <v>190</v>
      </c>
      <c r="CG138" s="22">
        <v>584</v>
      </c>
      <c r="CH138" s="22">
        <v>219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</v>
      </c>
      <c r="K139" s="20">
        <v>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2849</v>
      </c>
      <c r="U139" s="20">
        <v>0</v>
      </c>
      <c r="V139" s="20" t="s">
        <v>2850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1590</v>
      </c>
      <c r="AE139" s="22">
        <v>17</v>
      </c>
      <c r="AF139" s="22">
        <v>1088</v>
      </c>
      <c r="AG139" s="22">
        <v>30</v>
      </c>
      <c r="AH139" s="20">
        <v>0</v>
      </c>
      <c r="AI139" s="20">
        <v>0</v>
      </c>
      <c r="AJ139" s="20" t="s">
        <v>2850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675</v>
      </c>
      <c r="BH139" s="22">
        <v>271</v>
      </c>
      <c r="BI139" s="22">
        <v>671</v>
      </c>
      <c r="BJ139" s="22">
        <v>272</v>
      </c>
      <c r="BK139" s="22">
        <v>662</v>
      </c>
      <c r="BL139" s="22">
        <v>271</v>
      </c>
      <c r="BM139" s="22">
        <v>681</v>
      </c>
      <c r="BN139" s="22">
        <v>274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435</v>
      </c>
      <c r="CB139" s="22">
        <v>254</v>
      </c>
      <c r="CC139" s="22">
        <v>635</v>
      </c>
      <c r="CD139" s="22">
        <v>243</v>
      </c>
      <c r="CE139" s="22">
        <v>683</v>
      </c>
      <c r="CF139" s="22">
        <v>277</v>
      </c>
      <c r="CG139" s="22">
        <v>673</v>
      </c>
      <c r="CH139" s="22">
        <v>269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1.8</v>
      </c>
      <c r="K140" s="20">
        <v>2.2999999999999998</v>
      </c>
      <c r="L140" s="22">
        <v>2</v>
      </c>
      <c r="M140" s="20" t="s">
        <v>2962</v>
      </c>
      <c r="N140" s="20">
        <v>1.8</v>
      </c>
      <c r="O140" s="22">
        <v>701</v>
      </c>
      <c r="P140" s="23" t="b">
        <v>0</v>
      </c>
      <c r="Q140" s="20"/>
      <c r="R140" s="20" t="s">
        <v>3488</v>
      </c>
      <c r="S140" s="22">
        <v>45</v>
      </c>
      <c r="T140" s="20" t="s">
        <v>2963</v>
      </c>
      <c r="U140" s="20">
        <v>1.5</v>
      </c>
      <c r="V140" s="20" t="s">
        <v>2964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17</v>
      </c>
      <c r="AD140" s="22">
        <v>11973</v>
      </c>
      <c r="AE140" s="22">
        <v>195</v>
      </c>
      <c r="AF140" s="22">
        <v>5366</v>
      </c>
      <c r="AG140" s="22">
        <v>313</v>
      </c>
      <c r="AH140" s="20">
        <v>0.4</v>
      </c>
      <c r="AI140" s="20">
        <v>3.8</v>
      </c>
      <c r="AJ140" s="20" t="s">
        <v>2964</v>
      </c>
      <c r="AK140" s="22">
        <v>421</v>
      </c>
      <c r="AL140" s="22">
        <v>1</v>
      </c>
      <c r="AM140" s="22">
        <v>0</v>
      </c>
      <c r="AN140" s="22">
        <v>0</v>
      </c>
      <c r="AO140" s="22">
        <v>8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74</v>
      </c>
      <c r="AX140" s="20">
        <v>84.6</v>
      </c>
      <c r="AY140" s="20">
        <v>100.8</v>
      </c>
      <c r="AZ140" s="20">
        <v>21</v>
      </c>
      <c r="BA140" s="20">
        <v>20.7</v>
      </c>
      <c r="BB140" s="22">
        <v>4</v>
      </c>
      <c r="BC140" s="20">
        <v>0.22</v>
      </c>
      <c r="BD140" s="20">
        <v>0.59</v>
      </c>
      <c r="BE140" s="20">
        <v>0.81</v>
      </c>
      <c r="BF140" s="20">
        <v>6.17</v>
      </c>
      <c r="BG140" s="22">
        <v>295</v>
      </c>
      <c r="BH140" s="22">
        <v>123</v>
      </c>
      <c r="BI140" s="22">
        <v>164</v>
      </c>
      <c r="BJ140" s="22">
        <v>108</v>
      </c>
      <c r="BK140" s="22">
        <v>325</v>
      </c>
      <c r="BL140" s="22">
        <v>166</v>
      </c>
      <c r="BM140" s="22">
        <v>286</v>
      </c>
      <c r="BN140" s="22">
        <v>134</v>
      </c>
      <c r="BO140" s="22">
        <v>3</v>
      </c>
      <c r="BP140" s="20"/>
      <c r="BQ140" s="20"/>
      <c r="BR140" s="20"/>
      <c r="BS140" s="20"/>
      <c r="BT140" s="20"/>
      <c r="BU140" s="22">
        <v>0.05</v>
      </c>
      <c r="BV140" s="22">
        <v>0</v>
      </c>
      <c r="BW140" s="22">
        <v>0.13</v>
      </c>
      <c r="BX140" s="22">
        <v>0.18</v>
      </c>
      <c r="BY140" s="22">
        <v>1.32</v>
      </c>
      <c r="BZ140" s="22">
        <v>1.71</v>
      </c>
      <c r="CA140" s="22">
        <v>377</v>
      </c>
      <c r="CB140" s="22">
        <v>226</v>
      </c>
      <c r="CC140" s="22">
        <v>175</v>
      </c>
      <c r="CD140" s="22">
        <v>84</v>
      </c>
      <c r="CE140" s="22">
        <v>340</v>
      </c>
      <c r="CF140" s="22">
        <v>154</v>
      </c>
      <c r="CG140" s="22">
        <v>455</v>
      </c>
      <c r="CH140" s="22">
        <v>154</v>
      </c>
      <c r="CI140" s="22">
        <v>0.86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</v>
      </c>
      <c r="K141" s="20">
        <v>0.5</v>
      </c>
      <c r="L141" s="22">
        <v>0</v>
      </c>
      <c r="M141" s="20" t="s">
        <v>3313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3314</v>
      </c>
      <c r="U141" s="20">
        <v>0</v>
      </c>
      <c r="V141" s="20" t="s">
        <v>3315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2627</v>
      </c>
      <c r="AE141" s="22">
        <v>69</v>
      </c>
      <c r="AF141" s="22">
        <v>1292</v>
      </c>
      <c r="AG141" s="22">
        <v>78</v>
      </c>
      <c r="AH141" s="20">
        <v>0</v>
      </c>
      <c r="AI141" s="20">
        <v>0</v>
      </c>
      <c r="AJ141" s="20" t="s">
        <v>3316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579</v>
      </c>
      <c r="BH141" s="22">
        <v>225</v>
      </c>
      <c r="BI141" s="22">
        <v>565</v>
      </c>
      <c r="BJ141" s="22">
        <v>224</v>
      </c>
      <c r="BK141" s="22">
        <v>539</v>
      </c>
      <c r="BL141" s="22">
        <v>214</v>
      </c>
      <c r="BM141" s="22">
        <v>586</v>
      </c>
      <c r="BN141" s="22">
        <v>225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717</v>
      </c>
      <c r="CB141" s="22">
        <v>225</v>
      </c>
      <c r="CC141" s="22">
        <v>513</v>
      </c>
      <c r="CD141" s="22">
        <v>198</v>
      </c>
      <c r="CE141" s="22">
        <v>591</v>
      </c>
      <c r="CF141" s="22">
        <v>222</v>
      </c>
      <c r="CG141" s="22">
        <v>581</v>
      </c>
      <c r="CH141" s="22">
        <v>209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</v>
      </c>
      <c r="K142" s="20">
        <v>0.5</v>
      </c>
      <c r="L142" s="22">
        <v>0</v>
      </c>
      <c r="M142" s="20" t="s">
        <v>3433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3434</v>
      </c>
      <c r="U142" s="20">
        <v>0</v>
      </c>
      <c r="V142" s="20" t="s">
        <v>3435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1874</v>
      </c>
      <c r="AE142" s="22">
        <v>132</v>
      </c>
      <c r="AF142" s="22">
        <v>557</v>
      </c>
      <c r="AG142" s="22">
        <v>85</v>
      </c>
      <c r="AH142" s="20">
        <v>0</v>
      </c>
      <c r="AI142" s="20">
        <v>0</v>
      </c>
      <c r="AJ142" s="20" t="s">
        <v>3435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570</v>
      </c>
      <c r="BH142" s="22">
        <v>217</v>
      </c>
      <c r="BI142" s="22">
        <v>556</v>
      </c>
      <c r="BJ142" s="22">
        <v>216</v>
      </c>
      <c r="BK142" s="22">
        <v>530</v>
      </c>
      <c r="BL142" s="22">
        <v>206</v>
      </c>
      <c r="BM142" s="22">
        <v>577</v>
      </c>
      <c r="BN142" s="22">
        <v>217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708</v>
      </c>
      <c r="CB142" s="22">
        <v>217</v>
      </c>
      <c r="CC142" s="22">
        <v>504</v>
      </c>
      <c r="CD142" s="22">
        <v>190</v>
      </c>
      <c r="CE142" s="22">
        <v>582</v>
      </c>
      <c r="CF142" s="22">
        <v>214</v>
      </c>
      <c r="CG142" s="22">
        <v>614</v>
      </c>
      <c r="CH142" s="22">
        <v>216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0.4</v>
      </c>
      <c r="K143" s="20">
        <v>0.9</v>
      </c>
      <c r="L143" s="22">
        <v>0</v>
      </c>
      <c r="M143" s="20" t="s">
        <v>3489</v>
      </c>
      <c r="N143" s="20">
        <v>0.4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3490</v>
      </c>
      <c r="U143" s="20">
        <v>1</v>
      </c>
      <c r="V143" s="20" t="s">
        <v>3491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2</v>
      </c>
      <c r="AD143" s="22">
        <v>133</v>
      </c>
      <c r="AE143" s="22">
        <v>8</v>
      </c>
      <c r="AF143" s="22">
        <v>47</v>
      </c>
      <c r="AG143" s="22">
        <v>5</v>
      </c>
      <c r="AH143" s="20">
        <v>0.1</v>
      </c>
      <c r="AI143" s="20">
        <v>0.4</v>
      </c>
      <c r="AJ143" s="20" t="s">
        <v>3491</v>
      </c>
      <c r="AK143" s="22">
        <v>7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4</v>
      </c>
      <c r="AX143" s="20">
        <v>1</v>
      </c>
      <c r="AY143" s="20">
        <v>0.6</v>
      </c>
      <c r="AZ143" s="20">
        <v>0</v>
      </c>
      <c r="BA143" s="20">
        <v>0.1</v>
      </c>
      <c r="BB143" s="22">
        <v>0</v>
      </c>
      <c r="BC143" s="20">
        <v>0</v>
      </c>
      <c r="BD143" s="20">
        <v>0</v>
      </c>
      <c r="BE143" s="20">
        <v>0</v>
      </c>
      <c r="BF143" s="20">
        <v>0.03</v>
      </c>
      <c r="BG143" s="22">
        <v>468</v>
      </c>
      <c r="BH143" s="22">
        <v>216</v>
      </c>
      <c r="BI143" s="22">
        <v>431</v>
      </c>
      <c r="BJ143" s="22">
        <v>213</v>
      </c>
      <c r="BK143" s="22">
        <v>638</v>
      </c>
      <c r="BL143" s="22">
        <v>257</v>
      </c>
      <c r="BM143" s="22">
        <v>480</v>
      </c>
      <c r="BN143" s="22">
        <v>222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0.39</v>
      </c>
      <c r="BZ143" s="22">
        <v>0</v>
      </c>
      <c r="CA143" s="22">
        <v>407</v>
      </c>
      <c r="CB143" s="22">
        <v>236</v>
      </c>
      <c r="CC143" s="22">
        <v>334</v>
      </c>
      <c r="CD143" s="22">
        <v>152</v>
      </c>
      <c r="CE143" s="22">
        <v>410</v>
      </c>
      <c r="CF143" s="22">
        <v>186</v>
      </c>
      <c r="CG143" s="22">
        <v>744</v>
      </c>
      <c r="CH143" s="22">
        <v>317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563883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1</v>
      </c>
      <c r="J144" s="20">
        <v>0</v>
      </c>
      <c r="K144" s="20">
        <v>0.5</v>
      </c>
      <c r="L144" s="22">
        <v>0</v>
      </c>
      <c r="M144" s="20" t="s">
        <v>3630</v>
      </c>
      <c r="N144" s="20">
        <v>0</v>
      </c>
      <c r="O144" s="22">
        <v>752</v>
      </c>
      <c r="P144" s="23" t="b">
        <v>0</v>
      </c>
      <c r="Q144" s="20"/>
      <c r="R144" s="20"/>
      <c r="S144" s="22">
        <v>40</v>
      </c>
      <c r="T144" s="20" t="s">
        <v>3631</v>
      </c>
      <c r="U144" s="20">
        <v>0</v>
      </c>
      <c r="V144" s="20" t="s">
        <v>3632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286</v>
      </c>
      <c r="AE144" s="22">
        <v>36</v>
      </c>
      <c r="AF144" s="22">
        <v>73</v>
      </c>
      <c r="AG144" s="22">
        <v>26</v>
      </c>
      <c r="AH144" s="20">
        <v>0</v>
      </c>
      <c r="AI144" s="20">
        <v>0</v>
      </c>
      <c r="AJ144" s="20" t="s">
        <v>3632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578</v>
      </c>
      <c r="BH144" s="22">
        <v>79</v>
      </c>
      <c r="BI144" s="22">
        <v>564</v>
      </c>
      <c r="BJ144" s="22">
        <v>63</v>
      </c>
      <c r="BK144" s="22">
        <v>538</v>
      </c>
      <c r="BL144" s="22">
        <v>54</v>
      </c>
      <c r="BM144" s="22">
        <v>585</v>
      </c>
      <c r="BN144" s="22">
        <v>79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716</v>
      </c>
      <c r="CB144" s="22">
        <v>66</v>
      </c>
      <c r="CC144" s="22">
        <v>512</v>
      </c>
      <c r="CD144" s="22">
        <v>78</v>
      </c>
      <c r="CE144" s="22">
        <v>590</v>
      </c>
      <c r="CF144" s="22">
        <v>79</v>
      </c>
      <c r="CG144" s="22">
        <v>730</v>
      </c>
      <c r="CH144" s="22">
        <v>85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535818</v>
      </c>
      <c r="D145" s="22">
        <v>0</v>
      </c>
      <c r="E145" s="22">
        <v>0</v>
      </c>
      <c r="F145" s="22">
        <v>0</v>
      </c>
      <c r="G145" s="22">
        <v>0</v>
      </c>
      <c r="H145" s="22">
        <v>1</v>
      </c>
      <c r="I145" s="22">
        <v>3</v>
      </c>
      <c r="J145" s="20">
        <v>4.3</v>
      </c>
      <c r="K145" s="20">
        <v>5.3</v>
      </c>
      <c r="L145" s="22">
        <v>10</v>
      </c>
      <c r="M145" s="20" t="s">
        <v>1939</v>
      </c>
      <c r="N145" s="20">
        <v>4.8</v>
      </c>
      <c r="O145" s="22">
        <v>122</v>
      </c>
      <c r="P145" s="23" t="b">
        <v>0</v>
      </c>
      <c r="Q145" s="20"/>
      <c r="R145" s="20"/>
      <c r="S145" s="22">
        <v>50</v>
      </c>
      <c r="T145" s="20" t="s">
        <v>1940</v>
      </c>
      <c r="U145" s="20">
        <v>3.5</v>
      </c>
      <c r="V145" s="20" t="s">
        <v>1941</v>
      </c>
      <c r="W145" s="20">
        <v>1.3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53</v>
      </c>
      <c r="AD145" s="22">
        <v>224538</v>
      </c>
      <c r="AE145" s="22">
        <v>7115</v>
      </c>
      <c r="AF145" s="22">
        <v>130734</v>
      </c>
      <c r="AG145" s="22">
        <v>2993</v>
      </c>
      <c r="AH145" s="20">
        <v>1</v>
      </c>
      <c r="AI145" s="20">
        <v>10.6</v>
      </c>
      <c r="AJ145" s="20" t="s">
        <v>1941</v>
      </c>
      <c r="AK145" s="22">
        <v>1016</v>
      </c>
      <c r="AL145" s="22">
        <v>4</v>
      </c>
      <c r="AM145" s="22">
        <v>1</v>
      </c>
      <c r="AN145" s="22">
        <v>0</v>
      </c>
      <c r="AO145" s="22">
        <v>21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6</v>
      </c>
      <c r="AW145" s="22">
        <v>185</v>
      </c>
      <c r="AX145" s="20">
        <v>269</v>
      </c>
      <c r="AY145" s="20">
        <v>264.2</v>
      </c>
      <c r="AZ145" s="20">
        <v>318</v>
      </c>
      <c r="BA145" s="20">
        <v>85</v>
      </c>
      <c r="BB145" s="22">
        <v>11</v>
      </c>
      <c r="BC145" s="20">
        <v>2.2400000000000002</v>
      </c>
      <c r="BD145" s="20">
        <v>1.36</v>
      </c>
      <c r="BE145" s="20">
        <v>3.6</v>
      </c>
      <c r="BF145" s="20">
        <v>16.12</v>
      </c>
      <c r="BG145" s="22">
        <v>88</v>
      </c>
      <c r="BH145" s="22">
        <v>31</v>
      </c>
      <c r="BI145" s="22">
        <v>50</v>
      </c>
      <c r="BJ145" s="22">
        <v>39</v>
      </c>
      <c r="BK145" s="22">
        <v>33</v>
      </c>
      <c r="BL145" s="22">
        <v>18</v>
      </c>
      <c r="BM145" s="22">
        <v>37</v>
      </c>
      <c r="BN145" s="22">
        <v>25</v>
      </c>
      <c r="BO145" s="20"/>
      <c r="BP145" s="20"/>
      <c r="BQ145" s="20"/>
      <c r="BR145" s="20"/>
      <c r="BS145" s="20"/>
      <c r="BT145" s="20"/>
      <c r="BU145" s="22">
        <v>0.2</v>
      </c>
      <c r="BV145" s="22">
        <v>0</v>
      </c>
      <c r="BW145" s="22">
        <v>0.12</v>
      </c>
      <c r="BX145" s="22">
        <v>0.32</v>
      </c>
      <c r="BY145" s="22">
        <v>1.43</v>
      </c>
      <c r="BZ145" s="22">
        <v>1.86</v>
      </c>
      <c r="CA145" s="22">
        <v>208</v>
      </c>
      <c r="CB145" s="22">
        <v>132</v>
      </c>
      <c r="CC145" s="22">
        <v>30</v>
      </c>
      <c r="CD145" s="22">
        <v>17</v>
      </c>
      <c r="CE145" s="22">
        <v>92</v>
      </c>
      <c r="CF145" s="22">
        <v>46</v>
      </c>
      <c r="CG145" s="22">
        <v>170</v>
      </c>
      <c r="CH145" s="22">
        <v>54</v>
      </c>
      <c r="CI145" s="22">
        <v>0.97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235382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1102</v>
      </c>
      <c r="N146" s="20">
        <v>0</v>
      </c>
      <c r="O146" s="22">
        <v>123</v>
      </c>
      <c r="P146" s="23" t="b">
        <v>0</v>
      </c>
      <c r="Q146" s="20" t="s">
        <v>3124</v>
      </c>
      <c r="R146" s="20" t="s">
        <v>3125</v>
      </c>
      <c r="S146" s="22">
        <v>44</v>
      </c>
      <c r="T146" s="20" t="s">
        <v>1103</v>
      </c>
      <c r="U146" s="20">
        <v>0</v>
      </c>
      <c r="V146" s="20" t="s">
        <v>654</v>
      </c>
      <c r="W146" s="20">
        <v>0.1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2752</v>
      </c>
      <c r="AE146" s="22">
        <v>0</v>
      </c>
      <c r="AF146" s="22">
        <v>12780</v>
      </c>
      <c r="AG146" s="22">
        <v>32</v>
      </c>
      <c r="AH146" s="20">
        <v>0</v>
      </c>
      <c r="AI146" s="20">
        <v>0</v>
      </c>
      <c r="AJ146" s="20" t="s">
        <v>654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617</v>
      </c>
      <c r="BH146" s="22">
        <v>235</v>
      </c>
      <c r="BI146" s="22">
        <v>606</v>
      </c>
      <c r="BJ146" s="22">
        <v>235</v>
      </c>
      <c r="BK146" s="22">
        <v>588</v>
      </c>
      <c r="BL146" s="22">
        <v>230</v>
      </c>
      <c r="BM146" s="22">
        <v>622</v>
      </c>
      <c r="BN146" s="22">
        <v>238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527</v>
      </c>
      <c r="CB146" s="22">
        <v>296</v>
      </c>
      <c r="CC146" s="22">
        <v>571</v>
      </c>
      <c r="CD146" s="22">
        <v>205</v>
      </c>
      <c r="CE146" s="22">
        <v>629</v>
      </c>
      <c r="CF146" s="22">
        <v>243</v>
      </c>
      <c r="CG146" s="22">
        <v>504</v>
      </c>
      <c r="CH146" s="22">
        <v>176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509416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1745</v>
      </c>
      <c r="N147" s="20">
        <v>0</v>
      </c>
      <c r="O147" s="22">
        <v>124</v>
      </c>
      <c r="P147" s="23" t="b">
        <v>0</v>
      </c>
      <c r="Q147" s="20" t="s">
        <v>2851</v>
      </c>
      <c r="R147" s="20" t="s">
        <v>2852</v>
      </c>
      <c r="S147" s="22">
        <v>45</v>
      </c>
      <c r="T147" s="20" t="s">
        <v>1746</v>
      </c>
      <c r="U147" s="20">
        <v>0</v>
      </c>
      <c r="V147" s="20" t="s">
        <v>1747</v>
      </c>
      <c r="W147" s="20">
        <v>0</v>
      </c>
      <c r="X147" s="23" t="b">
        <v>0</v>
      </c>
      <c r="Y147" s="20"/>
      <c r="Z147" s="20" t="s">
        <v>872</v>
      </c>
      <c r="AA147" s="22">
        <v>5</v>
      </c>
      <c r="AB147" s="22">
        <v>36</v>
      </c>
      <c r="AC147" s="22">
        <v>0</v>
      </c>
      <c r="AD147" s="22">
        <v>483</v>
      </c>
      <c r="AE147" s="22">
        <v>0</v>
      </c>
      <c r="AF147" s="22">
        <v>4890</v>
      </c>
      <c r="AG147" s="22">
        <v>5</v>
      </c>
      <c r="AH147" s="20">
        <v>0</v>
      </c>
      <c r="AI147" s="20">
        <v>0</v>
      </c>
      <c r="AJ147" s="20" t="s">
        <v>1747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679</v>
      </c>
      <c r="BH147" s="22">
        <v>275</v>
      </c>
      <c r="BI147" s="22">
        <v>675</v>
      </c>
      <c r="BJ147" s="22">
        <v>276</v>
      </c>
      <c r="BK147" s="22">
        <v>666</v>
      </c>
      <c r="BL147" s="22">
        <v>275</v>
      </c>
      <c r="BM147" s="22">
        <v>685</v>
      </c>
      <c r="BN147" s="22">
        <v>278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440</v>
      </c>
      <c r="CB147" s="22">
        <v>259</v>
      </c>
      <c r="CC147" s="22">
        <v>639</v>
      </c>
      <c r="CD147" s="22">
        <v>247</v>
      </c>
      <c r="CE147" s="22">
        <v>687</v>
      </c>
      <c r="CF147" s="22">
        <v>281</v>
      </c>
      <c r="CG147" s="22">
        <v>629</v>
      </c>
      <c r="CH147" s="22">
        <v>245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536916</v>
      </c>
      <c r="D148" s="22">
        <v>0</v>
      </c>
      <c r="E148" s="22">
        <v>0</v>
      </c>
      <c r="F148" s="22">
        <v>-3</v>
      </c>
      <c r="G148" s="22">
        <v>3</v>
      </c>
      <c r="H148" s="22">
        <v>0</v>
      </c>
      <c r="I148" s="22">
        <v>3</v>
      </c>
      <c r="J148" s="20">
        <v>1.9</v>
      </c>
      <c r="K148" s="20">
        <v>2.9</v>
      </c>
      <c r="L148" s="22">
        <v>1</v>
      </c>
      <c r="M148" s="20" t="s">
        <v>1137</v>
      </c>
      <c r="N148" s="20">
        <v>2.4</v>
      </c>
      <c r="O148" s="22">
        <v>125</v>
      </c>
      <c r="P148" s="23" t="b">
        <v>0</v>
      </c>
      <c r="Q148" s="20"/>
      <c r="R148" s="20"/>
      <c r="S148" s="22">
        <v>47</v>
      </c>
      <c r="T148" s="20" t="s">
        <v>1138</v>
      </c>
      <c r="U148" s="20">
        <v>1.9</v>
      </c>
      <c r="V148" s="20" t="s">
        <v>1139</v>
      </c>
      <c r="W148" s="20">
        <v>0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15</v>
      </c>
      <c r="AD148" s="22">
        <v>3811</v>
      </c>
      <c r="AE148" s="22">
        <v>93</v>
      </c>
      <c r="AF148" s="22">
        <v>5553</v>
      </c>
      <c r="AG148" s="22">
        <v>191</v>
      </c>
      <c r="AH148" s="20">
        <v>0.5</v>
      </c>
      <c r="AI148" s="20">
        <v>3.2</v>
      </c>
      <c r="AJ148" s="20" t="s">
        <v>1139</v>
      </c>
      <c r="AK148" s="22">
        <v>294</v>
      </c>
      <c r="AL148" s="22">
        <v>1</v>
      </c>
      <c r="AM148" s="22">
        <v>1</v>
      </c>
      <c r="AN148" s="22">
        <v>0</v>
      </c>
      <c r="AO148" s="22">
        <v>5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1</v>
      </c>
      <c r="AW148" s="22">
        <v>36</v>
      </c>
      <c r="AX148" s="20">
        <v>66.2</v>
      </c>
      <c r="AY148" s="20">
        <v>59.2</v>
      </c>
      <c r="AZ148" s="20">
        <v>47</v>
      </c>
      <c r="BA148" s="20">
        <v>17.3</v>
      </c>
      <c r="BB148" s="22">
        <v>4</v>
      </c>
      <c r="BC148" s="20">
        <v>0.36</v>
      </c>
      <c r="BD148" s="20">
        <v>0.37</v>
      </c>
      <c r="BE148" s="20">
        <v>0.73</v>
      </c>
      <c r="BF148" s="20">
        <v>5.3</v>
      </c>
      <c r="BG148" s="22">
        <v>320</v>
      </c>
      <c r="BH148" s="22">
        <v>136</v>
      </c>
      <c r="BI148" s="22">
        <v>246</v>
      </c>
      <c r="BJ148" s="22">
        <v>137</v>
      </c>
      <c r="BK148" s="22">
        <v>238</v>
      </c>
      <c r="BL148" s="22">
        <v>124</v>
      </c>
      <c r="BM148" s="22">
        <v>312</v>
      </c>
      <c r="BN148" s="22">
        <v>143</v>
      </c>
      <c r="BO148" s="20"/>
      <c r="BP148" s="20"/>
      <c r="BQ148" s="20"/>
      <c r="BR148" s="20"/>
      <c r="BS148" s="20"/>
      <c r="BT148" s="20"/>
      <c r="BU148" s="22">
        <v>0.11</v>
      </c>
      <c r="BV148" s="22">
        <v>0</v>
      </c>
      <c r="BW148" s="22">
        <v>0.11</v>
      </c>
      <c r="BX148" s="22">
        <v>0.22</v>
      </c>
      <c r="BY148" s="22">
        <v>1.62</v>
      </c>
      <c r="BZ148" s="22">
        <v>1.53</v>
      </c>
      <c r="CA148" s="22">
        <v>335</v>
      </c>
      <c r="CB148" s="22">
        <v>217</v>
      </c>
      <c r="CC148" s="22">
        <v>138</v>
      </c>
      <c r="CD148" s="22">
        <v>69</v>
      </c>
      <c r="CE148" s="22">
        <v>286</v>
      </c>
      <c r="CF148" s="22">
        <v>122</v>
      </c>
      <c r="CG148" s="22">
        <v>515</v>
      </c>
      <c r="CH148" s="22">
        <v>182</v>
      </c>
      <c r="CI148" s="22">
        <v>1.22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233425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0</v>
      </c>
      <c r="K149" s="20">
        <v>0</v>
      </c>
      <c r="L149" s="22">
        <v>0</v>
      </c>
      <c r="M149" s="20" t="s">
        <v>883</v>
      </c>
      <c r="N149" s="20">
        <v>0</v>
      </c>
      <c r="O149" s="22">
        <v>127</v>
      </c>
      <c r="P149" s="23" t="b">
        <v>0</v>
      </c>
      <c r="Q149" s="20" t="s">
        <v>2387</v>
      </c>
      <c r="R149" s="20" t="s">
        <v>2388</v>
      </c>
      <c r="S149" s="22">
        <v>45</v>
      </c>
      <c r="T149" s="20" t="s">
        <v>1942</v>
      </c>
      <c r="U149" s="20">
        <v>0</v>
      </c>
      <c r="V149" s="20" t="s">
        <v>1943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0</v>
      </c>
      <c r="AE149" s="22">
        <v>0</v>
      </c>
      <c r="AF149" s="22">
        <v>3717</v>
      </c>
      <c r="AG149" s="22">
        <v>10</v>
      </c>
      <c r="AH149" s="20">
        <v>0</v>
      </c>
      <c r="AI149" s="20">
        <v>0</v>
      </c>
      <c r="AJ149" s="20" t="s">
        <v>1943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643</v>
      </c>
      <c r="BH149" s="22">
        <v>65</v>
      </c>
      <c r="BI149" s="22">
        <v>638</v>
      </c>
      <c r="BJ149" s="22">
        <v>66</v>
      </c>
      <c r="BK149" s="22">
        <v>625</v>
      </c>
      <c r="BL149" s="22">
        <v>64</v>
      </c>
      <c r="BM149" s="22">
        <v>648</v>
      </c>
      <c r="BN149" s="22">
        <v>67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390</v>
      </c>
      <c r="CB149" s="22">
        <v>69</v>
      </c>
      <c r="CC149" s="22">
        <v>602</v>
      </c>
      <c r="CD149" s="22">
        <v>61</v>
      </c>
      <c r="CE149" s="22">
        <v>655</v>
      </c>
      <c r="CF149" s="22">
        <v>70</v>
      </c>
      <c r="CG149" s="22">
        <v>619</v>
      </c>
      <c r="CH149" s="22">
        <v>85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168090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-0.5</v>
      </c>
      <c r="K150" s="20">
        <v>0.5</v>
      </c>
      <c r="L150" s="22">
        <v>1</v>
      </c>
      <c r="M150" s="20" t="s">
        <v>1944</v>
      </c>
      <c r="N150" s="20">
        <v>0</v>
      </c>
      <c r="O150" s="22">
        <v>128</v>
      </c>
      <c r="P150" s="23" t="b">
        <v>0</v>
      </c>
      <c r="Q150" s="20"/>
      <c r="R150" s="20" t="s">
        <v>3492</v>
      </c>
      <c r="S150" s="22">
        <v>48</v>
      </c>
      <c r="T150" s="20" t="s">
        <v>1945</v>
      </c>
      <c r="U150" s="20">
        <v>1.6</v>
      </c>
      <c r="V150" s="20" t="s">
        <v>1946</v>
      </c>
      <c r="W150" s="20">
        <v>0.1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14</v>
      </c>
      <c r="AD150" s="22">
        <v>8271</v>
      </c>
      <c r="AE150" s="22">
        <v>16</v>
      </c>
      <c r="AF150" s="22">
        <v>17938</v>
      </c>
      <c r="AG150" s="22">
        <v>45</v>
      </c>
      <c r="AH150" s="20">
        <v>0</v>
      </c>
      <c r="AI150" s="20">
        <v>2.9</v>
      </c>
      <c r="AJ150" s="20" t="s">
        <v>1946</v>
      </c>
      <c r="AK150" s="22">
        <v>449</v>
      </c>
      <c r="AL150" s="22">
        <v>0</v>
      </c>
      <c r="AM150" s="22">
        <v>1</v>
      </c>
      <c r="AN150" s="22">
        <v>1</v>
      </c>
      <c r="AO150" s="22">
        <v>6</v>
      </c>
      <c r="AP150" s="22">
        <v>0</v>
      </c>
      <c r="AQ150" s="22">
        <v>0</v>
      </c>
      <c r="AR150" s="22">
        <v>0</v>
      </c>
      <c r="AS150" s="22">
        <v>1</v>
      </c>
      <c r="AT150" s="22">
        <v>1</v>
      </c>
      <c r="AU150" s="22">
        <v>0</v>
      </c>
      <c r="AV150" s="22">
        <v>0</v>
      </c>
      <c r="AW150" s="22">
        <v>68</v>
      </c>
      <c r="AX150" s="20">
        <v>70.400000000000006</v>
      </c>
      <c r="AY150" s="20">
        <v>127.2</v>
      </c>
      <c r="AZ150" s="20">
        <v>24</v>
      </c>
      <c r="BA150" s="20">
        <v>21.7</v>
      </c>
      <c r="BB150" s="22">
        <v>6</v>
      </c>
      <c r="BC150" s="20">
        <v>0.22</v>
      </c>
      <c r="BD150" s="20">
        <v>0.54</v>
      </c>
      <c r="BE150" s="20">
        <v>0.76</v>
      </c>
      <c r="BF150" s="20">
        <v>5.16</v>
      </c>
      <c r="BG150" s="22">
        <v>315</v>
      </c>
      <c r="BH150" s="22">
        <v>134</v>
      </c>
      <c r="BI150" s="22">
        <v>136</v>
      </c>
      <c r="BJ150" s="22">
        <v>95</v>
      </c>
      <c r="BK150" s="22">
        <v>314</v>
      </c>
      <c r="BL150" s="22">
        <v>161</v>
      </c>
      <c r="BM150" s="22">
        <v>280</v>
      </c>
      <c r="BN150" s="22">
        <v>132</v>
      </c>
      <c r="BO150" s="20"/>
      <c r="BP150" s="20"/>
      <c r="BQ150" s="20"/>
      <c r="BR150" s="20"/>
      <c r="BS150" s="20"/>
      <c r="BT150" s="20"/>
      <c r="BU150" s="22">
        <v>0.04</v>
      </c>
      <c r="BV150" s="22">
        <v>0</v>
      </c>
      <c r="BW150" s="22">
        <v>0.11</v>
      </c>
      <c r="BX150" s="22">
        <v>0.15</v>
      </c>
      <c r="BY150" s="22">
        <v>1.03</v>
      </c>
      <c r="BZ150" s="22">
        <v>1.2</v>
      </c>
      <c r="CA150" s="22">
        <v>289</v>
      </c>
      <c r="CB150" s="22">
        <v>189</v>
      </c>
      <c r="CC150" s="22">
        <v>680</v>
      </c>
      <c r="CD150" s="22">
        <v>276</v>
      </c>
      <c r="CE150" s="22">
        <v>329</v>
      </c>
      <c r="CF150" s="22">
        <v>147</v>
      </c>
      <c r="CG150" s="22">
        <v>453</v>
      </c>
      <c r="CH150" s="22">
        <v>153</v>
      </c>
      <c r="CI150" s="22">
        <v>1.2</v>
      </c>
      <c r="CJ150" s="22">
        <v>0.2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83299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-0.5</v>
      </c>
      <c r="K151" s="20">
        <v>0.5</v>
      </c>
      <c r="L151" s="22">
        <v>2</v>
      </c>
      <c r="M151" s="20" t="s">
        <v>505</v>
      </c>
      <c r="N151" s="20">
        <v>0</v>
      </c>
      <c r="O151" s="22">
        <v>129</v>
      </c>
      <c r="P151" s="23" t="b">
        <v>0</v>
      </c>
      <c r="Q151" s="20"/>
      <c r="R151" s="20" t="s">
        <v>3581</v>
      </c>
      <c r="S151" s="22">
        <v>50</v>
      </c>
      <c r="T151" s="20" t="s">
        <v>1092</v>
      </c>
      <c r="U151" s="20">
        <v>1.5</v>
      </c>
      <c r="V151" s="20" t="s">
        <v>487</v>
      </c>
      <c r="W151" s="20">
        <v>2.9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20</v>
      </c>
      <c r="AD151" s="22">
        <v>319122</v>
      </c>
      <c r="AE151" s="22">
        <v>1896</v>
      </c>
      <c r="AF151" s="22">
        <v>479654</v>
      </c>
      <c r="AG151" s="22">
        <v>3004</v>
      </c>
      <c r="AH151" s="20">
        <v>0</v>
      </c>
      <c r="AI151" s="20">
        <v>4</v>
      </c>
      <c r="AJ151" s="20" t="s">
        <v>487</v>
      </c>
      <c r="AK151" s="22">
        <v>1146</v>
      </c>
      <c r="AL151" s="22">
        <v>1</v>
      </c>
      <c r="AM151" s="22">
        <v>0</v>
      </c>
      <c r="AN151" s="22">
        <v>0</v>
      </c>
      <c r="AO151" s="22">
        <v>23</v>
      </c>
      <c r="AP151" s="22">
        <v>0</v>
      </c>
      <c r="AQ151" s="22">
        <v>0</v>
      </c>
      <c r="AR151" s="22">
        <v>0</v>
      </c>
      <c r="AS151" s="22">
        <v>3</v>
      </c>
      <c r="AT151" s="22">
        <v>1</v>
      </c>
      <c r="AU151" s="22">
        <v>0</v>
      </c>
      <c r="AV151" s="22">
        <v>1</v>
      </c>
      <c r="AW151" s="22">
        <v>187</v>
      </c>
      <c r="AX151" s="20">
        <v>298.2</v>
      </c>
      <c r="AY151" s="20">
        <v>87.7</v>
      </c>
      <c r="AZ151" s="20">
        <v>142</v>
      </c>
      <c r="BA151" s="20">
        <v>52.8</v>
      </c>
      <c r="BB151" s="22">
        <v>13</v>
      </c>
      <c r="BC151" s="20">
        <v>1.71</v>
      </c>
      <c r="BD151" s="20">
        <v>1.46</v>
      </c>
      <c r="BE151" s="20">
        <v>3.17</v>
      </c>
      <c r="BF151" s="20">
        <v>20.2</v>
      </c>
      <c r="BG151" s="22">
        <v>59</v>
      </c>
      <c r="BH151" s="22">
        <v>18</v>
      </c>
      <c r="BI151" s="22">
        <v>185</v>
      </c>
      <c r="BJ151" s="22">
        <v>46</v>
      </c>
      <c r="BK151" s="22">
        <v>108</v>
      </c>
      <c r="BL151" s="22">
        <v>9</v>
      </c>
      <c r="BM151" s="22">
        <v>108</v>
      </c>
      <c r="BN151" s="22">
        <v>19</v>
      </c>
      <c r="BO151" s="20"/>
      <c r="BP151" s="20"/>
      <c r="BQ151" s="22">
        <v>1</v>
      </c>
      <c r="BR151" s="20"/>
      <c r="BS151" s="20"/>
      <c r="BT151" s="20"/>
      <c r="BU151" s="22">
        <v>0.13</v>
      </c>
      <c r="BV151" s="22">
        <v>0</v>
      </c>
      <c r="BW151" s="22">
        <v>0.11</v>
      </c>
      <c r="BX151" s="22">
        <v>0.24</v>
      </c>
      <c r="BY151" s="22">
        <v>1.59</v>
      </c>
      <c r="BZ151" s="22">
        <v>1.81</v>
      </c>
      <c r="CA151" s="22">
        <v>171</v>
      </c>
      <c r="CB151" s="22">
        <v>20</v>
      </c>
      <c r="CC151" s="22">
        <v>702</v>
      </c>
      <c r="CD151" s="22">
        <v>241</v>
      </c>
      <c r="CE151" s="22">
        <v>341</v>
      </c>
      <c r="CF151" s="22">
        <v>115</v>
      </c>
      <c r="CG151" s="22">
        <v>114</v>
      </c>
      <c r="CH151" s="22">
        <v>47</v>
      </c>
      <c r="CI151" s="22">
        <v>1.02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474120</v>
      </c>
      <c r="D152" s="22">
        <v>0</v>
      </c>
      <c r="E152" s="22">
        <v>0</v>
      </c>
      <c r="F152" s="22">
        <v>-4</v>
      </c>
      <c r="G152" s="22">
        <v>4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1119</v>
      </c>
      <c r="N152" s="20">
        <v>0</v>
      </c>
      <c r="O152" s="22">
        <v>130</v>
      </c>
      <c r="P152" s="23" t="b">
        <v>0</v>
      </c>
      <c r="Q152" s="20" t="s">
        <v>910</v>
      </c>
      <c r="R152" s="20" t="s">
        <v>2853</v>
      </c>
      <c r="S152" s="22">
        <v>51</v>
      </c>
      <c r="T152" s="20" t="s">
        <v>1120</v>
      </c>
      <c r="U152" s="20">
        <v>4</v>
      </c>
      <c r="V152" s="20" t="s">
        <v>650</v>
      </c>
      <c r="W152" s="20">
        <v>0.5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8</v>
      </c>
      <c r="AD152" s="22">
        <v>46533</v>
      </c>
      <c r="AE152" s="22">
        <v>9</v>
      </c>
      <c r="AF152" s="22">
        <v>383423</v>
      </c>
      <c r="AG152" s="22">
        <v>205</v>
      </c>
      <c r="AH152" s="20">
        <v>0</v>
      </c>
      <c r="AI152" s="20">
        <v>1.6</v>
      </c>
      <c r="AJ152" s="20" t="s">
        <v>650</v>
      </c>
      <c r="AK152" s="22">
        <v>68</v>
      </c>
      <c r="AL152" s="22">
        <v>0</v>
      </c>
      <c r="AM152" s="22">
        <v>2</v>
      </c>
      <c r="AN152" s="22">
        <v>0</v>
      </c>
      <c r="AO152" s="22">
        <v>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30</v>
      </c>
      <c r="AX152" s="20">
        <v>39</v>
      </c>
      <c r="AY152" s="20">
        <v>25</v>
      </c>
      <c r="AZ152" s="20">
        <v>30</v>
      </c>
      <c r="BA152" s="20">
        <v>9.4</v>
      </c>
      <c r="BB152" s="22">
        <v>1</v>
      </c>
      <c r="BC152" s="20">
        <v>0.2</v>
      </c>
      <c r="BD152" s="20">
        <v>0.57999999999999996</v>
      </c>
      <c r="BE152" s="20">
        <v>0.78</v>
      </c>
      <c r="BF152" s="20">
        <v>2.02</v>
      </c>
      <c r="BG152" s="22">
        <v>364</v>
      </c>
      <c r="BH152" s="22">
        <v>162</v>
      </c>
      <c r="BI152" s="22">
        <v>339</v>
      </c>
      <c r="BJ152" s="22">
        <v>176</v>
      </c>
      <c r="BK152" s="22">
        <v>295</v>
      </c>
      <c r="BL152" s="22">
        <v>153</v>
      </c>
      <c r="BM152" s="22">
        <v>369</v>
      </c>
      <c r="BN152" s="22">
        <v>168</v>
      </c>
      <c r="BO152" s="20"/>
      <c r="BP152" s="20"/>
      <c r="BQ152" s="20"/>
      <c r="BR152" s="20"/>
      <c r="BS152" s="20"/>
      <c r="BT152" s="20"/>
      <c r="BU152" s="22">
        <v>0.26</v>
      </c>
      <c r="BV152" s="22">
        <v>0</v>
      </c>
      <c r="BW152" s="22">
        <v>0.77</v>
      </c>
      <c r="BX152" s="22">
        <v>1.03</v>
      </c>
      <c r="BY152" s="22">
        <v>2.67</v>
      </c>
      <c r="BZ152" s="22">
        <v>1.32</v>
      </c>
      <c r="CA152" s="22">
        <v>167</v>
      </c>
      <c r="CB152" s="22">
        <v>103</v>
      </c>
      <c r="CC152" s="22">
        <v>719</v>
      </c>
      <c r="CD152" s="22">
        <v>304</v>
      </c>
      <c r="CE152" s="22">
        <v>55</v>
      </c>
      <c r="CF152" s="22">
        <v>29</v>
      </c>
      <c r="CG152" s="22">
        <v>238</v>
      </c>
      <c r="CH152" s="22">
        <v>76</v>
      </c>
      <c r="CI152" s="22">
        <v>1.32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204214</v>
      </c>
      <c r="D153" s="22">
        <v>0</v>
      </c>
      <c r="E153" s="22">
        <v>0</v>
      </c>
      <c r="F153" s="22">
        <v>0</v>
      </c>
      <c r="G153" s="22">
        <v>0</v>
      </c>
      <c r="H153" s="22">
        <v>1</v>
      </c>
      <c r="I153" s="22">
        <v>2</v>
      </c>
      <c r="J153" s="20">
        <v>0</v>
      </c>
      <c r="K153" s="20">
        <v>0</v>
      </c>
      <c r="L153" s="22">
        <v>0</v>
      </c>
      <c r="M153" s="20" t="s">
        <v>1132</v>
      </c>
      <c r="N153" s="20">
        <v>0</v>
      </c>
      <c r="O153" s="22">
        <v>131</v>
      </c>
      <c r="P153" s="23" t="b">
        <v>0</v>
      </c>
      <c r="Q153" s="20" t="s">
        <v>2471</v>
      </c>
      <c r="R153" s="20" t="s">
        <v>3493</v>
      </c>
      <c r="S153" s="22">
        <v>50</v>
      </c>
      <c r="T153" s="20" t="s">
        <v>1133</v>
      </c>
      <c r="U153" s="20">
        <v>4.2</v>
      </c>
      <c r="V153" s="20" t="s">
        <v>446</v>
      </c>
      <c r="W153" s="20">
        <v>14.5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25</v>
      </c>
      <c r="AD153" s="22">
        <v>1857848</v>
      </c>
      <c r="AE153" s="22">
        <v>86</v>
      </c>
      <c r="AF153" s="22">
        <v>5534462</v>
      </c>
      <c r="AG153" s="22">
        <v>22023</v>
      </c>
      <c r="AH153" s="20">
        <v>0</v>
      </c>
      <c r="AI153" s="20">
        <v>5</v>
      </c>
      <c r="AJ153" s="20" t="s">
        <v>1947</v>
      </c>
      <c r="AK153" s="22">
        <v>495</v>
      </c>
      <c r="AL153" s="22">
        <v>1</v>
      </c>
      <c r="AM153" s="22">
        <v>3</v>
      </c>
      <c r="AN153" s="22">
        <v>0</v>
      </c>
      <c r="AO153" s="22">
        <v>10</v>
      </c>
      <c r="AP153" s="22">
        <v>1</v>
      </c>
      <c r="AQ153" s="22">
        <v>0</v>
      </c>
      <c r="AR153" s="22">
        <v>0</v>
      </c>
      <c r="AS153" s="22">
        <v>2</v>
      </c>
      <c r="AT153" s="22">
        <v>0</v>
      </c>
      <c r="AU153" s="22">
        <v>0</v>
      </c>
      <c r="AV153" s="22">
        <v>5</v>
      </c>
      <c r="AW153" s="22">
        <v>112</v>
      </c>
      <c r="AX153" s="20">
        <v>162.80000000000001</v>
      </c>
      <c r="AY153" s="20">
        <v>177.9</v>
      </c>
      <c r="AZ153" s="20">
        <v>110</v>
      </c>
      <c r="BA153" s="20">
        <v>45</v>
      </c>
      <c r="BB153" s="22">
        <v>6</v>
      </c>
      <c r="BC153" s="20">
        <v>0.9</v>
      </c>
      <c r="BD153" s="20">
        <v>1.47</v>
      </c>
      <c r="BE153" s="20">
        <v>2.37</v>
      </c>
      <c r="BF153" s="20">
        <v>10.66</v>
      </c>
      <c r="BG153" s="22">
        <v>194</v>
      </c>
      <c r="BH153" s="22">
        <v>74</v>
      </c>
      <c r="BI153" s="22">
        <v>88</v>
      </c>
      <c r="BJ153" s="22">
        <v>17</v>
      </c>
      <c r="BK153" s="22">
        <v>138</v>
      </c>
      <c r="BL153" s="22">
        <v>17</v>
      </c>
      <c r="BM153" s="22">
        <v>142</v>
      </c>
      <c r="BN153" s="22">
        <v>33</v>
      </c>
      <c r="BO153" s="20"/>
      <c r="BP153" s="20"/>
      <c r="BQ153" s="20"/>
      <c r="BR153" s="20"/>
      <c r="BS153" s="20"/>
      <c r="BT153" s="20"/>
      <c r="BU153" s="22">
        <v>0.16</v>
      </c>
      <c r="BV153" s="22">
        <v>0</v>
      </c>
      <c r="BW153" s="22">
        <v>0.27</v>
      </c>
      <c r="BX153" s="22">
        <v>0.43</v>
      </c>
      <c r="BY153" s="22">
        <v>1.94</v>
      </c>
      <c r="BZ153" s="22">
        <v>1.82</v>
      </c>
      <c r="CA153" s="22">
        <v>192</v>
      </c>
      <c r="CB153" s="22">
        <v>23</v>
      </c>
      <c r="CC153" s="22">
        <v>711</v>
      </c>
      <c r="CD153" s="22">
        <v>242</v>
      </c>
      <c r="CE153" s="22">
        <v>41</v>
      </c>
      <c r="CF153" s="22">
        <v>9</v>
      </c>
      <c r="CG153" s="22">
        <v>27</v>
      </c>
      <c r="CH153" s="22">
        <v>9</v>
      </c>
      <c r="CI153" s="22">
        <v>1.0900000000000001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487117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4</v>
      </c>
      <c r="J154" s="20">
        <v>1.5</v>
      </c>
      <c r="K154" s="20">
        <v>2.5</v>
      </c>
      <c r="L154" s="22">
        <v>2</v>
      </c>
      <c r="M154" s="20" t="s">
        <v>1134</v>
      </c>
      <c r="N154" s="20">
        <v>2</v>
      </c>
      <c r="O154" s="22">
        <v>132</v>
      </c>
      <c r="P154" s="23" t="b">
        <v>0</v>
      </c>
      <c r="Q154" s="20"/>
      <c r="R154" s="20" t="s">
        <v>3494</v>
      </c>
      <c r="S154" s="22">
        <v>61</v>
      </c>
      <c r="T154" s="20" t="s">
        <v>1135</v>
      </c>
      <c r="U154" s="20">
        <v>3.4</v>
      </c>
      <c r="V154" s="20" t="s">
        <v>690</v>
      </c>
      <c r="W154" s="20">
        <v>7.6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51</v>
      </c>
      <c r="AD154" s="22">
        <v>1217371</v>
      </c>
      <c r="AE154" s="22">
        <v>4034</v>
      </c>
      <c r="AF154" s="22">
        <v>1133630</v>
      </c>
      <c r="AG154" s="22">
        <v>30517</v>
      </c>
      <c r="AH154" s="20">
        <v>0.3</v>
      </c>
      <c r="AI154" s="20">
        <v>8.4</v>
      </c>
      <c r="AJ154" s="20" t="s">
        <v>690</v>
      </c>
      <c r="AK154" s="22">
        <v>854</v>
      </c>
      <c r="AL154" s="22">
        <v>6</v>
      </c>
      <c r="AM154" s="22">
        <v>0</v>
      </c>
      <c r="AN154" s="22">
        <v>1</v>
      </c>
      <c r="AO154" s="22">
        <v>19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5</v>
      </c>
      <c r="AW154" s="22">
        <v>184</v>
      </c>
      <c r="AX154" s="20">
        <v>248.2</v>
      </c>
      <c r="AY154" s="20">
        <v>75.7</v>
      </c>
      <c r="AZ154" s="20">
        <v>292</v>
      </c>
      <c r="BA154" s="20">
        <v>61.6</v>
      </c>
      <c r="BB154" s="22">
        <v>10</v>
      </c>
      <c r="BC154" s="20">
        <v>3.29</v>
      </c>
      <c r="BD154" s="20">
        <v>0.63</v>
      </c>
      <c r="BE154" s="20">
        <v>3.92</v>
      </c>
      <c r="BF154" s="20">
        <v>15.27</v>
      </c>
      <c r="BG154" s="22">
        <v>111</v>
      </c>
      <c r="BH154" s="22">
        <v>12</v>
      </c>
      <c r="BI154" s="22">
        <v>210</v>
      </c>
      <c r="BJ154" s="22">
        <v>33</v>
      </c>
      <c r="BK154" s="22">
        <v>42</v>
      </c>
      <c r="BL154" s="22">
        <v>18</v>
      </c>
      <c r="BM154" s="22">
        <v>85</v>
      </c>
      <c r="BN154" s="22">
        <v>15</v>
      </c>
      <c r="BO154" s="20"/>
      <c r="BP154" s="20"/>
      <c r="BQ154" s="20"/>
      <c r="BR154" s="20"/>
      <c r="BS154" s="20"/>
      <c r="BT154" s="20"/>
      <c r="BU154" s="22">
        <v>0.35</v>
      </c>
      <c r="BV154" s="22">
        <v>0</v>
      </c>
      <c r="BW154" s="22">
        <v>7.0000000000000007E-2</v>
      </c>
      <c r="BX154" s="22">
        <v>0.42</v>
      </c>
      <c r="BY154" s="22">
        <v>1.61</v>
      </c>
      <c r="BZ154" s="22">
        <v>2</v>
      </c>
      <c r="CA154" s="22">
        <v>62</v>
      </c>
      <c r="CB154" s="22">
        <v>20</v>
      </c>
      <c r="CC154" s="22">
        <v>169</v>
      </c>
      <c r="CD154" s="22">
        <v>23</v>
      </c>
      <c r="CE154" s="22">
        <v>101</v>
      </c>
      <c r="CF154" s="22">
        <v>16</v>
      </c>
      <c r="CG154" s="22">
        <v>54</v>
      </c>
      <c r="CH154" s="22">
        <v>10</v>
      </c>
      <c r="CI154" s="22">
        <v>1.05</v>
      </c>
      <c r="CJ154" s="22">
        <v>0.11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243568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1.3</v>
      </c>
      <c r="K155" s="20">
        <v>2.2999999999999998</v>
      </c>
      <c r="L155" s="22">
        <v>1</v>
      </c>
      <c r="M155" s="20" t="s">
        <v>1123</v>
      </c>
      <c r="N155" s="20">
        <v>1.8</v>
      </c>
      <c r="O155" s="22">
        <v>133</v>
      </c>
      <c r="P155" s="23" t="b">
        <v>0</v>
      </c>
      <c r="Q155" s="20"/>
      <c r="R155" s="20"/>
      <c r="S155" s="22">
        <v>49</v>
      </c>
      <c r="T155" s="20" t="s">
        <v>1124</v>
      </c>
      <c r="U155" s="20">
        <v>2.4</v>
      </c>
      <c r="V155" s="20" t="s">
        <v>648</v>
      </c>
      <c r="W155" s="20">
        <v>0.4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36</v>
      </c>
      <c r="AD155" s="22">
        <v>81673</v>
      </c>
      <c r="AE155" s="22">
        <v>150</v>
      </c>
      <c r="AF155" s="22">
        <v>61526</v>
      </c>
      <c r="AG155" s="22">
        <v>878</v>
      </c>
      <c r="AH155" s="20">
        <v>0.4</v>
      </c>
      <c r="AI155" s="20">
        <v>7.3</v>
      </c>
      <c r="AJ155" s="20" t="s">
        <v>648</v>
      </c>
      <c r="AK155" s="22">
        <v>915</v>
      </c>
      <c r="AL155" s="22">
        <v>0</v>
      </c>
      <c r="AM155" s="22">
        <v>3</v>
      </c>
      <c r="AN155" s="22">
        <v>2</v>
      </c>
      <c r="AO155" s="22">
        <v>18</v>
      </c>
      <c r="AP155" s="22">
        <v>0</v>
      </c>
      <c r="AQ155" s="22">
        <v>0</v>
      </c>
      <c r="AR155" s="22">
        <v>0</v>
      </c>
      <c r="AS155" s="22">
        <v>3</v>
      </c>
      <c r="AT155" s="22">
        <v>0</v>
      </c>
      <c r="AU155" s="22">
        <v>0</v>
      </c>
      <c r="AV155" s="22">
        <v>4</v>
      </c>
      <c r="AW155" s="22">
        <v>183</v>
      </c>
      <c r="AX155" s="20">
        <v>141.80000000000001</v>
      </c>
      <c r="AY155" s="20">
        <v>284.10000000000002</v>
      </c>
      <c r="AZ155" s="20">
        <v>72</v>
      </c>
      <c r="BA155" s="20">
        <v>49.8</v>
      </c>
      <c r="BB155" s="22">
        <v>10</v>
      </c>
      <c r="BC155" s="20">
        <v>0.66</v>
      </c>
      <c r="BD155" s="20">
        <v>1.65</v>
      </c>
      <c r="BE155" s="20">
        <v>2.31</v>
      </c>
      <c r="BF155" s="20">
        <v>16.7</v>
      </c>
      <c r="BG155" s="22">
        <v>224</v>
      </c>
      <c r="BH155" s="22">
        <v>91</v>
      </c>
      <c r="BI155" s="22">
        <v>44</v>
      </c>
      <c r="BJ155" s="22">
        <v>35</v>
      </c>
      <c r="BK155" s="22">
        <v>187</v>
      </c>
      <c r="BL155" s="22">
        <v>107</v>
      </c>
      <c r="BM155" s="22">
        <v>119</v>
      </c>
      <c r="BN155" s="22">
        <v>71</v>
      </c>
      <c r="BO155" s="22">
        <v>3</v>
      </c>
      <c r="BP155" s="20"/>
      <c r="BQ155" s="20"/>
      <c r="BR155" s="20"/>
      <c r="BS155" s="20"/>
      <c r="BT155" s="20"/>
      <c r="BU155" s="22">
        <v>0.06</v>
      </c>
      <c r="BV155" s="22">
        <v>0</v>
      </c>
      <c r="BW155" s="22">
        <v>0.16</v>
      </c>
      <c r="BX155" s="22">
        <v>0.22</v>
      </c>
      <c r="BY155" s="22">
        <v>1.64</v>
      </c>
      <c r="BZ155" s="22">
        <v>1.77</v>
      </c>
      <c r="CA155" s="22">
        <v>257</v>
      </c>
      <c r="CB155" s="22">
        <v>163</v>
      </c>
      <c r="CC155" s="22">
        <v>182</v>
      </c>
      <c r="CD155" s="22">
        <v>87</v>
      </c>
      <c r="CE155" s="22">
        <v>221</v>
      </c>
      <c r="CF155" s="22">
        <v>102</v>
      </c>
      <c r="CG155" s="22">
        <v>266</v>
      </c>
      <c r="CH155" s="22">
        <v>87</v>
      </c>
      <c r="CI155" s="22">
        <v>0.98</v>
      </c>
      <c r="CJ155" s="22">
        <v>0.2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60307</v>
      </c>
      <c r="D156" s="22">
        <v>1</v>
      </c>
      <c r="E156" s="22">
        <v>-1</v>
      </c>
      <c r="F156" s="22">
        <v>-1</v>
      </c>
      <c r="G156" s="22">
        <v>1</v>
      </c>
      <c r="H156" s="22">
        <v>1</v>
      </c>
      <c r="I156" s="22">
        <v>3</v>
      </c>
      <c r="J156" s="20">
        <v>5.7</v>
      </c>
      <c r="K156" s="20">
        <v>6.7</v>
      </c>
      <c r="L156" s="22">
        <v>7</v>
      </c>
      <c r="M156" s="20" t="s">
        <v>1090</v>
      </c>
      <c r="N156" s="20">
        <v>6.2</v>
      </c>
      <c r="O156" s="22">
        <v>134</v>
      </c>
      <c r="P156" s="23" t="b">
        <v>0</v>
      </c>
      <c r="Q156" s="20"/>
      <c r="R156" s="20" t="s">
        <v>3229</v>
      </c>
      <c r="S156" s="22">
        <v>64</v>
      </c>
      <c r="T156" s="20" t="s">
        <v>1091</v>
      </c>
      <c r="U156" s="20">
        <v>4.9000000000000004</v>
      </c>
      <c r="V156" s="20" t="s">
        <v>419</v>
      </c>
      <c r="W156" s="20">
        <v>3.1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69</v>
      </c>
      <c r="AD156" s="22">
        <v>362830</v>
      </c>
      <c r="AE156" s="22">
        <v>24160</v>
      </c>
      <c r="AF156" s="22">
        <v>452210</v>
      </c>
      <c r="AG156" s="22">
        <v>7063</v>
      </c>
      <c r="AH156" s="20">
        <v>1</v>
      </c>
      <c r="AI156" s="20">
        <v>10.8</v>
      </c>
      <c r="AJ156" s="20" t="s">
        <v>1948</v>
      </c>
      <c r="AK156" s="22">
        <v>1191</v>
      </c>
      <c r="AL156" s="22">
        <v>3</v>
      </c>
      <c r="AM156" s="22">
        <v>5</v>
      </c>
      <c r="AN156" s="22">
        <v>1</v>
      </c>
      <c r="AO156" s="22">
        <v>18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13</v>
      </c>
      <c r="AW156" s="22">
        <v>287</v>
      </c>
      <c r="AX156" s="20">
        <v>415</v>
      </c>
      <c r="AY156" s="20">
        <v>577.4</v>
      </c>
      <c r="AZ156" s="20">
        <v>238</v>
      </c>
      <c r="BA156" s="20">
        <v>123.1</v>
      </c>
      <c r="BB156" s="22">
        <v>13</v>
      </c>
      <c r="BC156" s="20">
        <v>2.2000000000000002</v>
      </c>
      <c r="BD156" s="20">
        <v>3.04</v>
      </c>
      <c r="BE156" s="20">
        <v>5.24</v>
      </c>
      <c r="BF156" s="20">
        <v>19.239999999999998</v>
      </c>
      <c r="BG156" s="22">
        <v>17</v>
      </c>
      <c r="BH156" s="22">
        <v>6</v>
      </c>
      <c r="BI156" s="22">
        <v>4</v>
      </c>
      <c r="BJ156" s="22">
        <v>3</v>
      </c>
      <c r="BK156" s="22">
        <v>58</v>
      </c>
      <c r="BL156" s="22">
        <v>36</v>
      </c>
      <c r="BM156" s="22">
        <v>8</v>
      </c>
      <c r="BN156" s="22">
        <v>6</v>
      </c>
      <c r="BO156" s="22">
        <v>1</v>
      </c>
      <c r="BP156" s="20"/>
      <c r="BQ156" s="22">
        <v>4</v>
      </c>
      <c r="BR156" s="20"/>
      <c r="BS156" s="22">
        <v>2</v>
      </c>
      <c r="BT156" s="20"/>
      <c r="BU156" s="22">
        <v>0.17</v>
      </c>
      <c r="BV156" s="22">
        <v>0</v>
      </c>
      <c r="BW156" s="22">
        <v>0.23</v>
      </c>
      <c r="BX156" s="22">
        <v>0.4</v>
      </c>
      <c r="BY156" s="22">
        <v>1.45</v>
      </c>
      <c r="BZ156" s="22">
        <v>1.36</v>
      </c>
      <c r="CA156" s="22">
        <v>50</v>
      </c>
      <c r="CB156" s="22">
        <v>31</v>
      </c>
      <c r="CC156" s="22">
        <v>11</v>
      </c>
      <c r="CD156" s="22">
        <v>6</v>
      </c>
      <c r="CE156" s="22">
        <v>21</v>
      </c>
      <c r="CF156" s="22">
        <v>11</v>
      </c>
      <c r="CG156" s="22">
        <v>107</v>
      </c>
      <c r="CH156" s="22">
        <v>28</v>
      </c>
      <c r="CI156" s="22">
        <v>0.98</v>
      </c>
      <c r="CJ156" s="22">
        <v>0.08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475168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4</v>
      </c>
      <c r="J157" s="20">
        <v>3.9</v>
      </c>
      <c r="K157" s="20">
        <v>4.9000000000000004</v>
      </c>
      <c r="L157" s="22">
        <v>2</v>
      </c>
      <c r="M157" s="20" t="s">
        <v>1949</v>
      </c>
      <c r="N157" s="20">
        <v>4.4000000000000004</v>
      </c>
      <c r="O157" s="22">
        <v>135</v>
      </c>
      <c r="P157" s="23" t="b">
        <v>0</v>
      </c>
      <c r="Q157" s="20"/>
      <c r="R157" s="20"/>
      <c r="S157" s="22">
        <v>54</v>
      </c>
      <c r="T157" s="20" t="s">
        <v>1950</v>
      </c>
      <c r="U157" s="20">
        <v>3.1</v>
      </c>
      <c r="V157" s="20" t="s">
        <v>1951</v>
      </c>
      <c r="W157" s="20">
        <v>10.6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50</v>
      </c>
      <c r="AD157" s="22">
        <v>1181309</v>
      </c>
      <c r="AE157" s="22">
        <v>13161</v>
      </c>
      <c r="AF157" s="22">
        <v>2446202</v>
      </c>
      <c r="AG157" s="22">
        <v>30982</v>
      </c>
      <c r="AH157" s="20">
        <v>0.8</v>
      </c>
      <c r="AI157" s="20">
        <v>9.3000000000000007</v>
      </c>
      <c r="AJ157" s="20" t="s">
        <v>1949</v>
      </c>
      <c r="AK157" s="22">
        <v>838</v>
      </c>
      <c r="AL157" s="22">
        <v>5</v>
      </c>
      <c r="AM157" s="22">
        <v>1</v>
      </c>
      <c r="AN157" s="22">
        <v>1</v>
      </c>
      <c r="AO157" s="22">
        <v>16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6</v>
      </c>
      <c r="AW157" s="22">
        <v>182</v>
      </c>
      <c r="AX157" s="20">
        <v>288.2</v>
      </c>
      <c r="AY157" s="20">
        <v>208.4</v>
      </c>
      <c r="AZ157" s="20">
        <v>415</v>
      </c>
      <c r="BA157" s="20">
        <v>91.2</v>
      </c>
      <c r="BB157" s="22">
        <v>6</v>
      </c>
      <c r="BC157" s="20">
        <v>4.95</v>
      </c>
      <c r="BD157" s="20">
        <v>1.81</v>
      </c>
      <c r="BE157" s="20">
        <v>6.76</v>
      </c>
      <c r="BF157" s="20">
        <v>14.15</v>
      </c>
      <c r="BG157" s="22">
        <v>70</v>
      </c>
      <c r="BH157" s="22">
        <v>8</v>
      </c>
      <c r="BI157" s="22">
        <v>67</v>
      </c>
      <c r="BJ157" s="22">
        <v>3</v>
      </c>
      <c r="BK157" s="22">
        <v>17</v>
      </c>
      <c r="BL157" s="22">
        <v>8</v>
      </c>
      <c r="BM157" s="22">
        <v>32</v>
      </c>
      <c r="BN157" s="22">
        <v>8</v>
      </c>
      <c r="BO157" s="20"/>
      <c r="BP157" s="20"/>
      <c r="BQ157" s="20"/>
      <c r="BR157" s="20"/>
      <c r="BS157" s="22">
        <v>1</v>
      </c>
      <c r="BT157" s="20"/>
      <c r="BU157" s="22">
        <v>0.53</v>
      </c>
      <c r="BV157" s="22">
        <v>0</v>
      </c>
      <c r="BW157" s="22">
        <v>0.19</v>
      </c>
      <c r="BX157" s="22">
        <v>0.72</v>
      </c>
      <c r="BY157" s="22">
        <v>1.52</v>
      </c>
      <c r="BZ157" s="22">
        <v>1.72</v>
      </c>
      <c r="CA157" s="22">
        <v>130</v>
      </c>
      <c r="CB157" s="22">
        <v>35</v>
      </c>
      <c r="CC157" s="22">
        <v>43</v>
      </c>
      <c r="CD157" s="22">
        <v>7</v>
      </c>
      <c r="CE157" s="22">
        <v>133</v>
      </c>
      <c r="CF157" s="22">
        <v>22</v>
      </c>
      <c r="CG157" s="22">
        <v>38</v>
      </c>
      <c r="CH157" s="22">
        <v>6</v>
      </c>
      <c r="CI157" s="22">
        <v>0.64</v>
      </c>
      <c r="CJ157" s="22">
        <v>0.11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442229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2</v>
      </c>
      <c r="J158" s="20">
        <v>0</v>
      </c>
      <c r="K158" s="20">
        <v>0</v>
      </c>
      <c r="L158" s="22">
        <v>0</v>
      </c>
      <c r="M158" s="20" t="s">
        <v>1952</v>
      </c>
      <c r="N158" s="20">
        <v>0</v>
      </c>
      <c r="O158" s="22">
        <v>136</v>
      </c>
      <c r="P158" s="23" t="b">
        <v>0</v>
      </c>
      <c r="Q158" s="20" t="s">
        <v>2489</v>
      </c>
      <c r="R158" s="20" t="s">
        <v>2490</v>
      </c>
      <c r="S158" s="22">
        <v>40</v>
      </c>
      <c r="T158" s="20" t="s">
        <v>1953</v>
      </c>
      <c r="U158" s="20">
        <v>0</v>
      </c>
      <c r="V158" s="20" t="s">
        <v>1954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2284</v>
      </c>
      <c r="AG158" s="22">
        <v>5</v>
      </c>
      <c r="AH158" s="20">
        <v>0</v>
      </c>
      <c r="AI158" s="20">
        <v>0</v>
      </c>
      <c r="AJ158" s="20" t="s">
        <v>1954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539</v>
      </c>
      <c r="BH158" s="22">
        <v>199</v>
      </c>
      <c r="BI158" s="22">
        <v>526</v>
      </c>
      <c r="BJ158" s="22">
        <v>199</v>
      </c>
      <c r="BK158" s="22">
        <v>499</v>
      </c>
      <c r="BL158" s="22">
        <v>188</v>
      </c>
      <c r="BM158" s="22">
        <v>547</v>
      </c>
      <c r="BN158" s="22">
        <v>200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675</v>
      </c>
      <c r="CB158" s="22">
        <v>197</v>
      </c>
      <c r="CC158" s="22">
        <v>473</v>
      </c>
      <c r="CD158" s="22">
        <v>172</v>
      </c>
      <c r="CE158" s="22">
        <v>552</v>
      </c>
      <c r="CF158" s="22">
        <v>197</v>
      </c>
      <c r="CG158" s="22">
        <v>651</v>
      </c>
      <c r="CH158" s="22">
        <v>226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484658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1121</v>
      </c>
      <c r="N159" s="20">
        <v>0</v>
      </c>
      <c r="O159" s="22">
        <v>137</v>
      </c>
      <c r="P159" s="23" t="b">
        <v>0</v>
      </c>
      <c r="Q159" s="20" t="s">
        <v>1955</v>
      </c>
      <c r="R159" s="20" t="s">
        <v>1956</v>
      </c>
      <c r="S159" s="22">
        <v>45</v>
      </c>
      <c r="T159" s="20" t="s">
        <v>1122</v>
      </c>
      <c r="U159" s="20">
        <v>0</v>
      </c>
      <c r="V159" s="20" t="s">
        <v>655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128</v>
      </c>
      <c r="AG159" s="22">
        <v>0</v>
      </c>
      <c r="AH159" s="20">
        <v>0</v>
      </c>
      <c r="AI159" s="20">
        <v>0</v>
      </c>
      <c r="AJ159" s="20" t="s">
        <v>655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667</v>
      </c>
      <c r="BH159" s="22">
        <v>267</v>
      </c>
      <c r="BI159" s="22">
        <v>663</v>
      </c>
      <c r="BJ159" s="22">
        <v>268</v>
      </c>
      <c r="BK159" s="22">
        <v>653</v>
      </c>
      <c r="BL159" s="22">
        <v>267</v>
      </c>
      <c r="BM159" s="22">
        <v>672</v>
      </c>
      <c r="BN159" s="22">
        <v>270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426</v>
      </c>
      <c r="CB159" s="22">
        <v>250</v>
      </c>
      <c r="CC159" s="22">
        <v>627</v>
      </c>
      <c r="CD159" s="22">
        <v>239</v>
      </c>
      <c r="CE159" s="22">
        <v>676</v>
      </c>
      <c r="CF159" s="22">
        <v>273</v>
      </c>
      <c r="CG159" s="22">
        <v>749</v>
      </c>
      <c r="CH159" s="22">
        <v>321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39155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0.9</v>
      </c>
      <c r="K160" s="20">
        <v>1.9</v>
      </c>
      <c r="L160" s="22">
        <v>1</v>
      </c>
      <c r="M160" s="20" t="s">
        <v>981</v>
      </c>
      <c r="N160" s="20">
        <v>1.4</v>
      </c>
      <c r="O160" s="22">
        <v>138</v>
      </c>
      <c r="P160" s="23" t="b">
        <v>0</v>
      </c>
      <c r="Q160" s="20"/>
      <c r="R160" s="20" t="s">
        <v>3259</v>
      </c>
      <c r="S160" s="22">
        <v>49</v>
      </c>
      <c r="T160" s="20" t="s">
        <v>1085</v>
      </c>
      <c r="U160" s="20">
        <v>1.4</v>
      </c>
      <c r="V160" s="20" t="s">
        <v>489</v>
      </c>
      <c r="W160" s="20">
        <v>0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14</v>
      </c>
      <c r="AD160" s="22">
        <v>4220</v>
      </c>
      <c r="AE160" s="22">
        <v>59</v>
      </c>
      <c r="AF160" s="22">
        <v>7489</v>
      </c>
      <c r="AG160" s="22">
        <v>89</v>
      </c>
      <c r="AH160" s="20">
        <v>0.3</v>
      </c>
      <c r="AI160" s="20">
        <v>2.9</v>
      </c>
      <c r="AJ160" s="20" t="s">
        <v>489</v>
      </c>
      <c r="AK160" s="22">
        <v>405</v>
      </c>
      <c r="AL160" s="22">
        <v>0</v>
      </c>
      <c r="AM160" s="22">
        <v>1</v>
      </c>
      <c r="AN160" s="22">
        <v>1</v>
      </c>
      <c r="AO160" s="22">
        <v>7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0</v>
      </c>
      <c r="AW160" s="22">
        <v>44</v>
      </c>
      <c r="AX160" s="20">
        <v>43.6</v>
      </c>
      <c r="AY160" s="20">
        <v>130</v>
      </c>
      <c r="AZ160" s="20">
        <v>44</v>
      </c>
      <c r="BA160" s="20">
        <v>21.8</v>
      </c>
      <c r="BB160" s="22">
        <v>7</v>
      </c>
      <c r="BC160" s="20">
        <v>0.1</v>
      </c>
      <c r="BD160" s="20">
        <v>0.48</v>
      </c>
      <c r="BE160" s="20">
        <v>0.57999999999999996</v>
      </c>
      <c r="BF160" s="20">
        <v>6.2</v>
      </c>
      <c r="BG160" s="22">
        <v>356</v>
      </c>
      <c r="BH160" s="22">
        <v>157</v>
      </c>
      <c r="BI160" s="22">
        <v>134</v>
      </c>
      <c r="BJ160" s="22">
        <v>93</v>
      </c>
      <c r="BK160" s="22">
        <v>247</v>
      </c>
      <c r="BL160" s="22">
        <v>128</v>
      </c>
      <c r="BM160" s="22">
        <v>279</v>
      </c>
      <c r="BN160" s="22">
        <v>131</v>
      </c>
      <c r="BO160" s="20"/>
      <c r="BP160" s="20"/>
      <c r="BQ160" s="20"/>
      <c r="BR160" s="20"/>
      <c r="BS160" s="20"/>
      <c r="BT160" s="20"/>
      <c r="BU160" s="22">
        <v>0.02</v>
      </c>
      <c r="BV160" s="22">
        <v>0</v>
      </c>
      <c r="BW160" s="22">
        <v>0.11</v>
      </c>
      <c r="BX160" s="22">
        <v>0.13</v>
      </c>
      <c r="BY160" s="22">
        <v>1.38</v>
      </c>
      <c r="BZ160" s="22">
        <v>1.56</v>
      </c>
      <c r="CA160" s="22">
        <v>211</v>
      </c>
      <c r="CB160" s="22">
        <v>135</v>
      </c>
      <c r="CC160" s="22">
        <v>221</v>
      </c>
      <c r="CD160" s="22">
        <v>104</v>
      </c>
      <c r="CE160" s="22">
        <v>348</v>
      </c>
      <c r="CF160" s="22">
        <v>159</v>
      </c>
      <c r="CG160" s="22">
        <v>511</v>
      </c>
      <c r="CH160" s="22">
        <v>180</v>
      </c>
      <c r="CI160" s="22">
        <v>1.56</v>
      </c>
      <c r="CJ160" s="22">
        <v>0.22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232792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1100</v>
      </c>
      <c r="N161" s="20">
        <v>0.2</v>
      </c>
      <c r="O161" s="22">
        <v>139</v>
      </c>
      <c r="P161" s="23" t="b">
        <v>0</v>
      </c>
      <c r="Q161" s="20" t="s">
        <v>2471</v>
      </c>
      <c r="R161" s="20" t="s">
        <v>3495</v>
      </c>
      <c r="S161" s="22">
        <v>40</v>
      </c>
      <c r="T161" s="20" t="s">
        <v>1101</v>
      </c>
      <c r="U161" s="20">
        <v>1.8</v>
      </c>
      <c r="V161" s="20" t="s">
        <v>512</v>
      </c>
      <c r="W161" s="20">
        <v>5.4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9</v>
      </c>
      <c r="AD161" s="22">
        <v>673668</v>
      </c>
      <c r="AE161" s="22">
        <v>111</v>
      </c>
      <c r="AF161" s="22">
        <v>838681</v>
      </c>
      <c r="AG161" s="22">
        <v>11423</v>
      </c>
      <c r="AH161" s="20">
        <v>0</v>
      </c>
      <c r="AI161" s="20">
        <v>2.2000000000000002</v>
      </c>
      <c r="AJ161" s="20" t="s">
        <v>512</v>
      </c>
      <c r="AK161" s="22">
        <v>171</v>
      </c>
      <c r="AL161" s="22">
        <v>0</v>
      </c>
      <c r="AM161" s="22">
        <v>2</v>
      </c>
      <c r="AN161" s="22">
        <v>0</v>
      </c>
      <c r="AO161" s="22">
        <v>6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0</v>
      </c>
      <c r="AW161" s="22">
        <v>48</v>
      </c>
      <c r="AX161" s="20">
        <v>44</v>
      </c>
      <c r="AY161" s="20">
        <v>31.1</v>
      </c>
      <c r="AZ161" s="20">
        <v>7</v>
      </c>
      <c r="BA161" s="20">
        <v>8.1999999999999993</v>
      </c>
      <c r="BB161" s="22">
        <v>2</v>
      </c>
      <c r="BC161" s="20">
        <v>0.02</v>
      </c>
      <c r="BD161" s="20">
        <v>0.09</v>
      </c>
      <c r="BE161" s="20">
        <v>0.11</v>
      </c>
      <c r="BF161" s="20">
        <v>2.1800000000000002</v>
      </c>
      <c r="BG161" s="22">
        <v>354</v>
      </c>
      <c r="BH161" s="22">
        <v>133</v>
      </c>
      <c r="BI161" s="22">
        <v>319</v>
      </c>
      <c r="BJ161" s="22">
        <v>106</v>
      </c>
      <c r="BK161" s="22">
        <v>389</v>
      </c>
      <c r="BL161" s="22">
        <v>142</v>
      </c>
      <c r="BM161" s="22">
        <v>380</v>
      </c>
      <c r="BN161" s="22">
        <v>134</v>
      </c>
      <c r="BO161" s="20"/>
      <c r="BP161" s="20"/>
      <c r="BQ161" s="20"/>
      <c r="BR161" s="20"/>
      <c r="BS161" s="20"/>
      <c r="BT161" s="20"/>
      <c r="BU161" s="22">
        <v>0.01</v>
      </c>
      <c r="BV161" s="22">
        <v>0</v>
      </c>
      <c r="BW161" s="22">
        <v>0.05</v>
      </c>
      <c r="BX161" s="22">
        <v>0.06</v>
      </c>
      <c r="BY161" s="22">
        <v>1.1499999999999999</v>
      </c>
      <c r="BZ161" s="22">
        <v>3.16</v>
      </c>
      <c r="CA161" s="22">
        <v>658</v>
      </c>
      <c r="CB161" s="22">
        <v>183</v>
      </c>
      <c r="CC161" s="22">
        <v>359</v>
      </c>
      <c r="CD161" s="22">
        <v>118</v>
      </c>
      <c r="CE161" s="22">
        <v>296</v>
      </c>
      <c r="CF161" s="22">
        <v>101</v>
      </c>
      <c r="CG161" s="22">
        <v>77</v>
      </c>
      <c r="CH161" s="22">
        <v>26</v>
      </c>
      <c r="CI161" s="22">
        <v>1.05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109345</v>
      </c>
      <c r="D162" s="22">
        <v>0</v>
      </c>
      <c r="E162" s="22">
        <v>0</v>
      </c>
      <c r="F162" s="22">
        <v>-4</v>
      </c>
      <c r="G162" s="22">
        <v>4</v>
      </c>
      <c r="H162" s="22">
        <v>1</v>
      </c>
      <c r="I162" s="22">
        <v>3</v>
      </c>
      <c r="J162" s="20">
        <v>0</v>
      </c>
      <c r="K162" s="20">
        <v>0</v>
      </c>
      <c r="L162" s="22">
        <v>0</v>
      </c>
      <c r="M162" s="20" t="s">
        <v>1093</v>
      </c>
      <c r="N162" s="20">
        <v>0</v>
      </c>
      <c r="O162" s="22">
        <v>140</v>
      </c>
      <c r="P162" s="23" t="b">
        <v>0</v>
      </c>
      <c r="Q162" s="20" t="s">
        <v>910</v>
      </c>
      <c r="R162" s="20" t="s">
        <v>3344</v>
      </c>
      <c r="S162" s="22">
        <v>61</v>
      </c>
      <c r="T162" s="20" t="s">
        <v>1094</v>
      </c>
      <c r="U162" s="20">
        <v>5.6</v>
      </c>
      <c r="V162" s="20" t="s">
        <v>392</v>
      </c>
      <c r="W162" s="20">
        <v>2.4</v>
      </c>
      <c r="X162" s="23" t="b">
        <v>0</v>
      </c>
      <c r="Y162" s="20"/>
      <c r="Z162" s="20" t="s">
        <v>899</v>
      </c>
      <c r="AA162" s="22">
        <v>5</v>
      </c>
      <c r="AB162" s="22">
        <v>36</v>
      </c>
      <c r="AC162" s="22">
        <v>39</v>
      </c>
      <c r="AD162" s="22">
        <v>1021336</v>
      </c>
      <c r="AE162" s="22">
        <v>24</v>
      </c>
      <c r="AF162" s="22">
        <v>1220280</v>
      </c>
      <c r="AG162" s="22">
        <v>1964</v>
      </c>
      <c r="AH162" s="20">
        <v>0</v>
      </c>
      <c r="AI162" s="20">
        <v>6.4</v>
      </c>
      <c r="AJ162" s="20" t="s">
        <v>392</v>
      </c>
      <c r="AK162" s="22">
        <v>555</v>
      </c>
      <c r="AL162" s="22">
        <v>3</v>
      </c>
      <c r="AM162" s="22">
        <v>1</v>
      </c>
      <c r="AN162" s="22">
        <v>2</v>
      </c>
      <c r="AO162" s="22">
        <v>11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6</v>
      </c>
      <c r="AW162" s="22">
        <v>134</v>
      </c>
      <c r="AX162" s="20">
        <v>197.4</v>
      </c>
      <c r="AY162" s="20">
        <v>126.5</v>
      </c>
      <c r="AZ162" s="20">
        <v>139</v>
      </c>
      <c r="BA162" s="20">
        <v>46.4</v>
      </c>
      <c r="BB162" s="22">
        <v>7</v>
      </c>
      <c r="BC162" s="20">
        <v>2.1</v>
      </c>
      <c r="BD162" s="20">
        <v>0.97</v>
      </c>
      <c r="BE162" s="20">
        <v>3.07</v>
      </c>
      <c r="BF162" s="20">
        <v>10.5</v>
      </c>
      <c r="BG162" s="22">
        <v>154</v>
      </c>
      <c r="BH162" s="22">
        <v>62</v>
      </c>
      <c r="BI162" s="22">
        <v>138</v>
      </c>
      <c r="BJ162" s="22">
        <v>96</v>
      </c>
      <c r="BK162" s="22">
        <v>110</v>
      </c>
      <c r="BL162" s="22">
        <v>70</v>
      </c>
      <c r="BM162" s="22">
        <v>136</v>
      </c>
      <c r="BN162" s="22">
        <v>78</v>
      </c>
      <c r="BO162" s="22">
        <v>2</v>
      </c>
      <c r="BP162" s="20"/>
      <c r="BQ162" s="22">
        <v>2</v>
      </c>
      <c r="BR162" s="20"/>
      <c r="BS162" s="20"/>
      <c r="BT162" s="20"/>
      <c r="BU162" s="22">
        <v>0.34</v>
      </c>
      <c r="BV162" s="22">
        <v>0</v>
      </c>
      <c r="BW162" s="22">
        <v>0.16</v>
      </c>
      <c r="BX162" s="22">
        <v>0.5</v>
      </c>
      <c r="BY162" s="22">
        <v>1.7</v>
      </c>
      <c r="BZ162" s="22">
        <v>1.78</v>
      </c>
      <c r="CA162" s="22">
        <v>61</v>
      </c>
      <c r="CB162" s="22">
        <v>38</v>
      </c>
      <c r="CC162" s="22">
        <v>745</v>
      </c>
      <c r="CD162" s="22">
        <v>322</v>
      </c>
      <c r="CE162" s="22">
        <v>12</v>
      </c>
      <c r="CF162" s="22">
        <v>7</v>
      </c>
      <c r="CG162" s="22">
        <v>120</v>
      </c>
      <c r="CH162" s="22">
        <v>35</v>
      </c>
      <c r="CI162" s="22">
        <v>1.1399999999999999</v>
      </c>
      <c r="CJ162" s="22">
        <v>0.32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209288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-0.5</v>
      </c>
      <c r="K163" s="20">
        <v>0.5</v>
      </c>
      <c r="L163" s="22">
        <v>0</v>
      </c>
      <c r="M163" s="20" t="s">
        <v>1260</v>
      </c>
      <c r="N163" s="20">
        <v>0</v>
      </c>
      <c r="O163" s="22">
        <v>141</v>
      </c>
      <c r="P163" s="23" t="b">
        <v>0</v>
      </c>
      <c r="Q163" s="20"/>
      <c r="R163" s="20"/>
      <c r="S163" s="22">
        <v>39</v>
      </c>
      <c r="T163" s="20" t="s">
        <v>1795</v>
      </c>
      <c r="U163" s="20">
        <v>0</v>
      </c>
      <c r="V163" s="20" t="s">
        <v>1796</v>
      </c>
      <c r="W163" s="20">
        <v>0.3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0</v>
      </c>
      <c r="AD163" s="22">
        <v>18620</v>
      </c>
      <c r="AE163" s="22">
        <v>123</v>
      </c>
      <c r="AF163" s="22">
        <v>16275</v>
      </c>
      <c r="AG163" s="22">
        <v>216</v>
      </c>
      <c r="AH163" s="20">
        <v>0</v>
      </c>
      <c r="AI163" s="20">
        <v>0</v>
      </c>
      <c r="AJ163" s="20" t="s">
        <v>1796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489</v>
      </c>
      <c r="BH163" s="22">
        <v>43</v>
      </c>
      <c r="BI163" s="22">
        <v>473</v>
      </c>
      <c r="BJ163" s="22">
        <v>25</v>
      </c>
      <c r="BK163" s="22">
        <v>444</v>
      </c>
      <c r="BL163" s="22">
        <v>16</v>
      </c>
      <c r="BM163" s="22">
        <v>495</v>
      </c>
      <c r="BN163" s="22">
        <v>43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742</v>
      </c>
      <c r="CB163" s="22">
        <v>81</v>
      </c>
      <c r="CC163" s="22">
        <v>416</v>
      </c>
      <c r="CD163" s="22">
        <v>42</v>
      </c>
      <c r="CE163" s="22">
        <v>501</v>
      </c>
      <c r="CF163" s="22">
        <v>43</v>
      </c>
      <c r="CG163" s="22">
        <v>288</v>
      </c>
      <c r="CH163" s="22">
        <v>38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15157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3</v>
      </c>
      <c r="J164" s="20">
        <v>0.5</v>
      </c>
      <c r="K164" s="20">
        <v>1.5</v>
      </c>
      <c r="L164" s="22">
        <v>1</v>
      </c>
      <c r="M164" s="20" t="s">
        <v>479</v>
      </c>
      <c r="N164" s="20">
        <v>1</v>
      </c>
      <c r="O164" s="22">
        <v>142</v>
      </c>
      <c r="P164" s="23" t="b">
        <v>0</v>
      </c>
      <c r="Q164" s="20"/>
      <c r="R164" s="20" t="s">
        <v>3496</v>
      </c>
      <c r="S164" s="22">
        <v>48</v>
      </c>
      <c r="T164" s="20" t="s">
        <v>1337</v>
      </c>
      <c r="U164" s="20">
        <v>1.4</v>
      </c>
      <c r="V164" s="20" t="s">
        <v>606</v>
      </c>
      <c r="W164" s="20">
        <v>0.1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14</v>
      </c>
      <c r="AD164" s="22">
        <v>7180</v>
      </c>
      <c r="AE164" s="22">
        <v>68</v>
      </c>
      <c r="AF164" s="22">
        <v>21073</v>
      </c>
      <c r="AG164" s="22">
        <v>78</v>
      </c>
      <c r="AH164" s="20">
        <v>0.2</v>
      </c>
      <c r="AI164" s="20">
        <v>2.9</v>
      </c>
      <c r="AJ164" s="20" t="s">
        <v>606</v>
      </c>
      <c r="AK164" s="22">
        <v>462</v>
      </c>
      <c r="AL164" s="22">
        <v>0</v>
      </c>
      <c r="AM164" s="22">
        <v>1</v>
      </c>
      <c r="AN164" s="22">
        <v>1</v>
      </c>
      <c r="AO164" s="22">
        <v>9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0</v>
      </c>
      <c r="AW164" s="22">
        <v>90</v>
      </c>
      <c r="AX164" s="20">
        <v>96.8</v>
      </c>
      <c r="AY164" s="20">
        <v>146.5</v>
      </c>
      <c r="AZ164" s="20">
        <v>29</v>
      </c>
      <c r="BA164" s="20">
        <v>27.3</v>
      </c>
      <c r="BB164" s="22">
        <v>6</v>
      </c>
      <c r="BC164" s="20">
        <v>0.06</v>
      </c>
      <c r="BD164" s="20">
        <v>0.9</v>
      </c>
      <c r="BE164" s="20">
        <v>0.96</v>
      </c>
      <c r="BF164" s="20">
        <v>7.43</v>
      </c>
      <c r="BG164" s="22">
        <v>276</v>
      </c>
      <c r="BH164" s="22">
        <v>112</v>
      </c>
      <c r="BI164" s="22">
        <v>116</v>
      </c>
      <c r="BJ164" s="22">
        <v>83</v>
      </c>
      <c r="BK164" s="22">
        <v>297</v>
      </c>
      <c r="BL164" s="22">
        <v>154</v>
      </c>
      <c r="BM164" s="22">
        <v>241</v>
      </c>
      <c r="BN164" s="22">
        <v>113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0.18</v>
      </c>
      <c r="BX164" s="22">
        <v>0.19</v>
      </c>
      <c r="BY164" s="22">
        <v>1.45</v>
      </c>
      <c r="BZ164" s="22">
        <v>1.75</v>
      </c>
      <c r="CA164" s="22">
        <v>271</v>
      </c>
      <c r="CB164" s="22">
        <v>173</v>
      </c>
      <c r="CC164" s="22">
        <v>268</v>
      </c>
      <c r="CD164" s="22">
        <v>126</v>
      </c>
      <c r="CE164" s="22">
        <v>346</v>
      </c>
      <c r="CF164" s="22">
        <v>157</v>
      </c>
      <c r="CG164" s="22">
        <v>389</v>
      </c>
      <c r="CH164" s="22">
        <v>126</v>
      </c>
      <c r="CI164" s="22">
        <v>1.17</v>
      </c>
      <c r="CJ164" s="22">
        <v>0.19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451340</v>
      </c>
      <c r="D165" s="22">
        <v>0</v>
      </c>
      <c r="E165" s="22">
        <v>0</v>
      </c>
      <c r="F165" s="22">
        <v>0</v>
      </c>
      <c r="G165" s="22">
        <v>0</v>
      </c>
      <c r="H165" s="22">
        <v>2</v>
      </c>
      <c r="I165" s="22">
        <v>3</v>
      </c>
      <c r="J165" s="20">
        <v>1.1000000000000001</v>
      </c>
      <c r="K165" s="20">
        <v>2.1</v>
      </c>
      <c r="L165" s="22">
        <v>1</v>
      </c>
      <c r="M165" s="20" t="s">
        <v>1117</v>
      </c>
      <c r="N165" s="20">
        <v>1.6</v>
      </c>
      <c r="O165" s="22">
        <v>143</v>
      </c>
      <c r="P165" s="23" t="b">
        <v>0</v>
      </c>
      <c r="Q165" s="20"/>
      <c r="R165" s="20" t="s">
        <v>3497</v>
      </c>
      <c r="S165" s="22">
        <v>65</v>
      </c>
      <c r="T165" s="20" t="s">
        <v>1118</v>
      </c>
      <c r="U165" s="20">
        <v>4</v>
      </c>
      <c r="V165" s="20" t="s">
        <v>393</v>
      </c>
      <c r="W165" s="20">
        <v>23.1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60</v>
      </c>
      <c r="AD165" s="22">
        <v>2860869</v>
      </c>
      <c r="AE165" s="22">
        <v>8842</v>
      </c>
      <c r="AF165" s="22">
        <v>4326265</v>
      </c>
      <c r="AG165" s="22">
        <v>57166</v>
      </c>
      <c r="AH165" s="20">
        <v>0.2</v>
      </c>
      <c r="AI165" s="20">
        <v>9.1999999999999993</v>
      </c>
      <c r="AJ165" s="20" t="s">
        <v>393</v>
      </c>
      <c r="AK165" s="22">
        <v>1148</v>
      </c>
      <c r="AL165" s="22">
        <v>3</v>
      </c>
      <c r="AM165" s="22">
        <v>5</v>
      </c>
      <c r="AN165" s="22">
        <v>0</v>
      </c>
      <c r="AO165" s="22">
        <v>22</v>
      </c>
      <c r="AP165" s="22">
        <v>0</v>
      </c>
      <c r="AQ165" s="22">
        <v>0</v>
      </c>
      <c r="AR165" s="22">
        <v>0</v>
      </c>
      <c r="AS165" s="22">
        <v>3</v>
      </c>
      <c r="AT165" s="22">
        <v>0</v>
      </c>
      <c r="AU165" s="22">
        <v>0</v>
      </c>
      <c r="AV165" s="22">
        <v>7</v>
      </c>
      <c r="AW165" s="22">
        <v>196</v>
      </c>
      <c r="AX165" s="20">
        <v>283.39999999999998</v>
      </c>
      <c r="AY165" s="20">
        <v>328</v>
      </c>
      <c r="AZ165" s="20">
        <v>507</v>
      </c>
      <c r="BA165" s="20">
        <v>112</v>
      </c>
      <c r="BB165" s="22">
        <v>11</v>
      </c>
      <c r="BC165" s="20">
        <v>3.11</v>
      </c>
      <c r="BD165" s="20">
        <v>3.15</v>
      </c>
      <c r="BE165" s="20">
        <v>6.26</v>
      </c>
      <c r="BF165" s="20">
        <v>19.21</v>
      </c>
      <c r="BG165" s="22">
        <v>75</v>
      </c>
      <c r="BH165" s="22">
        <v>26</v>
      </c>
      <c r="BI165" s="22">
        <v>31</v>
      </c>
      <c r="BJ165" s="22">
        <v>25</v>
      </c>
      <c r="BK165" s="22">
        <v>7</v>
      </c>
      <c r="BL165" s="22">
        <v>4</v>
      </c>
      <c r="BM165" s="22">
        <v>15</v>
      </c>
      <c r="BN165" s="22">
        <v>10</v>
      </c>
      <c r="BO165" s="20"/>
      <c r="BP165" s="20"/>
      <c r="BQ165" s="20"/>
      <c r="BR165" s="20"/>
      <c r="BS165" s="20"/>
      <c r="BT165" s="20"/>
      <c r="BU165" s="22">
        <v>0.24</v>
      </c>
      <c r="BV165" s="22">
        <v>0</v>
      </c>
      <c r="BW165" s="22">
        <v>0.25</v>
      </c>
      <c r="BX165" s="22">
        <v>0.49</v>
      </c>
      <c r="BY165" s="22">
        <v>1.51</v>
      </c>
      <c r="BZ165" s="22">
        <v>1.72</v>
      </c>
      <c r="CA165" s="22">
        <v>48</v>
      </c>
      <c r="CB165" s="22">
        <v>29</v>
      </c>
      <c r="CC165" s="22">
        <v>206</v>
      </c>
      <c r="CD165" s="22">
        <v>98</v>
      </c>
      <c r="CE165" s="22">
        <v>61</v>
      </c>
      <c r="CF165" s="22">
        <v>32</v>
      </c>
      <c r="CG165" s="22">
        <v>11</v>
      </c>
      <c r="CH165" s="22">
        <v>5</v>
      </c>
      <c r="CI165" s="22">
        <v>0.86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243505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-0.1</v>
      </c>
      <c r="K166" s="20">
        <v>0.9</v>
      </c>
      <c r="L166" s="22">
        <v>0</v>
      </c>
      <c r="M166" s="20" t="s">
        <v>1106</v>
      </c>
      <c r="N166" s="20">
        <v>0.4</v>
      </c>
      <c r="O166" s="22">
        <v>144</v>
      </c>
      <c r="P166" s="23" t="b">
        <v>0</v>
      </c>
      <c r="Q166" s="20"/>
      <c r="R166" s="20" t="s">
        <v>3345</v>
      </c>
      <c r="S166" s="22">
        <v>44</v>
      </c>
      <c r="T166" s="20" t="s">
        <v>1107</v>
      </c>
      <c r="U166" s="20">
        <v>1</v>
      </c>
      <c r="V166" s="20" t="s">
        <v>652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2</v>
      </c>
      <c r="AD166" s="22">
        <v>6500</v>
      </c>
      <c r="AE166" s="22">
        <v>52</v>
      </c>
      <c r="AF166" s="22">
        <v>9126</v>
      </c>
      <c r="AG166" s="22">
        <v>76</v>
      </c>
      <c r="AH166" s="20">
        <v>0.1</v>
      </c>
      <c r="AI166" s="20">
        <v>0.5</v>
      </c>
      <c r="AJ166" s="20" t="s">
        <v>652</v>
      </c>
      <c r="AK166" s="22">
        <v>19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7</v>
      </c>
      <c r="AX166" s="20">
        <v>7.4</v>
      </c>
      <c r="AY166" s="20">
        <v>0.1</v>
      </c>
      <c r="AZ166" s="20">
        <v>0</v>
      </c>
      <c r="BA166" s="20">
        <v>0.7</v>
      </c>
      <c r="BB166" s="22">
        <v>0</v>
      </c>
      <c r="BC166" s="20">
        <v>0</v>
      </c>
      <c r="BD166" s="20">
        <v>0</v>
      </c>
      <c r="BE166" s="20">
        <v>0</v>
      </c>
      <c r="BF166" s="20">
        <v>0.15</v>
      </c>
      <c r="BG166" s="22">
        <v>441</v>
      </c>
      <c r="BH166" s="22">
        <v>200</v>
      </c>
      <c r="BI166" s="22">
        <v>448</v>
      </c>
      <c r="BJ166" s="22">
        <v>218</v>
      </c>
      <c r="BK166" s="22">
        <v>590</v>
      </c>
      <c r="BL166" s="22">
        <v>232</v>
      </c>
      <c r="BM166" s="22">
        <v>458</v>
      </c>
      <c r="BN166" s="22">
        <v>210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0.71</v>
      </c>
      <c r="BZ166" s="22">
        <v>0</v>
      </c>
      <c r="CA166" s="22">
        <v>531</v>
      </c>
      <c r="CB166" s="22">
        <v>298</v>
      </c>
      <c r="CC166" s="22">
        <v>329</v>
      </c>
      <c r="CD166" s="22">
        <v>149</v>
      </c>
      <c r="CE166" s="22">
        <v>403</v>
      </c>
      <c r="CF166" s="22">
        <v>182</v>
      </c>
      <c r="CG166" s="22">
        <v>467</v>
      </c>
      <c r="CH166" s="22">
        <v>159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441192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1109</v>
      </c>
      <c r="N167" s="20">
        <v>0</v>
      </c>
      <c r="O167" s="22">
        <v>146</v>
      </c>
      <c r="P167" s="23" t="b">
        <v>0</v>
      </c>
      <c r="Q167" s="20" t="s">
        <v>1958</v>
      </c>
      <c r="R167" s="20" t="s">
        <v>1959</v>
      </c>
      <c r="S167" s="22">
        <v>45</v>
      </c>
      <c r="T167" s="20" t="s">
        <v>1110</v>
      </c>
      <c r="U167" s="20">
        <v>0</v>
      </c>
      <c r="V167" s="20" t="s">
        <v>1111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1532</v>
      </c>
      <c r="AG167" s="22">
        <v>0</v>
      </c>
      <c r="AH167" s="20">
        <v>0</v>
      </c>
      <c r="AI167" s="20">
        <v>0</v>
      </c>
      <c r="AJ167" s="20" t="s">
        <v>647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652</v>
      </c>
      <c r="BH167" s="22">
        <v>256</v>
      </c>
      <c r="BI167" s="22">
        <v>647</v>
      </c>
      <c r="BJ167" s="22">
        <v>257</v>
      </c>
      <c r="BK167" s="22">
        <v>635</v>
      </c>
      <c r="BL167" s="22">
        <v>254</v>
      </c>
      <c r="BM167" s="22">
        <v>657</v>
      </c>
      <c r="BN167" s="22">
        <v>259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403</v>
      </c>
      <c r="CB167" s="22">
        <v>233</v>
      </c>
      <c r="CC167" s="22">
        <v>610</v>
      </c>
      <c r="CD167" s="22">
        <v>226</v>
      </c>
      <c r="CE167" s="22">
        <v>663</v>
      </c>
      <c r="CF167" s="22">
        <v>263</v>
      </c>
      <c r="CG167" s="22">
        <v>686</v>
      </c>
      <c r="CH167" s="22">
        <v>276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240514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1</v>
      </c>
      <c r="J168" s="20">
        <v>0</v>
      </c>
      <c r="K168" s="20">
        <v>0</v>
      </c>
      <c r="L168" s="22">
        <v>0</v>
      </c>
      <c r="M168" s="20" t="s">
        <v>1125</v>
      </c>
      <c r="N168" s="20">
        <v>0</v>
      </c>
      <c r="O168" s="22">
        <v>147</v>
      </c>
      <c r="P168" s="23" t="b">
        <v>0</v>
      </c>
      <c r="Q168" s="20" t="s">
        <v>1960</v>
      </c>
      <c r="R168" s="20" t="s">
        <v>1961</v>
      </c>
      <c r="S168" s="22">
        <v>40</v>
      </c>
      <c r="T168" s="20" t="s">
        <v>1126</v>
      </c>
      <c r="U168" s="20">
        <v>0</v>
      </c>
      <c r="V168" s="20" t="s">
        <v>653</v>
      </c>
      <c r="W168" s="20">
        <v>0</v>
      </c>
      <c r="X168" s="23" t="b">
        <v>0</v>
      </c>
      <c r="Y168" s="20"/>
      <c r="Z168" s="20" t="s">
        <v>872</v>
      </c>
      <c r="AA168" s="22">
        <v>5</v>
      </c>
      <c r="AB168" s="22">
        <v>36</v>
      </c>
      <c r="AC168" s="22">
        <v>0</v>
      </c>
      <c r="AD168" s="22">
        <v>0</v>
      </c>
      <c r="AE168" s="22">
        <v>0</v>
      </c>
      <c r="AF168" s="22">
        <v>32</v>
      </c>
      <c r="AG168" s="22">
        <v>0</v>
      </c>
      <c r="AH168" s="20">
        <v>0</v>
      </c>
      <c r="AI168" s="20">
        <v>0</v>
      </c>
      <c r="AJ168" s="20" t="s">
        <v>653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531</v>
      </c>
      <c r="BH168" s="22">
        <v>63</v>
      </c>
      <c r="BI168" s="22">
        <v>518</v>
      </c>
      <c r="BJ168" s="22">
        <v>47</v>
      </c>
      <c r="BK168" s="22">
        <v>490</v>
      </c>
      <c r="BL168" s="22">
        <v>38</v>
      </c>
      <c r="BM168" s="22">
        <v>539</v>
      </c>
      <c r="BN168" s="22">
        <v>63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662</v>
      </c>
      <c r="CB168" s="22">
        <v>50</v>
      </c>
      <c r="CC168" s="22">
        <v>463</v>
      </c>
      <c r="CD168" s="22">
        <v>62</v>
      </c>
      <c r="CE168" s="22">
        <v>543</v>
      </c>
      <c r="CF168" s="22">
        <v>63</v>
      </c>
      <c r="CG168" s="22">
        <v>754</v>
      </c>
      <c r="CH168" s="22">
        <v>87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49262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1</v>
      </c>
      <c r="J169" s="20">
        <v>0.5</v>
      </c>
      <c r="K169" s="20">
        <v>1.5</v>
      </c>
      <c r="L169" s="22">
        <v>0</v>
      </c>
      <c r="M169" s="20" t="s">
        <v>1086</v>
      </c>
      <c r="N169" s="20">
        <v>1</v>
      </c>
      <c r="O169" s="22">
        <v>148</v>
      </c>
      <c r="P169" s="23" t="b">
        <v>0</v>
      </c>
      <c r="Q169" s="20"/>
      <c r="R169" s="20"/>
      <c r="S169" s="22">
        <v>43</v>
      </c>
      <c r="T169" s="20" t="s">
        <v>1087</v>
      </c>
      <c r="U169" s="20">
        <v>2</v>
      </c>
      <c r="V169" s="20" t="s">
        <v>651</v>
      </c>
      <c r="W169" s="20">
        <v>2.2999999999999998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18</v>
      </c>
      <c r="AD169" s="22">
        <v>127367</v>
      </c>
      <c r="AE169" s="22">
        <v>850</v>
      </c>
      <c r="AF169" s="22">
        <v>435423</v>
      </c>
      <c r="AG169" s="22">
        <v>5934</v>
      </c>
      <c r="AH169" s="20">
        <v>0.2</v>
      </c>
      <c r="AI169" s="20">
        <v>4.2</v>
      </c>
      <c r="AJ169" s="20" t="s">
        <v>651</v>
      </c>
      <c r="AK169" s="22">
        <v>810</v>
      </c>
      <c r="AL169" s="22">
        <v>0</v>
      </c>
      <c r="AM169" s="22">
        <v>0</v>
      </c>
      <c r="AN169" s="22">
        <v>0</v>
      </c>
      <c r="AO169" s="22">
        <v>17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23</v>
      </c>
      <c r="AV169" s="22">
        <v>0</v>
      </c>
      <c r="AW169" s="22">
        <v>143</v>
      </c>
      <c r="AX169" s="20">
        <v>204.6</v>
      </c>
      <c r="AY169" s="20">
        <v>0.1</v>
      </c>
      <c r="AZ169" s="20">
        <v>0</v>
      </c>
      <c r="BA169" s="20">
        <v>20.5</v>
      </c>
      <c r="BB169" s="22">
        <v>9</v>
      </c>
      <c r="BC169" s="20">
        <v>0</v>
      </c>
      <c r="BD169" s="20">
        <v>0</v>
      </c>
      <c r="BE169" s="20">
        <v>0</v>
      </c>
      <c r="BF169" s="20">
        <v>12.09</v>
      </c>
      <c r="BG169" s="22">
        <v>145</v>
      </c>
      <c r="BH169" s="22">
        <v>19</v>
      </c>
      <c r="BI169" s="22">
        <v>447</v>
      </c>
      <c r="BJ169" s="22">
        <v>7</v>
      </c>
      <c r="BK169" s="22">
        <v>549</v>
      </c>
      <c r="BL169" s="22">
        <v>57</v>
      </c>
      <c r="BM169" s="22">
        <v>289</v>
      </c>
      <c r="BN169" s="22">
        <v>19</v>
      </c>
      <c r="BO169" s="20"/>
      <c r="BP169" s="20"/>
      <c r="BQ169" s="20"/>
      <c r="BR169" s="20"/>
      <c r="BS169" s="20"/>
      <c r="BT169" s="20"/>
      <c r="BU169" s="22">
        <v>0</v>
      </c>
      <c r="BV169" s="22">
        <v>2.56</v>
      </c>
      <c r="BW169" s="22">
        <v>0</v>
      </c>
      <c r="BX169" s="22">
        <v>0</v>
      </c>
      <c r="BY169" s="22">
        <v>1.34</v>
      </c>
      <c r="BZ169" s="22">
        <v>1.89</v>
      </c>
      <c r="CA169" s="22">
        <v>569</v>
      </c>
      <c r="CB169" s="22">
        <v>28</v>
      </c>
      <c r="CC169" s="22">
        <v>257</v>
      </c>
      <c r="CD169" s="22">
        <v>23</v>
      </c>
      <c r="CE169" s="22">
        <v>266</v>
      </c>
      <c r="CF169" s="22">
        <v>29</v>
      </c>
      <c r="CG169" s="22">
        <v>123</v>
      </c>
      <c r="CH169" s="22">
        <v>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450434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1115</v>
      </c>
      <c r="N170" s="20">
        <v>0</v>
      </c>
      <c r="O170" s="22">
        <v>149</v>
      </c>
      <c r="P170" s="23" t="b">
        <v>0</v>
      </c>
      <c r="Q170" s="20" t="s">
        <v>2389</v>
      </c>
      <c r="R170" s="20" t="s">
        <v>2390</v>
      </c>
      <c r="S170" s="22">
        <v>55</v>
      </c>
      <c r="T170" s="20" t="s">
        <v>1116</v>
      </c>
      <c r="U170" s="20">
        <v>0</v>
      </c>
      <c r="V170" s="20" t="s">
        <v>649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4421</v>
      </c>
      <c r="AG170" s="22">
        <v>1</v>
      </c>
      <c r="AH170" s="20">
        <v>0</v>
      </c>
      <c r="AI170" s="20">
        <v>0</v>
      </c>
      <c r="AJ170" s="20" t="s">
        <v>649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747</v>
      </c>
      <c r="BH170" s="22">
        <v>92</v>
      </c>
      <c r="BI170" s="22">
        <v>747</v>
      </c>
      <c r="BJ170" s="22">
        <v>92</v>
      </c>
      <c r="BK170" s="22">
        <v>746</v>
      </c>
      <c r="BL170" s="22">
        <v>92</v>
      </c>
      <c r="BM170" s="22">
        <v>747</v>
      </c>
      <c r="BN170" s="22">
        <v>92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107</v>
      </c>
      <c r="CB170" s="22">
        <v>33</v>
      </c>
      <c r="CC170" s="22">
        <v>736</v>
      </c>
      <c r="CD170" s="22">
        <v>90</v>
      </c>
      <c r="CE170" s="22">
        <v>747</v>
      </c>
      <c r="CF170" s="22">
        <v>92</v>
      </c>
      <c r="CG170" s="22">
        <v>648</v>
      </c>
      <c r="CH170" s="22">
        <v>89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469142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0.9</v>
      </c>
      <c r="K171" s="20">
        <v>1.9</v>
      </c>
      <c r="L171" s="22">
        <v>2</v>
      </c>
      <c r="M171" s="20" t="s">
        <v>1127</v>
      </c>
      <c r="N171" s="20">
        <v>1.4</v>
      </c>
      <c r="O171" s="22">
        <v>150</v>
      </c>
      <c r="P171" s="23" t="b">
        <v>0</v>
      </c>
      <c r="Q171" s="20"/>
      <c r="R171" s="20"/>
      <c r="S171" s="22">
        <v>40</v>
      </c>
      <c r="T171" s="20" t="s">
        <v>1128</v>
      </c>
      <c r="U171" s="20">
        <v>1.5</v>
      </c>
      <c r="V171" s="20" t="s">
        <v>1129</v>
      </c>
      <c r="W171" s="20">
        <v>2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17</v>
      </c>
      <c r="AD171" s="22">
        <v>235947</v>
      </c>
      <c r="AE171" s="22">
        <v>3436</v>
      </c>
      <c r="AF171" s="22">
        <v>173843</v>
      </c>
      <c r="AG171" s="22">
        <v>2857</v>
      </c>
      <c r="AH171" s="20">
        <v>0.4</v>
      </c>
      <c r="AI171" s="20">
        <v>4.2</v>
      </c>
      <c r="AJ171" s="20" t="s">
        <v>646</v>
      </c>
      <c r="AK171" s="22">
        <v>838</v>
      </c>
      <c r="AL171" s="22">
        <v>0</v>
      </c>
      <c r="AM171" s="22">
        <v>0</v>
      </c>
      <c r="AN171" s="22">
        <v>0</v>
      </c>
      <c r="AO171" s="22">
        <v>12</v>
      </c>
      <c r="AP171" s="22">
        <v>0</v>
      </c>
      <c r="AQ171" s="22">
        <v>0</v>
      </c>
      <c r="AR171" s="22">
        <v>0</v>
      </c>
      <c r="AS171" s="22">
        <v>2</v>
      </c>
      <c r="AT171" s="22">
        <v>0</v>
      </c>
      <c r="AU171" s="22">
        <v>0</v>
      </c>
      <c r="AV171" s="22">
        <v>1</v>
      </c>
      <c r="AW171" s="22">
        <v>140</v>
      </c>
      <c r="AX171" s="20">
        <v>248</v>
      </c>
      <c r="AY171" s="20">
        <v>45.4</v>
      </c>
      <c r="AZ171" s="20">
        <v>66</v>
      </c>
      <c r="BA171" s="20">
        <v>36</v>
      </c>
      <c r="BB171" s="22">
        <v>9</v>
      </c>
      <c r="BC171" s="20">
        <v>0.39</v>
      </c>
      <c r="BD171" s="20">
        <v>0.24</v>
      </c>
      <c r="BE171" s="20">
        <v>0.63</v>
      </c>
      <c r="BF171" s="20">
        <v>11.95</v>
      </c>
      <c r="BG171" s="22">
        <v>112</v>
      </c>
      <c r="BH171" s="22">
        <v>41</v>
      </c>
      <c r="BI171" s="22">
        <v>287</v>
      </c>
      <c r="BJ171" s="22">
        <v>92</v>
      </c>
      <c r="BK171" s="22">
        <v>197</v>
      </c>
      <c r="BL171" s="22">
        <v>45</v>
      </c>
      <c r="BM171" s="22">
        <v>192</v>
      </c>
      <c r="BN171" s="22">
        <v>54</v>
      </c>
      <c r="BO171" s="20"/>
      <c r="BP171" s="20"/>
      <c r="BQ171" s="20"/>
      <c r="BR171" s="20"/>
      <c r="BS171" s="20"/>
      <c r="BT171" s="20"/>
      <c r="BU171" s="22">
        <v>0.04</v>
      </c>
      <c r="BV171" s="22">
        <v>0</v>
      </c>
      <c r="BW171" s="22">
        <v>0.03</v>
      </c>
      <c r="BX171" s="22">
        <v>7.0000000000000007E-2</v>
      </c>
      <c r="BY171" s="22">
        <v>1.28</v>
      </c>
      <c r="BZ171" s="22">
        <v>1.29</v>
      </c>
      <c r="CA171" s="22">
        <v>688</v>
      </c>
      <c r="CB171" s="22">
        <v>204</v>
      </c>
      <c r="CC171" s="22">
        <v>209</v>
      </c>
      <c r="CD171" s="22">
        <v>65</v>
      </c>
      <c r="CE171" s="22">
        <v>336</v>
      </c>
      <c r="CF171" s="22">
        <v>112</v>
      </c>
      <c r="CG171" s="22">
        <v>139</v>
      </c>
      <c r="CH171" s="22">
        <v>55</v>
      </c>
      <c r="CI171" s="22">
        <v>0.97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111478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0.3</v>
      </c>
      <c r="K172" s="20">
        <v>1.3</v>
      </c>
      <c r="L172" s="22">
        <v>0</v>
      </c>
      <c r="M172" s="20" t="s">
        <v>1096</v>
      </c>
      <c r="N172" s="20">
        <v>0.8</v>
      </c>
      <c r="O172" s="22">
        <v>151</v>
      </c>
      <c r="P172" s="23" t="b">
        <v>0</v>
      </c>
      <c r="Q172" s="20"/>
      <c r="R172" s="20"/>
      <c r="S172" s="22">
        <v>44</v>
      </c>
      <c r="T172" s="20" t="s">
        <v>1097</v>
      </c>
      <c r="U172" s="20">
        <v>1.3</v>
      </c>
      <c r="V172" s="20" t="s">
        <v>454</v>
      </c>
      <c r="W172" s="20">
        <v>0.9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19</v>
      </c>
      <c r="AD172" s="22">
        <v>98095</v>
      </c>
      <c r="AE172" s="22">
        <v>178</v>
      </c>
      <c r="AF172" s="22">
        <v>120053</v>
      </c>
      <c r="AG172" s="22">
        <v>2967</v>
      </c>
      <c r="AH172" s="20">
        <v>0.2</v>
      </c>
      <c r="AI172" s="20">
        <v>4.3</v>
      </c>
      <c r="AJ172" s="20" t="s">
        <v>454</v>
      </c>
      <c r="AK172" s="22">
        <v>882</v>
      </c>
      <c r="AL172" s="22">
        <v>0</v>
      </c>
      <c r="AM172" s="22">
        <v>1</v>
      </c>
      <c r="AN172" s="22">
        <v>0</v>
      </c>
      <c r="AO172" s="22">
        <v>20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153</v>
      </c>
      <c r="AX172" s="20">
        <v>178.4</v>
      </c>
      <c r="AY172" s="20">
        <v>55</v>
      </c>
      <c r="AZ172" s="20">
        <v>49</v>
      </c>
      <c r="BA172" s="20">
        <v>28.3</v>
      </c>
      <c r="BB172" s="22">
        <v>8</v>
      </c>
      <c r="BC172" s="20">
        <v>0.23</v>
      </c>
      <c r="BD172" s="20">
        <v>0.28999999999999998</v>
      </c>
      <c r="BE172" s="20">
        <v>0.52</v>
      </c>
      <c r="BF172" s="20">
        <v>15.83</v>
      </c>
      <c r="BG172" s="22">
        <v>177</v>
      </c>
      <c r="BH172" s="22">
        <v>68</v>
      </c>
      <c r="BI172" s="22">
        <v>254</v>
      </c>
      <c r="BJ172" s="22">
        <v>78</v>
      </c>
      <c r="BK172" s="22">
        <v>233</v>
      </c>
      <c r="BL172" s="22">
        <v>67</v>
      </c>
      <c r="BM172" s="22">
        <v>231</v>
      </c>
      <c r="BN172" s="22">
        <v>74</v>
      </c>
      <c r="BO172" s="20"/>
      <c r="BP172" s="20"/>
      <c r="BQ172" s="20"/>
      <c r="BR172" s="20"/>
      <c r="BS172" s="20"/>
      <c r="BT172" s="20"/>
      <c r="BU172" s="22">
        <v>0.02</v>
      </c>
      <c r="BV172" s="22">
        <v>0</v>
      </c>
      <c r="BW172" s="22">
        <v>0.03</v>
      </c>
      <c r="BX172" s="22">
        <v>0.05</v>
      </c>
      <c r="BY172" s="22">
        <v>1.62</v>
      </c>
      <c r="BZ172" s="22">
        <v>2.04</v>
      </c>
      <c r="CA172" s="22">
        <v>487</v>
      </c>
      <c r="CB172" s="22">
        <v>89</v>
      </c>
      <c r="CC172" s="22">
        <v>283</v>
      </c>
      <c r="CD172" s="22">
        <v>91</v>
      </c>
      <c r="CE172" s="22">
        <v>355</v>
      </c>
      <c r="CF172" s="22">
        <v>119</v>
      </c>
      <c r="CG172" s="22">
        <v>191</v>
      </c>
      <c r="CH172" s="22">
        <v>72</v>
      </c>
      <c r="CI172" s="22">
        <v>0.82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489639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1</v>
      </c>
      <c r="J173" s="20">
        <v>0.1</v>
      </c>
      <c r="K173" s="20">
        <v>1.1000000000000001</v>
      </c>
      <c r="L173" s="22">
        <v>2</v>
      </c>
      <c r="M173" s="20" t="s">
        <v>1962</v>
      </c>
      <c r="N173" s="20">
        <v>0.6</v>
      </c>
      <c r="O173" s="22">
        <v>152</v>
      </c>
      <c r="P173" s="23" t="b">
        <v>0</v>
      </c>
      <c r="Q173" s="20"/>
      <c r="R173" s="20"/>
      <c r="S173" s="22">
        <v>44</v>
      </c>
      <c r="T173" s="20" t="s">
        <v>1963</v>
      </c>
      <c r="U173" s="20">
        <v>2.1</v>
      </c>
      <c r="V173" s="20" t="s">
        <v>1964</v>
      </c>
      <c r="W173" s="20">
        <v>0.4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15</v>
      </c>
      <c r="AD173" s="22">
        <v>29229</v>
      </c>
      <c r="AE173" s="22">
        <v>337</v>
      </c>
      <c r="AF173" s="22">
        <v>42181</v>
      </c>
      <c r="AG173" s="22">
        <v>644</v>
      </c>
      <c r="AH173" s="20">
        <v>0.1</v>
      </c>
      <c r="AI173" s="20">
        <v>3.4</v>
      </c>
      <c r="AJ173" s="20" t="s">
        <v>1964</v>
      </c>
      <c r="AK173" s="22">
        <v>630</v>
      </c>
      <c r="AL173" s="22">
        <v>0</v>
      </c>
      <c r="AM173" s="22">
        <v>0</v>
      </c>
      <c r="AN173" s="22">
        <v>0</v>
      </c>
      <c r="AO173" s="22">
        <v>11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18</v>
      </c>
      <c r="AV173" s="22">
        <v>2</v>
      </c>
      <c r="AW173" s="22">
        <v>110</v>
      </c>
      <c r="AX173" s="20">
        <v>167.2</v>
      </c>
      <c r="AY173" s="20">
        <v>0</v>
      </c>
      <c r="AZ173" s="20">
        <v>0</v>
      </c>
      <c r="BA173" s="20">
        <v>16.8</v>
      </c>
      <c r="BB173" s="22">
        <v>7</v>
      </c>
      <c r="BC173" s="20">
        <v>0</v>
      </c>
      <c r="BD173" s="20">
        <v>0</v>
      </c>
      <c r="BE173" s="20">
        <v>0</v>
      </c>
      <c r="BF173" s="20">
        <v>11.83</v>
      </c>
      <c r="BG173" s="22">
        <v>189</v>
      </c>
      <c r="BH173" s="22">
        <v>20</v>
      </c>
      <c r="BI173" s="22">
        <v>617</v>
      </c>
      <c r="BJ173" s="22">
        <v>74</v>
      </c>
      <c r="BK173" s="22">
        <v>600</v>
      </c>
      <c r="BL173" s="22">
        <v>67</v>
      </c>
      <c r="BM173" s="22">
        <v>317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2.57</v>
      </c>
      <c r="BW173" s="22">
        <v>0</v>
      </c>
      <c r="BX173" s="22">
        <v>0</v>
      </c>
      <c r="BY173" s="22">
        <v>1.69</v>
      </c>
      <c r="BZ173" s="22">
        <v>1.57</v>
      </c>
      <c r="CA173" s="22">
        <v>553</v>
      </c>
      <c r="CB173" s="22">
        <v>27</v>
      </c>
      <c r="CC173" s="22">
        <v>309</v>
      </c>
      <c r="CD173" s="22">
        <v>27</v>
      </c>
      <c r="CE173" s="22">
        <v>251</v>
      </c>
      <c r="CF173" s="22">
        <v>23</v>
      </c>
      <c r="CG173" s="22">
        <v>271</v>
      </c>
      <c r="CH173" s="22">
        <v>35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110735</v>
      </c>
      <c r="D174" s="22">
        <v>0</v>
      </c>
      <c r="E174" s="22">
        <v>0</v>
      </c>
      <c r="F174" s="22">
        <v>-2</v>
      </c>
      <c r="G174" s="22">
        <v>2</v>
      </c>
      <c r="H174" s="22">
        <v>0</v>
      </c>
      <c r="I174" s="22">
        <v>2</v>
      </c>
      <c r="J174" s="20">
        <v>0</v>
      </c>
      <c r="K174" s="20">
        <v>0</v>
      </c>
      <c r="L174" s="22">
        <v>0</v>
      </c>
      <c r="M174" s="20" t="s">
        <v>981</v>
      </c>
      <c r="N174" s="20">
        <v>0</v>
      </c>
      <c r="O174" s="22">
        <v>153</v>
      </c>
      <c r="P174" s="23" t="b">
        <v>0</v>
      </c>
      <c r="Q174" s="20" t="s">
        <v>3591</v>
      </c>
      <c r="R174" s="20" t="s">
        <v>3582</v>
      </c>
      <c r="S174" s="22">
        <v>43</v>
      </c>
      <c r="T174" s="20" t="s">
        <v>1095</v>
      </c>
      <c r="U174" s="20">
        <v>0.8</v>
      </c>
      <c r="V174" s="20" t="s">
        <v>552</v>
      </c>
      <c r="W174" s="20">
        <v>0.2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5</v>
      </c>
      <c r="AD174" s="22">
        <v>16144</v>
      </c>
      <c r="AE174" s="22">
        <v>9</v>
      </c>
      <c r="AF174" s="22">
        <v>32090</v>
      </c>
      <c r="AG174" s="22">
        <v>345</v>
      </c>
      <c r="AH174" s="20">
        <v>0</v>
      </c>
      <c r="AI174" s="20">
        <v>1.2</v>
      </c>
      <c r="AJ174" s="20" t="s">
        <v>552</v>
      </c>
      <c r="AK174" s="22">
        <v>540</v>
      </c>
      <c r="AL174" s="22">
        <v>0</v>
      </c>
      <c r="AM174" s="22">
        <v>0</v>
      </c>
      <c r="AN174" s="22">
        <v>0</v>
      </c>
      <c r="AO174" s="22">
        <v>13</v>
      </c>
      <c r="AP174" s="22">
        <v>1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89</v>
      </c>
      <c r="AX174" s="20">
        <v>108.6</v>
      </c>
      <c r="AY174" s="20">
        <v>26.6</v>
      </c>
      <c r="AZ174" s="20">
        <v>19</v>
      </c>
      <c r="BA174" s="20">
        <v>15.5</v>
      </c>
      <c r="BB174" s="22">
        <v>6</v>
      </c>
      <c r="BC174" s="20">
        <v>0.32</v>
      </c>
      <c r="BD174" s="20">
        <v>0.1</v>
      </c>
      <c r="BE174" s="20">
        <v>0.42</v>
      </c>
      <c r="BF174" s="20">
        <v>10.37</v>
      </c>
      <c r="BG174" s="22">
        <v>264</v>
      </c>
      <c r="BH174" s="22">
        <v>105</v>
      </c>
      <c r="BI174" s="22">
        <v>332</v>
      </c>
      <c r="BJ174" s="22">
        <v>115</v>
      </c>
      <c r="BK174" s="22">
        <v>329</v>
      </c>
      <c r="BL174" s="22">
        <v>112</v>
      </c>
      <c r="BM174" s="22">
        <v>323</v>
      </c>
      <c r="BN174" s="22">
        <v>116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0.02</v>
      </c>
      <c r="BX174" s="22">
        <v>7.0000000000000007E-2</v>
      </c>
      <c r="BY174" s="22">
        <v>1.73</v>
      </c>
      <c r="BZ174" s="22">
        <v>2.17</v>
      </c>
      <c r="CA174" s="22">
        <v>579</v>
      </c>
      <c r="CB174" s="22">
        <v>134</v>
      </c>
      <c r="CC174" s="22">
        <v>526</v>
      </c>
      <c r="CD174" s="22">
        <v>207</v>
      </c>
      <c r="CE174" s="22">
        <v>467</v>
      </c>
      <c r="CF174" s="22">
        <v>152</v>
      </c>
      <c r="CG174" s="22">
        <v>350</v>
      </c>
      <c r="CH174" s="22">
        <v>135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50175</v>
      </c>
      <c r="D175" s="22">
        <v>0</v>
      </c>
      <c r="E175" s="22">
        <v>0</v>
      </c>
      <c r="F175" s="22">
        <v>-3</v>
      </c>
      <c r="G175" s="22">
        <v>3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1088</v>
      </c>
      <c r="N175" s="20">
        <v>0</v>
      </c>
      <c r="O175" s="22">
        <v>154</v>
      </c>
      <c r="P175" s="23" t="b">
        <v>0</v>
      </c>
      <c r="Q175" s="20" t="s">
        <v>2471</v>
      </c>
      <c r="R175" s="20" t="s">
        <v>3346</v>
      </c>
      <c r="S175" s="22">
        <v>57</v>
      </c>
      <c r="T175" s="20" t="s">
        <v>1089</v>
      </c>
      <c r="U175" s="20">
        <v>1.9</v>
      </c>
      <c r="V175" s="20" t="s">
        <v>531</v>
      </c>
      <c r="W175" s="20">
        <v>0.6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15</v>
      </c>
      <c r="AD175" s="22">
        <v>72100</v>
      </c>
      <c r="AE175" s="22">
        <v>33</v>
      </c>
      <c r="AF175" s="22">
        <v>254959</v>
      </c>
      <c r="AG175" s="22">
        <v>398</v>
      </c>
      <c r="AH175" s="20">
        <v>0</v>
      </c>
      <c r="AI175" s="20">
        <v>2.6</v>
      </c>
      <c r="AJ175" s="20" t="s">
        <v>531</v>
      </c>
      <c r="AK175" s="22">
        <v>407</v>
      </c>
      <c r="AL175" s="22">
        <v>1</v>
      </c>
      <c r="AM175" s="22">
        <v>0</v>
      </c>
      <c r="AN175" s="22">
        <v>2</v>
      </c>
      <c r="AO175" s="22">
        <v>7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44</v>
      </c>
      <c r="AX175" s="20">
        <v>61</v>
      </c>
      <c r="AY175" s="20">
        <v>71.599999999999994</v>
      </c>
      <c r="AZ175" s="20">
        <v>86</v>
      </c>
      <c r="BA175" s="20">
        <v>21.9</v>
      </c>
      <c r="BB175" s="22">
        <v>7</v>
      </c>
      <c r="BC175" s="20">
        <v>1.07</v>
      </c>
      <c r="BD175" s="20">
        <v>0.37</v>
      </c>
      <c r="BE175" s="20">
        <v>1.44</v>
      </c>
      <c r="BF175" s="20">
        <v>6.5</v>
      </c>
      <c r="BG175" s="22">
        <v>333</v>
      </c>
      <c r="BH175" s="22">
        <v>38</v>
      </c>
      <c r="BI175" s="22">
        <v>218</v>
      </c>
      <c r="BJ175" s="22">
        <v>35</v>
      </c>
      <c r="BK175" s="22">
        <v>167</v>
      </c>
      <c r="BL175" s="22">
        <v>40</v>
      </c>
      <c r="BM175" s="22">
        <v>278</v>
      </c>
      <c r="BN175" s="22">
        <v>38</v>
      </c>
      <c r="BO175" s="20"/>
      <c r="BP175" s="20"/>
      <c r="BQ175" s="20"/>
      <c r="BR175" s="20"/>
      <c r="BS175" s="22">
        <v>3</v>
      </c>
      <c r="BT175" s="20"/>
      <c r="BU175" s="22">
        <v>0.24</v>
      </c>
      <c r="BV175" s="22">
        <v>0</v>
      </c>
      <c r="BW175" s="22">
        <v>0.08</v>
      </c>
      <c r="BX175" s="22">
        <v>0.32</v>
      </c>
      <c r="BY175" s="22">
        <v>1.44</v>
      </c>
      <c r="BZ175" s="22">
        <v>1.55</v>
      </c>
      <c r="CA175" s="22">
        <v>80</v>
      </c>
      <c r="CB175" s="22">
        <v>24</v>
      </c>
      <c r="CC175" s="22">
        <v>738</v>
      </c>
      <c r="CD175" s="22">
        <v>91</v>
      </c>
      <c r="CE175" s="22">
        <v>293</v>
      </c>
      <c r="CF175" s="22">
        <v>38</v>
      </c>
      <c r="CG175" s="22">
        <v>221</v>
      </c>
      <c r="CH175" s="22">
        <v>37</v>
      </c>
      <c r="CI175" s="22">
        <v>1.55</v>
      </c>
      <c r="CJ175" s="22">
        <v>0.44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204676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1965</v>
      </c>
      <c r="N176" s="20">
        <v>0</v>
      </c>
      <c r="O176" s="22">
        <v>155</v>
      </c>
      <c r="P176" s="23" t="b">
        <v>0</v>
      </c>
      <c r="Q176" s="20" t="s">
        <v>3126</v>
      </c>
      <c r="R176" s="20" t="s">
        <v>3127</v>
      </c>
      <c r="S176" s="22">
        <v>44</v>
      </c>
      <c r="T176" s="20" t="s">
        <v>1966</v>
      </c>
      <c r="U176" s="20">
        <v>0</v>
      </c>
      <c r="V176" s="20" t="s">
        <v>1967</v>
      </c>
      <c r="W176" s="20">
        <v>0.5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25876</v>
      </c>
      <c r="AE176" s="22">
        <v>0</v>
      </c>
      <c r="AF176" s="22">
        <v>97052</v>
      </c>
      <c r="AG176" s="22">
        <v>412</v>
      </c>
      <c r="AH176" s="20">
        <v>0</v>
      </c>
      <c r="AI176" s="20">
        <v>0</v>
      </c>
      <c r="AJ176" s="20" t="s">
        <v>1967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610</v>
      </c>
      <c r="BH176" s="22">
        <v>59</v>
      </c>
      <c r="BI176" s="22">
        <v>598</v>
      </c>
      <c r="BJ176" s="22">
        <v>60</v>
      </c>
      <c r="BK176" s="22">
        <v>580</v>
      </c>
      <c r="BL176" s="22">
        <v>58</v>
      </c>
      <c r="BM176" s="22">
        <v>615</v>
      </c>
      <c r="BN176" s="22">
        <v>61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509</v>
      </c>
      <c r="CB176" s="22">
        <v>93</v>
      </c>
      <c r="CC176" s="22">
        <v>560</v>
      </c>
      <c r="CD176" s="22">
        <v>54</v>
      </c>
      <c r="CE176" s="22">
        <v>622</v>
      </c>
      <c r="CF176" s="22">
        <v>64</v>
      </c>
      <c r="CG176" s="22">
        <v>229</v>
      </c>
      <c r="CH176" s="22">
        <v>39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223434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2</v>
      </c>
      <c r="J177" s="20">
        <v>0.7</v>
      </c>
      <c r="K177" s="20">
        <v>1.7</v>
      </c>
      <c r="L177" s="22">
        <v>1</v>
      </c>
      <c r="M177" s="20" t="s">
        <v>1968</v>
      </c>
      <c r="N177" s="20">
        <v>1.2</v>
      </c>
      <c r="O177" s="22">
        <v>606</v>
      </c>
      <c r="P177" s="23" t="b">
        <v>0</v>
      </c>
      <c r="Q177" s="20"/>
      <c r="R177" s="20" t="s">
        <v>3583</v>
      </c>
      <c r="S177" s="22">
        <v>43</v>
      </c>
      <c r="T177" s="20" t="s">
        <v>1969</v>
      </c>
      <c r="U177" s="20">
        <v>1.2</v>
      </c>
      <c r="V177" s="20" t="s">
        <v>1970</v>
      </c>
      <c r="W177" s="20">
        <v>0.2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10</v>
      </c>
      <c r="AD177" s="22">
        <v>16038</v>
      </c>
      <c r="AE177" s="22">
        <v>157</v>
      </c>
      <c r="AF177" s="22">
        <v>16752</v>
      </c>
      <c r="AG177" s="22">
        <v>524</v>
      </c>
      <c r="AH177" s="20">
        <v>0.3</v>
      </c>
      <c r="AI177" s="20">
        <v>2.2999999999999998</v>
      </c>
      <c r="AJ177" s="20" t="s">
        <v>1971</v>
      </c>
      <c r="AK177" s="22">
        <v>537</v>
      </c>
      <c r="AL177" s="22">
        <v>0</v>
      </c>
      <c r="AM177" s="22">
        <v>0</v>
      </c>
      <c r="AN177" s="22">
        <v>0</v>
      </c>
      <c r="AO177" s="22">
        <v>10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1</v>
      </c>
      <c r="AW177" s="22">
        <v>99</v>
      </c>
      <c r="AX177" s="20">
        <v>97.6</v>
      </c>
      <c r="AY177" s="20">
        <v>39.1</v>
      </c>
      <c r="AZ177" s="20">
        <v>10</v>
      </c>
      <c r="BA177" s="20">
        <v>14.7</v>
      </c>
      <c r="BB177" s="22">
        <v>6</v>
      </c>
      <c r="BC177" s="20">
        <v>0.1</v>
      </c>
      <c r="BD177" s="20">
        <v>0.11</v>
      </c>
      <c r="BE177" s="20">
        <v>0.21</v>
      </c>
      <c r="BF177" s="20">
        <v>8.24</v>
      </c>
      <c r="BG177" s="22">
        <v>273</v>
      </c>
      <c r="BH177" s="22">
        <v>109</v>
      </c>
      <c r="BI177" s="22">
        <v>300</v>
      </c>
      <c r="BJ177" s="22">
        <v>101</v>
      </c>
      <c r="BK177" s="22">
        <v>377</v>
      </c>
      <c r="BL177" s="22">
        <v>137</v>
      </c>
      <c r="BM177" s="22">
        <v>329</v>
      </c>
      <c r="BN177" s="22">
        <v>119</v>
      </c>
      <c r="BO177" s="20"/>
      <c r="BP177" s="20"/>
      <c r="BQ177" s="20"/>
      <c r="BR177" s="20"/>
      <c r="BS177" s="20"/>
      <c r="BT177" s="20"/>
      <c r="BU177" s="22">
        <v>0.02</v>
      </c>
      <c r="BV177" s="22">
        <v>0</v>
      </c>
      <c r="BW177" s="22">
        <v>0.02</v>
      </c>
      <c r="BX177" s="22">
        <v>0.04</v>
      </c>
      <c r="BY177" s="22">
        <v>1.38</v>
      </c>
      <c r="BZ177" s="22">
        <v>1.68</v>
      </c>
      <c r="CA177" s="22">
        <v>595</v>
      </c>
      <c r="CB177" s="22">
        <v>148</v>
      </c>
      <c r="CC177" s="22">
        <v>234</v>
      </c>
      <c r="CD177" s="22">
        <v>74</v>
      </c>
      <c r="CE177" s="22">
        <v>367</v>
      </c>
      <c r="CF177" s="22">
        <v>124</v>
      </c>
      <c r="CG177" s="22">
        <v>361</v>
      </c>
      <c r="CH177" s="22">
        <v>139</v>
      </c>
      <c r="CI177" s="22">
        <v>1.01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532529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1.9</v>
      </c>
      <c r="K178" s="20">
        <v>2.9</v>
      </c>
      <c r="L178" s="22">
        <v>1</v>
      </c>
      <c r="M178" s="20" t="s">
        <v>995</v>
      </c>
      <c r="N178" s="20">
        <v>2.4</v>
      </c>
      <c r="O178" s="22">
        <v>621</v>
      </c>
      <c r="P178" s="23" t="b">
        <v>0</v>
      </c>
      <c r="Q178" s="20"/>
      <c r="R178" s="20"/>
      <c r="S178" s="22">
        <v>45</v>
      </c>
      <c r="T178" s="20" t="s">
        <v>2491</v>
      </c>
      <c r="U178" s="20">
        <v>2.8</v>
      </c>
      <c r="V178" s="20" t="s">
        <v>2492</v>
      </c>
      <c r="W178" s="20">
        <v>0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14</v>
      </c>
      <c r="AD178" s="22">
        <v>5193</v>
      </c>
      <c r="AE178" s="22">
        <v>259</v>
      </c>
      <c r="AF178" s="22">
        <v>2490</v>
      </c>
      <c r="AG178" s="22">
        <v>271</v>
      </c>
      <c r="AH178" s="20">
        <v>0.5</v>
      </c>
      <c r="AI178" s="20">
        <v>3.1</v>
      </c>
      <c r="AJ178" s="20" t="s">
        <v>2492</v>
      </c>
      <c r="AK178" s="22">
        <v>299</v>
      </c>
      <c r="AL178" s="22">
        <v>1</v>
      </c>
      <c r="AM178" s="22">
        <v>0</v>
      </c>
      <c r="AN178" s="22">
        <v>0</v>
      </c>
      <c r="AO178" s="22">
        <v>9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3</v>
      </c>
      <c r="AW178" s="22">
        <v>49</v>
      </c>
      <c r="AX178" s="20">
        <v>69.599999999999994</v>
      </c>
      <c r="AY178" s="20">
        <v>38.1</v>
      </c>
      <c r="AZ178" s="20">
        <v>98</v>
      </c>
      <c r="BA178" s="20">
        <v>20.6</v>
      </c>
      <c r="BB178" s="22">
        <v>3</v>
      </c>
      <c r="BC178" s="20">
        <v>0.95</v>
      </c>
      <c r="BD178" s="20">
        <v>0.19</v>
      </c>
      <c r="BE178" s="20">
        <v>1.1399999999999999</v>
      </c>
      <c r="BF178" s="20">
        <v>5.09</v>
      </c>
      <c r="BG178" s="22">
        <v>316</v>
      </c>
      <c r="BH178" s="22">
        <v>135</v>
      </c>
      <c r="BI178" s="22">
        <v>305</v>
      </c>
      <c r="BJ178" s="22">
        <v>160</v>
      </c>
      <c r="BK178" s="22">
        <v>154</v>
      </c>
      <c r="BL178" s="22">
        <v>93</v>
      </c>
      <c r="BM178" s="22">
        <v>288</v>
      </c>
      <c r="BN178" s="22">
        <v>135</v>
      </c>
      <c r="BO178" s="20"/>
      <c r="BP178" s="20"/>
      <c r="BQ178" s="20"/>
      <c r="BR178" s="20"/>
      <c r="BS178" s="20"/>
      <c r="BT178" s="20"/>
      <c r="BU178" s="22">
        <v>0.28999999999999998</v>
      </c>
      <c r="BV178" s="22">
        <v>0</v>
      </c>
      <c r="BW178" s="22">
        <v>0.06</v>
      </c>
      <c r="BX178" s="22">
        <v>0.35</v>
      </c>
      <c r="BY178" s="22">
        <v>1.53</v>
      </c>
      <c r="BZ178" s="22">
        <v>2.71</v>
      </c>
      <c r="CA178" s="22">
        <v>456</v>
      </c>
      <c r="CB178" s="22">
        <v>269</v>
      </c>
      <c r="CC178" s="22">
        <v>137</v>
      </c>
      <c r="CD178" s="22">
        <v>68</v>
      </c>
      <c r="CE178" s="22">
        <v>169</v>
      </c>
      <c r="CF178" s="22">
        <v>77</v>
      </c>
      <c r="CG178" s="22">
        <v>518</v>
      </c>
      <c r="CH178" s="22">
        <v>183</v>
      </c>
      <c r="CI178" s="22">
        <v>0.9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535301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0.5</v>
      </c>
      <c r="K179" s="20">
        <v>1.5</v>
      </c>
      <c r="L179" s="22">
        <v>1</v>
      </c>
      <c r="M179" s="20" t="s">
        <v>578</v>
      </c>
      <c r="N179" s="20">
        <v>1</v>
      </c>
      <c r="O179" s="22">
        <v>690</v>
      </c>
      <c r="P179" s="23" t="b">
        <v>0</v>
      </c>
      <c r="Q179" s="20"/>
      <c r="R179" s="20"/>
      <c r="S179" s="22">
        <v>45</v>
      </c>
      <c r="T179" s="20" t="s">
        <v>2965</v>
      </c>
      <c r="U179" s="20">
        <v>1.2</v>
      </c>
      <c r="V179" s="20" t="s">
        <v>2966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12</v>
      </c>
      <c r="AD179" s="22">
        <v>15626</v>
      </c>
      <c r="AE179" s="22">
        <v>120</v>
      </c>
      <c r="AF179" s="22">
        <v>8933</v>
      </c>
      <c r="AG179" s="22">
        <v>292</v>
      </c>
      <c r="AH179" s="20">
        <v>0.2</v>
      </c>
      <c r="AI179" s="20">
        <v>2.7</v>
      </c>
      <c r="AJ179" s="20" t="s">
        <v>2966</v>
      </c>
      <c r="AK179" s="22">
        <v>474</v>
      </c>
      <c r="AL179" s="22">
        <v>0</v>
      </c>
      <c r="AM179" s="22">
        <v>0</v>
      </c>
      <c r="AN179" s="22">
        <v>0</v>
      </c>
      <c r="AO179" s="22">
        <v>11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0</v>
      </c>
      <c r="AW179" s="22">
        <v>67</v>
      </c>
      <c r="AX179" s="20">
        <v>92.2</v>
      </c>
      <c r="AY179" s="20">
        <v>53.7</v>
      </c>
      <c r="AZ179" s="20">
        <v>23</v>
      </c>
      <c r="BA179" s="20">
        <v>16.899999999999999</v>
      </c>
      <c r="BB179" s="22">
        <v>6</v>
      </c>
      <c r="BC179" s="20">
        <v>0.32</v>
      </c>
      <c r="BD179" s="20">
        <v>7.0000000000000007E-2</v>
      </c>
      <c r="BE179" s="20">
        <v>0.38</v>
      </c>
      <c r="BF179" s="20">
        <v>8.1300000000000008</v>
      </c>
      <c r="BG179" s="22">
        <v>285</v>
      </c>
      <c r="BH179" s="22">
        <v>116</v>
      </c>
      <c r="BI179" s="22">
        <v>261</v>
      </c>
      <c r="BJ179" s="22">
        <v>145</v>
      </c>
      <c r="BK179" s="22">
        <v>320</v>
      </c>
      <c r="BL179" s="22">
        <v>163</v>
      </c>
      <c r="BM179" s="22">
        <v>315</v>
      </c>
      <c r="BN179" s="22">
        <v>145</v>
      </c>
      <c r="BO179" s="20"/>
      <c r="BP179" s="20"/>
      <c r="BQ179" s="20"/>
      <c r="BR179" s="20"/>
      <c r="BS179" s="20"/>
      <c r="BT179" s="20"/>
      <c r="BU179" s="22">
        <v>0.06</v>
      </c>
      <c r="BV179" s="22">
        <v>0</v>
      </c>
      <c r="BW179" s="22">
        <v>0.01</v>
      </c>
      <c r="BX179" s="22">
        <v>7.0000000000000007E-2</v>
      </c>
      <c r="BY179" s="22">
        <v>1.54</v>
      </c>
      <c r="BZ179" s="22">
        <v>2.09</v>
      </c>
      <c r="CA179" s="22">
        <v>459</v>
      </c>
      <c r="CB179" s="22">
        <v>271</v>
      </c>
      <c r="CC179" s="22">
        <v>263</v>
      </c>
      <c r="CD179" s="22">
        <v>122</v>
      </c>
      <c r="CE179" s="22">
        <v>370</v>
      </c>
      <c r="CF179" s="22">
        <v>172</v>
      </c>
      <c r="CG179" s="22">
        <v>443</v>
      </c>
      <c r="CH179" s="22">
        <v>149</v>
      </c>
      <c r="CI179" s="22">
        <v>1.1399999999999999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465607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2967</v>
      </c>
      <c r="N180" s="20">
        <v>0.8</v>
      </c>
      <c r="O180" s="22">
        <v>700</v>
      </c>
      <c r="P180" s="23" t="b">
        <v>0</v>
      </c>
      <c r="Q180" s="20" t="s">
        <v>3794</v>
      </c>
      <c r="R180" s="20" t="s">
        <v>3584</v>
      </c>
      <c r="S180" s="22">
        <v>65</v>
      </c>
      <c r="T180" s="20" t="s">
        <v>2968</v>
      </c>
      <c r="U180" s="20">
        <v>2.2999999999999998</v>
      </c>
      <c r="V180" s="20" t="s">
        <v>2969</v>
      </c>
      <c r="W180" s="20">
        <v>0.4</v>
      </c>
      <c r="X180" s="23" t="b">
        <v>0</v>
      </c>
      <c r="Y180" s="20"/>
      <c r="Z180" s="20" t="s">
        <v>899</v>
      </c>
      <c r="AA180" s="22">
        <v>5</v>
      </c>
      <c r="AB180" s="22">
        <v>36</v>
      </c>
      <c r="AC180" s="22">
        <v>21</v>
      </c>
      <c r="AD180" s="22">
        <v>177729</v>
      </c>
      <c r="AE180" s="22">
        <v>27</v>
      </c>
      <c r="AF180" s="22">
        <v>153495</v>
      </c>
      <c r="AG180" s="22">
        <v>2229</v>
      </c>
      <c r="AH180" s="20">
        <v>0.1</v>
      </c>
      <c r="AI180" s="20">
        <v>3.2</v>
      </c>
      <c r="AJ180" s="20" t="s">
        <v>2970</v>
      </c>
      <c r="AK180" s="22">
        <v>286</v>
      </c>
      <c r="AL180" s="22">
        <v>2</v>
      </c>
      <c r="AM180" s="22">
        <v>0</v>
      </c>
      <c r="AN180" s="22">
        <v>1</v>
      </c>
      <c r="AO180" s="22">
        <v>6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1</v>
      </c>
      <c r="AW180" s="22">
        <v>55</v>
      </c>
      <c r="AX180" s="20">
        <v>97</v>
      </c>
      <c r="AY180" s="20">
        <v>54.5</v>
      </c>
      <c r="AZ180" s="20">
        <v>176</v>
      </c>
      <c r="BA180" s="20">
        <v>32.700000000000003</v>
      </c>
      <c r="BB180" s="22">
        <v>2</v>
      </c>
      <c r="BC180" s="20">
        <v>2.73</v>
      </c>
      <c r="BD180" s="20">
        <v>0.28999999999999998</v>
      </c>
      <c r="BE180" s="20">
        <v>3.02</v>
      </c>
      <c r="BF180" s="20">
        <v>3.83</v>
      </c>
      <c r="BG180" s="22">
        <v>275</v>
      </c>
      <c r="BH180" s="22">
        <v>111</v>
      </c>
      <c r="BI180" s="22">
        <v>256</v>
      </c>
      <c r="BJ180" s="22">
        <v>142</v>
      </c>
      <c r="BK180" s="22">
        <v>86</v>
      </c>
      <c r="BL180" s="22">
        <v>56</v>
      </c>
      <c r="BM180" s="22">
        <v>208</v>
      </c>
      <c r="BN180" s="22">
        <v>100</v>
      </c>
      <c r="BO180" s="20"/>
      <c r="BP180" s="20"/>
      <c r="BQ180" s="20"/>
      <c r="BR180" s="20"/>
      <c r="BS180" s="20"/>
      <c r="BT180" s="20"/>
      <c r="BU180" s="22">
        <v>0.86</v>
      </c>
      <c r="BV180" s="22">
        <v>0</v>
      </c>
      <c r="BW180" s="22">
        <v>0.09</v>
      </c>
      <c r="BX180" s="22">
        <v>0.95</v>
      </c>
      <c r="BY180" s="22">
        <v>1.21</v>
      </c>
      <c r="BZ180" s="22">
        <v>1.89</v>
      </c>
      <c r="CA180" s="22">
        <v>49</v>
      </c>
      <c r="CB180" s="22">
        <v>30</v>
      </c>
      <c r="CC180" s="22">
        <v>297</v>
      </c>
      <c r="CD180" s="22">
        <v>140</v>
      </c>
      <c r="CE180" s="22">
        <v>233</v>
      </c>
      <c r="CF180" s="22">
        <v>107</v>
      </c>
      <c r="CG180" s="22">
        <v>242</v>
      </c>
      <c r="CH180" s="22">
        <v>77</v>
      </c>
      <c r="CI180" s="22">
        <v>0.63</v>
      </c>
      <c r="CJ180" s="22">
        <v>0.31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574402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-0.5</v>
      </c>
      <c r="K181" s="20">
        <v>0.5</v>
      </c>
      <c r="L181" s="22">
        <v>0</v>
      </c>
      <c r="M181" s="20" t="s">
        <v>1006</v>
      </c>
      <c r="N181" s="20">
        <v>0</v>
      </c>
      <c r="O181" s="22">
        <v>741</v>
      </c>
      <c r="P181" s="23" t="b">
        <v>0</v>
      </c>
      <c r="Q181" s="20"/>
      <c r="R181" s="20"/>
      <c r="S181" s="22">
        <v>45</v>
      </c>
      <c r="T181" s="20" t="s">
        <v>3498</v>
      </c>
      <c r="U181" s="20">
        <v>0</v>
      </c>
      <c r="V181" s="20" t="s">
        <v>3499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2268</v>
      </c>
      <c r="AE181" s="22">
        <v>172</v>
      </c>
      <c r="AF181" s="22">
        <v>890</v>
      </c>
      <c r="AG181" s="22">
        <v>159</v>
      </c>
      <c r="AH181" s="20">
        <v>0</v>
      </c>
      <c r="AI181" s="20">
        <v>0</v>
      </c>
      <c r="AJ181" s="20" t="s">
        <v>3499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696</v>
      </c>
      <c r="BH181" s="22">
        <v>81</v>
      </c>
      <c r="BI181" s="22">
        <v>693</v>
      </c>
      <c r="BJ181" s="22">
        <v>84</v>
      </c>
      <c r="BK181" s="22">
        <v>686</v>
      </c>
      <c r="BL181" s="22">
        <v>83</v>
      </c>
      <c r="BM181" s="22">
        <v>702</v>
      </c>
      <c r="BN181" s="22">
        <v>84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465</v>
      </c>
      <c r="CB181" s="22">
        <v>89</v>
      </c>
      <c r="CC181" s="22">
        <v>657</v>
      </c>
      <c r="CD181" s="22">
        <v>78</v>
      </c>
      <c r="CE181" s="22">
        <v>702</v>
      </c>
      <c r="CF181" s="22">
        <v>84</v>
      </c>
      <c r="CG181" s="22">
        <v>621</v>
      </c>
      <c r="CH181" s="22">
        <v>86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475480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-0.1</v>
      </c>
      <c r="K182" s="20">
        <v>0.9</v>
      </c>
      <c r="L182" s="22">
        <v>0</v>
      </c>
      <c r="M182" s="20" t="s">
        <v>3500</v>
      </c>
      <c r="N182" s="20">
        <v>0.4</v>
      </c>
      <c r="O182" s="22">
        <v>742</v>
      </c>
      <c r="P182" s="23" t="b">
        <v>0</v>
      </c>
      <c r="Q182" s="20"/>
      <c r="R182" s="20"/>
      <c r="S182" s="22">
        <v>45</v>
      </c>
      <c r="T182" s="20" t="s">
        <v>3501</v>
      </c>
      <c r="U182" s="20">
        <v>1</v>
      </c>
      <c r="V182" s="20" t="s">
        <v>3502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2</v>
      </c>
      <c r="AD182" s="22">
        <v>360</v>
      </c>
      <c r="AE182" s="22">
        <v>21</v>
      </c>
      <c r="AF182" s="22">
        <v>126</v>
      </c>
      <c r="AG182" s="22">
        <v>19</v>
      </c>
      <c r="AH182" s="20">
        <v>0.1</v>
      </c>
      <c r="AI182" s="20">
        <v>0.4</v>
      </c>
      <c r="AJ182" s="20" t="s">
        <v>3502</v>
      </c>
      <c r="AK182" s="22">
        <v>12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6</v>
      </c>
      <c r="AX182" s="20">
        <v>3.6</v>
      </c>
      <c r="AY182" s="20">
        <v>1</v>
      </c>
      <c r="AZ182" s="20">
        <v>0</v>
      </c>
      <c r="BA182" s="20">
        <v>0.4</v>
      </c>
      <c r="BB182" s="22">
        <v>0</v>
      </c>
      <c r="BC182" s="20">
        <v>0</v>
      </c>
      <c r="BD182" s="20">
        <v>0.03</v>
      </c>
      <c r="BE182" s="20">
        <v>0.03</v>
      </c>
      <c r="BF182" s="20">
        <v>0.11</v>
      </c>
      <c r="BG182" s="22">
        <v>453</v>
      </c>
      <c r="BH182" s="22">
        <v>207</v>
      </c>
      <c r="BI182" s="22">
        <v>424</v>
      </c>
      <c r="BJ182" s="22">
        <v>208</v>
      </c>
      <c r="BK182" s="22">
        <v>649</v>
      </c>
      <c r="BL182" s="22">
        <v>263</v>
      </c>
      <c r="BM182" s="22">
        <v>463</v>
      </c>
      <c r="BN182" s="22">
        <v>213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0.22</v>
      </c>
      <c r="BX182" s="22">
        <v>0.22</v>
      </c>
      <c r="BY182" s="22">
        <v>0.82</v>
      </c>
      <c r="BZ182" s="22">
        <v>0</v>
      </c>
      <c r="CA182" s="22">
        <v>420</v>
      </c>
      <c r="CB182" s="22">
        <v>244</v>
      </c>
      <c r="CC182" s="22">
        <v>335</v>
      </c>
      <c r="CD182" s="22">
        <v>153</v>
      </c>
      <c r="CE182" s="22">
        <v>414</v>
      </c>
      <c r="CF182" s="22">
        <v>188</v>
      </c>
      <c r="CG182" s="22">
        <v>732</v>
      </c>
      <c r="CH182" s="22">
        <v>307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514154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-0.5</v>
      </c>
      <c r="K183" s="20">
        <v>0.5</v>
      </c>
      <c r="L183" s="22">
        <v>0</v>
      </c>
      <c r="M183" s="20" t="s">
        <v>999</v>
      </c>
      <c r="N183" s="20">
        <v>0</v>
      </c>
      <c r="O183" s="22">
        <v>746</v>
      </c>
      <c r="P183" s="23" t="b">
        <v>0</v>
      </c>
      <c r="Q183" s="20"/>
      <c r="R183" s="20"/>
      <c r="S183" s="22">
        <v>40</v>
      </c>
      <c r="T183" s="20" t="s">
        <v>3585</v>
      </c>
      <c r="U183" s="20">
        <v>0</v>
      </c>
      <c r="V183" s="20" t="s">
        <v>1708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1267</v>
      </c>
      <c r="AE183" s="22">
        <v>132</v>
      </c>
      <c r="AF183" s="22">
        <v>368</v>
      </c>
      <c r="AG183" s="22">
        <v>84</v>
      </c>
      <c r="AH183" s="20">
        <v>0</v>
      </c>
      <c r="AI183" s="20">
        <v>0</v>
      </c>
      <c r="AJ183" s="20" t="s">
        <v>1708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566</v>
      </c>
      <c r="BH183" s="22">
        <v>214</v>
      </c>
      <c r="BI183" s="22">
        <v>552</v>
      </c>
      <c r="BJ183" s="22">
        <v>213</v>
      </c>
      <c r="BK183" s="22">
        <v>526</v>
      </c>
      <c r="BL183" s="22">
        <v>203</v>
      </c>
      <c r="BM183" s="22">
        <v>573</v>
      </c>
      <c r="BN183" s="22">
        <v>214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704</v>
      </c>
      <c r="CB183" s="22">
        <v>214</v>
      </c>
      <c r="CC183" s="22">
        <v>500</v>
      </c>
      <c r="CD183" s="22">
        <v>187</v>
      </c>
      <c r="CE183" s="22">
        <v>578</v>
      </c>
      <c r="CF183" s="22">
        <v>211</v>
      </c>
      <c r="CG183" s="22">
        <v>650</v>
      </c>
      <c r="CH183" s="22">
        <v>225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532528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-0.5</v>
      </c>
      <c r="K184" s="20">
        <v>0.5</v>
      </c>
      <c r="L184" s="22">
        <v>0</v>
      </c>
      <c r="M184" s="20" t="s">
        <v>3586</v>
      </c>
      <c r="N184" s="20">
        <v>0</v>
      </c>
      <c r="O184" s="22">
        <v>747</v>
      </c>
      <c r="P184" s="23" t="b">
        <v>0</v>
      </c>
      <c r="Q184" s="20"/>
      <c r="R184" s="20"/>
      <c r="S184" s="22">
        <v>45</v>
      </c>
      <c r="T184" s="20" t="s">
        <v>3587</v>
      </c>
      <c r="U184" s="20">
        <v>0</v>
      </c>
      <c r="V184" s="20" t="s">
        <v>3588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146</v>
      </c>
      <c r="AE184" s="22">
        <v>9</v>
      </c>
      <c r="AF184" s="22">
        <v>64</v>
      </c>
      <c r="AG184" s="22">
        <v>16</v>
      </c>
      <c r="AH184" s="20">
        <v>0</v>
      </c>
      <c r="AI184" s="20">
        <v>0</v>
      </c>
      <c r="AJ184" s="20" t="s">
        <v>3588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691</v>
      </c>
      <c r="BH184" s="22">
        <v>282</v>
      </c>
      <c r="BI184" s="22">
        <v>688</v>
      </c>
      <c r="BJ184" s="22">
        <v>283</v>
      </c>
      <c r="BK184" s="22">
        <v>680</v>
      </c>
      <c r="BL184" s="22">
        <v>283</v>
      </c>
      <c r="BM184" s="22">
        <v>697</v>
      </c>
      <c r="BN184" s="22">
        <v>285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455</v>
      </c>
      <c r="CB184" s="22">
        <v>268</v>
      </c>
      <c r="CC184" s="22">
        <v>652</v>
      </c>
      <c r="CD184" s="22">
        <v>255</v>
      </c>
      <c r="CE184" s="22">
        <v>698</v>
      </c>
      <c r="CF184" s="22">
        <v>287</v>
      </c>
      <c r="CG184" s="22">
        <v>743</v>
      </c>
      <c r="CH184" s="22">
        <v>316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513836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-0.5</v>
      </c>
      <c r="K185" s="20">
        <v>0.5</v>
      </c>
      <c r="L185" s="22">
        <v>0</v>
      </c>
      <c r="M185" s="20" t="s">
        <v>3633</v>
      </c>
      <c r="N185" s="20">
        <v>0</v>
      </c>
      <c r="O185" s="22">
        <v>753</v>
      </c>
      <c r="P185" s="23" t="b">
        <v>0</v>
      </c>
      <c r="Q185" s="20"/>
      <c r="R185" s="20"/>
      <c r="S185" s="22">
        <v>40</v>
      </c>
      <c r="T185" s="20" t="s">
        <v>3634</v>
      </c>
      <c r="U185" s="20">
        <v>0</v>
      </c>
      <c r="V185" s="20" t="s">
        <v>3635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201</v>
      </c>
      <c r="AE185" s="22">
        <v>33</v>
      </c>
      <c r="AF185" s="22">
        <v>66</v>
      </c>
      <c r="AG185" s="22">
        <v>26</v>
      </c>
      <c r="AH185" s="20">
        <v>0</v>
      </c>
      <c r="AI185" s="20">
        <v>0</v>
      </c>
      <c r="AJ185" s="20" t="s">
        <v>3635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565</v>
      </c>
      <c r="BH185" s="22">
        <v>213</v>
      </c>
      <c r="BI185" s="22">
        <v>551</v>
      </c>
      <c r="BJ185" s="22">
        <v>212</v>
      </c>
      <c r="BK185" s="22">
        <v>525</v>
      </c>
      <c r="BL185" s="22">
        <v>202</v>
      </c>
      <c r="BM185" s="22">
        <v>572</v>
      </c>
      <c r="BN185" s="22">
        <v>213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703</v>
      </c>
      <c r="CB185" s="22">
        <v>213</v>
      </c>
      <c r="CC185" s="22">
        <v>499</v>
      </c>
      <c r="CD185" s="22">
        <v>186</v>
      </c>
      <c r="CE185" s="22">
        <v>577</v>
      </c>
      <c r="CF185" s="22">
        <v>210</v>
      </c>
      <c r="CG185" s="22">
        <v>722</v>
      </c>
      <c r="CH185" s="22">
        <v>241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500052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-0.5</v>
      </c>
      <c r="K186" s="20">
        <v>0.5</v>
      </c>
      <c r="L186" s="22">
        <v>0</v>
      </c>
      <c r="M186" s="20" t="s">
        <v>2045</v>
      </c>
      <c r="N186" s="20">
        <v>0</v>
      </c>
      <c r="O186" s="22">
        <v>755</v>
      </c>
      <c r="P186" s="23" t="b">
        <v>0</v>
      </c>
      <c r="Q186" s="20"/>
      <c r="R186" s="20"/>
      <c r="S186" s="22">
        <v>45</v>
      </c>
      <c r="T186" s="20" t="s">
        <v>3700</v>
      </c>
      <c r="U186" s="20">
        <v>0</v>
      </c>
      <c r="V186" s="20" t="s">
        <v>3701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0</v>
      </c>
      <c r="AD186" s="22">
        <v>59</v>
      </c>
      <c r="AE186" s="22">
        <v>15</v>
      </c>
      <c r="AF186" s="22">
        <v>13</v>
      </c>
      <c r="AG186" s="22">
        <v>5</v>
      </c>
      <c r="AH186" s="20">
        <v>0</v>
      </c>
      <c r="AI186" s="20">
        <v>0</v>
      </c>
      <c r="AJ186" s="20" t="s">
        <v>3701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677</v>
      </c>
      <c r="BH186" s="22">
        <v>273</v>
      </c>
      <c r="BI186" s="22">
        <v>673</v>
      </c>
      <c r="BJ186" s="22">
        <v>274</v>
      </c>
      <c r="BK186" s="22">
        <v>664</v>
      </c>
      <c r="BL186" s="22">
        <v>273</v>
      </c>
      <c r="BM186" s="22">
        <v>683</v>
      </c>
      <c r="BN186" s="22">
        <v>276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437</v>
      </c>
      <c r="CB186" s="22">
        <v>256</v>
      </c>
      <c r="CC186" s="22">
        <v>637</v>
      </c>
      <c r="CD186" s="22">
        <v>245</v>
      </c>
      <c r="CE186" s="22">
        <v>685</v>
      </c>
      <c r="CF186" s="22">
        <v>279</v>
      </c>
      <c r="CG186" s="22">
        <v>755</v>
      </c>
      <c r="CH186" s="22">
        <v>325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578614</v>
      </c>
      <c r="D187" s="22">
        <v>0</v>
      </c>
      <c r="E187" s="22">
        <v>0</v>
      </c>
      <c r="F187" s="22">
        <v>-2</v>
      </c>
      <c r="G187" s="22">
        <v>2</v>
      </c>
      <c r="H187" s="22">
        <v>0</v>
      </c>
      <c r="I187" s="22">
        <v>3</v>
      </c>
      <c r="J187" s="20">
        <v>-0.5</v>
      </c>
      <c r="K187" s="20">
        <v>-0.5</v>
      </c>
      <c r="L187" s="22">
        <v>0</v>
      </c>
      <c r="M187" s="20" t="s">
        <v>1108</v>
      </c>
      <c r="N187" s="20">
        <v>0</v>
      </c>
      <c r="O187" s="22">
        <v>156</v>
      </c>
      <c r="P187" s="23" t="b">
        <v>0</v>
      </c>
      <c r="Q187" s="20"/>
      <c r="R187" s="20"/>
      <c r="S187" s="22">
        <v>43</v>
      </c>
      <c r="T187" s="20" t="s">
        <v>1972</v>
      </c>
      <c r="U187" s="20">
        <v>0</v>
      </c>
      <c r="V187" s="20" t="s">
        <v>1973</v>
      </c>
      <c r="W187" s="20">
        <v>0.3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31798</v>
      </c>
      <c r="AE187" s="22">
        <v>380</v>
      </c>
      <c r="AF187" s="22">
        <v>26877</v>
      </c>
      <c r="AG187" s="22">
        <v>768</v>
      </c>
      <c r="AH187" s="20">
        <v>0</v>
      </c>
      <c r="AI187" s="20">
        <v>0</v>
      </c>
      <c r="AJ187" s="20" t="s">
        <v>1973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597</v>
      </c>
      <c r="BH187" s="22">
        <v>225</v>
      </c>
      <c r="BI187" s="22">
        <v>585</v>
      </c>
      <c r="BJ187" s="22">
        <v>225</v>
      </c>
      <c r="BK187" s="22">
        <v>565</v>
      </c>
      <c r="BL187" s="22">
        <v>220</v>
      </c>
      <c r="BM187" s="22">
        <v>602</v>
      </c>
      <c r="BN187" s="22">
        <v>228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611</v>
      </c>
      <c r="CB187" s="22">
        <v>326</v>
      </c>
      <c r="CC187" s="22">
        <v>542</v>
      </c>
      <c r="CD187" s="22">
        <v>194</v>
      </c>
      <c r="CE187" s="22">
        <v>608</v>
      </c>
      <c r="CF187" s="22">
        <v>233</v>
      </c>
      <c r="CG187" s="22">
        <v>299</v>
      </c>
      <c r="CH187" s="22">
        <v>97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487968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2</v>
      </c>
      <c r="J188" s="20">
        <v>-0.5</v>
      </c>
      <c r="K188" s="20">
        <v>-0.5</v>
      </c>
      <c r="L188" s="22">
        <v>0</v>
      </c>
      <c r="M188" s="20" t="s">
        <v>1974</v>
      </c>
      <c r="N188" s="20">
        <v>0</v>
      </c>
      <c r="O188" s="22">
        <v>157</v>
      </c>
      <c r="P188" s="23" t="b">
        <v>0</v>
      </c>
      <c r="Q188" s="20"/>
      <c r="R188" s="20" t="s">
        <v>3347</v>
      </c>
      <c r="S188" s="22">
        <v>39</v>
      </c>
      <c r="T188" s="20" t="s">
        <v>1975</v>
      </c>
      <c r="U188" s="20">
        <v>0.9</v>
      </c>
      <c r="V188" s="20" t="s">
        <v>1976</v>
      </c>
      <c r="W188" s="20">
        <v>0.6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9</v>
      </c>
      <c r="AD188" s="22">
        <v>88324</v>
      </c>
      <c r="AE188" s="22">
        <v>465</v>
      </c>
      <c r="AF188" s="22">
        <v>82776</v>
      </c>
      <c r="AG188" s="22">
        <v>1049</v>
      </c>
      <c r="AH188" s="20">
        <v>0</v>
      </c>
      <c r="AI188" s="20">
        <v>2.2999999999999998</v>
      </c>
      <c r="AJ188" s="20" t="s">
        <v>1976</v>
      </c>
      <c r="AK188" s="22">
        <v>855</v>
      </c>
      <c r="AL188" s="22">
        <v>0</v>
      </c>
      <c r="AM188" s="22">
        <v>0</v>
      </c>
      <c r="AN188" s="22">
        <v>0</v>
      </c>
      <c r="AO188" s="22">
        <v>22</v>
      </c>
      <c r="AP188" s="22">
        <v>1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96</v>
      </c>
      <c r="AX188" s="20">
        <v>119</v>
      </c>
      <c r="AY188" s="20">
        <v>29.6</v>
      </c>
      <c r="AZ188" s="20">
        <v>34</v>
      </c>
      <c r="BA188" s="20">
        <v>18.2</v>
      </c>
      <c r="BB188" s="22">
        <v>10</v>
      </c>
      <c r="BC188" s="20">
        <v>0.19</v>
      </c>
      <c r="BD188" s="20">
        <v>0.48</v>
      </c>
      <c r="BE188" s="20">
        <v>0.67</v>
      </c>
      <c r="BF188" s="20">
        <v>17.760000000000002</v>
      </c>
      <c r="BG188" s="22">
        <v>253</v>
      </c>
      <c r="BH188" s="22">
        <v>100</v>
      </c>
      <c r="BI188" s="22">
        <v>324</v>
      </c>
      <c r="BJ188" s="22">
        <v>110</v>
      </c>
      <c r="BK188" s="22">
        <v>276</v>
      </c>
      <c r="BL188" s="22">
        <v>86</v>
      </c>
      <c r="BM188" s="22">
        <v>307</v>
      </c>
      <c r="BN188" s="22">
        <v>109</v>
      </c>
      <c r="BO188" s="20"/>
      <c r="BP188" s="20"/>
      <c r="BQ188" s="20"/>
      <c r="BR188" s="20"/>
      <c r="BS188" s="20"/>
      <c r="BT188" s="20"/>
      <c r="BU188" s="22">
        <v>0.02</v>
      </c>
      <c r="BV188" s="22">
        <v>0</v>
      </c>
      <c r="BW188" s="22">
        <v>0.05</v>
      </c>
      <c r="BX188" s="22">
        <v>7.0000000000000007E-2</v>
      </c>
      <c r="BY188" s="22">
        <v>1.87</v>
      </c>
      <c r="BZ188" s="22">
        <v>2.3199999999999998</v>
      </c>
      <c r="CA188" s="22">
        <v>755</v>
      </c>
      <c r="CB188" s="22">
        <v>244</v>
      </c>
      <c r="CC188" s="22">
        <v>425</v>
      </c>
      <c r="CD188" s="22">
        <v>143</v>
      </c>
      <c r="CE188" s="22">
        <v>458</v>
      </c>
      <c r="CF188" s="22">
        <v>149</v>
      </c>
      <c r="CG188" s="22">
        <v>215</v>
      </c>
      <c r="CH188" s="22">
        <v>81</v>
      </c>
      <c r="CI188" s="22">
        <v>1.05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189776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1588</v>
      </c>
      <c r="N189" s="20">
        <v>0</v>
      </c>
      <c r="O189" s="22">
        <v>158</v>
      </c>
      <c r="P189" s="23" t="b">
        <v>0</v>
      </c>
      <c r="Q189" s="20" t="s">
        <v>3128</v>
      </c>
      <c r="R189" s="20" t="s">
        <v>3129</v>
      </c>
      <c r="S189" s="22">
        <v>49</v>
      </c>
      <c r="T189" s="20" t="s">
        <v>1977</v>
      </c>
      <c r="U189" s="20">
        <v>0</v>
      </c>
      <c r="V189" s="20" t="s">
        <v>1978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326</v>
      </c>
      <c r="AE189" s="22">
        <v>0</v>
      </c>
      <c r="AF189" s="22">
        <v>2607</v>
      </c>
      <c r="AG189" s="22">
        <v>6</v>
      </c>
      <c r="AH189" s="20">
        <v>0</v>
      </c>
      <c r="AI189" s="20">
        <v>0</v>
      </c>
      <c r="AJ189" s="20" t="s">
        <v>1978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718</v>
      </c>
      <c r="BH189" s="22">
        <v>303</v>
      </c>
      <c r="BI189" s="22">
        <v>714</v>
      </c>
      <c r="BJ189" s="22">
        <v>301</v>
      </c>
      <c r="BK189" s="22">
        <v>710</v>
      </c>
      <c r="BL189" s="22">
        <v>301</v>
      </c>
      <c r="BM189" s="22">
        <v>719</v>
      </c>
      <c r="BN189" s="22">
        <v>303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232</v>
      </c>
      <c r="CB189" s="22">
        <v>150</v>
      </c>
      <c r="CC189" s="22">
        <v>688</v>
      </c>
      <c r="CD189" s="22">
        <v>281</v>
      </c>
      <c r="CE189" s="22">
        <v>719</v>
      </c>
      <c r="CF189" s="22">
        <v>303</v>
      </c>
      <c r="CG189" s="22">
        <v>647</v>
      </c>
      <c r="CH189" s="22">
        <v>256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183751</v>
      </c>
      <c r="D190" s="22">
        <v>0</v>
      </c>
      <c r="E190" s="22">
        <v>0</v>
      </c>
      <c r="F190" s="22">
        <v>-3</v>
      </c>
      <c r="G190" s="22">
        <v>3</v>
      </c>
      <c r="H190" s="22">
        <v>0</v>
      </c>
      <c r="I190" s="22">
        <v>3</v>
      </c>
      <c r="J190" s="20">
        <v>-0.5</v>
      </c>
      <c r="K190" s="20">
        <v>-0.5</v>
      </c>
      <c r="L190" s="22">
        <v>0</v>
      </c>
      <c r="M190" s="20" t="s">
        <v>1979</v>
      </c>
      <c r="N190" s="20">
        <v>0</v>
      </c>
      <c r="O190" s="22">
        <v>159</v>
      </c>
      <c r="P190" s="23" t="b">
        <v>0</v>
      </c>
      <c r="Q190" s="20"/>
      <c r="R190" s="20" t="s">
        <v>3260</v>
      </c>
      <c r="S190" s="22">
        <v>52</v>
      </c>
      <c r="T190" s="20" t="s">
        <v>1980</v>
      </c>
      <c r="U190" s="20">
        <v>1</v>
      </c>
      <c r="V190" s="20" t="s">
        <v>1981</v>
      </c>
      <c r="W190" s="20">
        <v>0.1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3</v>
      </c>
      <c r="AD190" s="22">
        <v>1708</v>
      </c>
      <c r="AE190" s="22">
        <v>22</v>
      </c>
      <c r="AF190" s="22">
        <v>15302</v>
      </c>
      <c r="AG190" s="22">
        <v>25</v>
      </c>
      <c r="AH190" s="20">
        <v>0</v>
      </c>
      <c r="AI190" s="20">
        <v>0.6</v>
      </c>
      <c r="AJ190" s="20" t="s">
        <v>1982</v>
      </c>
      <c r="AK190" s="22">
        <v>65</v>
      </c>
      <c r="AL190" s="22">
        <v>0</v>
      </c>
      <c r="AM190" s="22">
        <v>0</v>
      </c>
      <c r="AN190" s="22">
        <v>0</v>
      </c>
      <c r="AO190" s="22">
        <v>3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8</v>
      </c>
      <c r="AX190" s="20">
        <v>6</v>
      </c>
      <c r="AY190" s="20">
        <v>4.3</v>
      </c>
      <c r="AZ190" s="20">
        <v>22</v>
      </c>
      <c r="BA190" s="20">
        <v>3.3</v>
      </c>
      <c r="BB190" s="22">
        <v>1</v>
      </c>
      <c r="BC190" s="20">
        <v>0.03</v>
      </c>
      <c r="BD190" s="20">
        <v>0.01</v>
      </c>
      <c r="BE190" s="20">
        <v>0.04</v>
      </c>
      <c r="BF190" s="20">
        <v>3.09</v>
      </c>
      <c r="BG190" s="22">
        <v>445</v>
      </c>
      <c r="BH190" s="22">
        <v>202</v>
      </c>
      <c r="BI190" s="22">
        <v>403</v>
      </c>
      <c r="BJ190" s="22">
        <v>201</v>
      </c>
      <c r="BK190" s="22">
        <v>323</v>
      </c>
      <c r="BL190" s="22">
        <v>165</v>
      </c>
      <c r="BM190" s="22">
        <v>424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0.04</v>
      </c>
      <c r="BV190" s="22">
        <v>0</v>
      </c>
      <c r="BW190" s="22">
        <v>0.01</v>
      </c>
      <c r="BX190" s="22">
        <v>0.05</v>
      </c>
      <c r="BY190" s="22">
        <v>4.28</v>
      </c>
      <c r="BZ190" s="22">
        <v>4.1500000000000004</v>
      </c>
      <c r="CA190" s="22">
        <v>158</v>
      </c>
      <c r="CB190" s="22">
        <v>99</v>
      </c>
      <c r="CC190" s="22">
        <v>721</v>
      </c>
      <c r="CD190" s="22">
        <v>306</v>
      </c>
      <c r="CE190" s="22">
        <v>450</v>
      </c>
      <c r="CF190" s="22">
        <v>213</v>
      </c>
      <c r="CG190" s="22">
        <v>485</v>
      </c>
      <c r="CH190" s="22">
        <v>164</v>
      </c>
      <c r="CI190" s="22">
        <v>1.38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241231</v>
      </c>
      <c r="D191" s="22">
        <v>0</v>
      </c>
      <c r="E191" s="22">
        <v>0</v>
      </c>
      <c r="F191" s="22">
        <v>0</v>
      </c>
      <c r="G191" s="22">
        <v>0</v>
      </c>
      <c r="H191" s="22">
        <v>1</v>
      </c>
      <c r="I191" s="22">
        <v>2</v>
      </c>
      <c r="J191" s="20">
        <v>2.2999999999999998</v>
      </c>
      <c r="K191" s="20">
        <v>2.2999999999999998</v>
      </c>
      <c r="L191" s="22">
        <v>2</v>
      </c>
      <c r="M191" s="20" t="s">
        <v>1014</v>
      </c>
      <c r="N191" s="20">
        <v>2.8</v>
      </c>
      <c r="O191" s="22">
        <v>160</v>
      </c>
      <c r="P191" s="23" t="b">
        <v>0</v>
      </c>
      <c r="Q191" s="20"/>
      <c r="R191" s="20" t="s">
        <v>3636</v>
      </c>
      <c r="S191" s="22">
        <v>40</v>
      </c>
      <c r="T191" s="20" t="s">
        <v>1983</v>
      </c>
      <c r="U191" s="20">
        <v>2</v>
      </c>
      <c r="V191" s="20" t="s">
        <v>1984</v>
      </c>
      <c r="W191" s="20">
        <v>1.5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22</v>
      </c>
      <c r="AD191" s="22">
        <v>73354</v>
      </c>
      <c r="AE191" s="22">
        <v>4941</v>
      </c>
      <c r="AF191" s="22">
        <v>345616</v>
      </c>
      <c r="AG191" s="22">
        <v>1079</v>
      </c>
      <c r="AH191" s="20">
        <v>0.7</v>
      </c>
      <c r="AI191" s="20">
        <v>5.5</v>
      </c>
      <c r="AJ191" s="20" t="s">
        <v>1984</v>
      </c>
      <c r="AK191" s="22">
        <v>948</v>
      </c>
      <c r="AL191" s="22">
        <v>0</v>
      </c>
      <c r="AM191" s="22">
        <v>1</v>
      </c>
      <c r="AN191" s="22">
        <v>1</v>
      </c>
      <c r="AO191" s="22">
        <v>19</v>
      </c>
      <c r="AP191" s="22">
        <v>0</v>
      </c>
      <c r="AQ191" s="22">
        <v>0</v>
      </c>
      <c r="AR191" s="22">
        <v>0</v>
      </c>
      <c r="AS191" s="22">
        <v>5</v>
      </c>
      <c r="AT191" s="22">
        <v>0</v>
      </c>
      <c r="AU191" s="22">
        <v>0</v>
      </c>
      <c r="AV191" s="22">
        <v>4</v>
      </c>
      <c r="AW191" s="22">
        <v>182</v>
      </c>
      <c r="AX191" s="20">
        <v>247</v>
      </c>
      <c r="AY191" s="20">
        <v>39.4</v>
      </c>
      <c r="AZ191" s="20">
        <v>16</v>
      </c>
      <c r="BA191" s="20">
        <v>30.4</v>
      </c>
      <c r="BB191" s="22">
        <v>11</v>
      </c>
      <c r="BC191" s="20">
        <v>0.26</v>
      </c>
      <c r="BD191" s="20">
        <v>0.06</v>
      </c>
      <c r="BE191" s="20">
        <v>0.32</v>
      </c>
      <c r="BF191" s="20">
        <v>16.34</v>
      </c>
      <c r="BG191" s="22">
        <v>114</v>
      </c>
      <c r="BH191" s="22">
        <v>42</v>
      </c>
      <c r="BI191" s="22">
        <v>297</v>
      </c>
      <c r="BJ191" s="22">
        <v>98</v>
      </c>
      <c r="BK191" s="22">
        <v>353</v>
      </c>
      <c r="BL191" s="22">
        <v>127</v>
      </c>
      <c r="BM191" s="22">
        <v>218</v>
      </c>
      <c r="BN191" s="22">
        <v>68</v>
      </c>
      <c r="BO191" s="20"/>
      <c r="BP191" s="20"/>
      <c r="BQ191" s="20"/>
      <c r="BR191" s="20"/>
      <c r="BS191" s="20"/>
      <c r="BT191" s="20"/>
      <c r="BU191" s="22">
        <v>0.02</v>
      </c>
      <c r="BV191" s="22">
        <v>0</v>
      </c>
      <c r="BW191" s="22">
        <v>0.01</v>
      </c>
      <c r="BX191" s="22">
        <v>0.03</v>
      </c>
      <c r="BY191" s="22">
        <v>1.55</v>
      </c>
      <c r="BZ191" s="22">
        <v>1.8</v>
      </c>
      <c r="CA191" s="22">
        <v>663</v>
      </c>
      <c r="CB191" s="22">
        <v>187</v>
      </c>
      <c r="CC191" s="22">
        <v>115</v>
      </c>
      <c r="CD191" s="22">
        <v>29</v>
      </c>
      <c r="CE191" s="22">
        <v>264</v>
      </c>
      <c r="CF191" s="22">
        <v>87</v>
      </c>
      <c r="CG191" s="22">
        <v>154</v>
      </c>
      <c r="CH191" s="22">
        <v>60</v>
      </c>
      <c r="CI191" s="22">
        <v>1.04</v>
      </c>
      <c r="CJ191" s="22">
        <v>0.09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172782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3</v>
      </c>
      <c r="J192" s="20">
        <v>3.5</v>
      </c>
      <c r="K192" s="20">
        <v>3.5</v>
      </c>
      <c r="L192" s="22">
        <v>2</v>
      </c>
      <c r="M192" s="20" t="s">
        <v>1039</v>
      </c>
      <c r="N192" s="20">
        <v>4</v>
      </c>
      <c r="O192" s="22">
        <v>161</v>
      </c>
      <c r="P192" s="23" t="b">
        <v>0</v>
      </c>
      <c r="Q192" s="20"/>
      <c r="R192" s="20"/>
      <c r="S192" s="22">
        <v>47</v>
      </c>
      <c r="T192" s="20" t="s">
        <v>1985</v>
      </c>
      <c r="U192" s="20">
        <v>2.7</v>
      </c>
      <c r="V192" s="20" t="s">
        <v>1986</v>
      </c>
      <c r="W192" s="20">
        <v>0.3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41</v>
      </c>
      <c r="AD192" s="22">
        <v>43633</v>
      </c>
      <c r="AE192" s="22">
        <v>1618</v>
      </c>
      <c r="AF192" s="22">
        <v>40173</v>
      </c>
      <c r="AG192" s="22">
        <v>1317</v>
      </c>
      <c r="AH192" s="20">
        <v>0.9</v>
      </c>
      <c r="AI192" s="20">
        <v>8.6999999999999993</v>
      </c>
      <c r="AJ192" s="20" t="s">
        <v>1986</v>
      </c>
      <c r="AK192" s="22">
        <v>1139</v>
      </c>
      <c r="AL192" s="22">
        <v>3</v>
      </c>
      <c r="AM192" s="22">
        <v>0</v>
      </c>
      <c r="AN192" s="22">
        <v>1</v>
      </c>
      <c r="AO192" s="22">
        <v>24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212</v>
      </c>
      <c r="AX192" s="20">
        <v>244.6</v>
      </c>
      <c r="AY192" s="20">
        <v>203.7</v>
      </c>
      <c r="AZ192" s="20">
        <v>122</v>
      </c>
      <c r="BA192" s="20">
        <v>57.3</v>
      </c>
      <c r="BB192" s="22">
        <v>12</v>
      </c>
      <c r="BC192" s="20">
        <v>0.81</v>
      </c>
      <c r="BD192" s="20">
        <v>1.1100000000000001</v>
      </c>
      <c r="BE192" s="20">
        <v>1.92</v>
      </c>
      <c r="BF192" s="20">
        <v>18.73</v>
      </c>
      <c r="BG192" s="22">
        <v>115</v>
      </c>
      <c r="BH192" s="22">
        <v>44</v>
      </c>
      <c r="BI192" s="22">
        <v>72</v>
      </c>
      <c r="BJ192" s="22">
        <v>57</v>
      </c>
      <c r="BK192" s="22">
        <v>128</v>
      </c>
      <c r="BL192" s="22">
        <v>80</v>
      </c>
      <c r="BM192" s="22">
        <v>95</v>
      </c>
      <c r="BN192" s="22">
        <v>62</v>
      </c>
      <c r="BO192" s="22">
        <v>1</v>
      </c>
      <c r="BP192" s="20"/>
      <c r="BQ192" s="22">
        <v>3</v>
      </c>
      <c r="BR192" s="20"/>
      <c r="BS192" s="20"/>
      <c r="BT192" s="20"/>
      <c r="BU192" s="22">
        <v>0.06</v>
      </c>
      <c r="BV192" s="22">
        <v>0</v>
      </c>
      <c r="BW192" s="22">
        <v>0.09</v>
      </c>
      <c r="BX192" s="22">
        <v>0.15</v>
      </c>
      <c r="BY192" s="22">
        <v>1.48</v>
      </c>
      <c r="BZ192" s="22">
        <v>1.9</v>
      </c>
      <c r="CA192" s="22">
        <v>319</v>
      </c>
      <c r="CB192" s="22">
        <v>206</v>
      </c>
      <c r="CC192" s="22">
        <v>58</v>
      </c>
      <c r="CD192" s="22">
        <v>29</v>
      </c>
      <c r="CE192" s="22">
        <v>178</v>
      </c>
      <c r="CF192" s="22">
        <v>80</v>
      </c>
      <c r="CG192" s="22">
        <v>280</v>
      </c>
      <c r="CH192" s="22">
        <v>91</v>
      </c>
      <c r="CI192" s="22">
        <v>0.95</v>
      </c>
      <c r="CJ192" s="22">
        <v>0.08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250735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-0.5</v>
      </c>
      <c r="K193" s="20">
        <v>-0.5</v>
      </c>
      <c r="L193" s="22">
        <v>0</v>
      </c>
      <c r="M193" s="20" t="s">
        <v>1334</v>
      </c>
      <c r="N193" s="20">
        <v>0</v>
      </c>
      <c r="O193" s="22">
        <v>162</v>
      </c>
      <c r="P193" s="23" t="b">
        <v>0</v>
      </c>
      <c r="Q193" s="20"/>
      <c r="R193" s="20" t="s">
        <v>2971</v>
      </c>
      <c r="S193" s="22">
        <v>44</v>
      </c>
      <c r="T193" s="20" t="s">
        <v>1987</v>
      </c>
      <c r="U193" s="20">
        <v>0</v>
      </c>
      <c r="V193" s="20" t="s">
        <v>1988</v>
      </c>
      <c r="W193" s="20">
        <v>0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0</v>
      </c>
      <c r="AD193" s="22">
        <v>1222</v>
      </c>
      <c r="AE193" s="22">
        <v>15</v>
      </c>
      <c r="AF193" s="22">
        <v>3410</v>
      </c>
      <c r="AG193" s="22">
        <v>31</v>
      </c>
      <c r="AH193" s="20">
        <v>0</v>
      </c>
      <c r="AI193" s="20">
        <v>0</v>
      </c>
      <c r="AJ193" s="20" t="s">
        <v>1988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621</v>
      </c>
      <c r="BH193" s="22">
        <v>239</v>
      </c>
      <c r="BI193" s="22">
        <v>610</v>
      </c>
      <c r="BJ193" s="22">
        <v>239</v>
      </c>
      <c r="BK193" s="22">
        <v>593</v>
      </c>
      <c r="BL193" s="22">
        <v>235</v>
      </c>
      <c r="BM193" s="22">
        <v>626</v>
      </c>
      <c r="BN193" s="22">
        <v>242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537</v>
      </c>
      <c r="CB193" s="22">
        <v>301</v>
      </c>
      <c r="CC193" s="22">
        <v>576</v>
      </c>
      <c r="CD193" s="22">
        <v>209</v>
      </c>
      <c r="CE193" s="22">
        <v>633</v>
      </c>
      <c r="CF193" s="22">
        <v>247</v>
      </c>
      <c r="CG193" s="22">
        <v>611</v>
      </c>
      <c r="CH193" s="22">
        <v>235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40145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3</v>
      </c>
      <c r="J194" s="20">
        <v>0</v>
      </c>
      <c r="K194" s="20">
        <v>0</v>
      </c>
      <c r="L194" s="22">
        <v>0</v>
      </c>
      <c r="M194" s="20" t="s">
        <v>995</v>
      </c>
      <c r="N194" s="20">
        <v>0</v>
      </c>
      <c r="O194" s="22">
        <v>163</v>
      </c>
      <c r="P194" s="23" t="b">
        <v>0</v>
      </c>
      <c r="Q194" s="20" t="s">
        <v>2478</v>
      </c>
      <c r="R194" s="20" t="s">
        <v>3503</v>
      </c>
      <c r="S194" s="22">
        <v>48</v>
      </c>
      <c r="T194" s="20" t="s">
        <v>1989</v>
      </c>
      <c r="U194" s="20">
        <v>1</v>
      </c>
      <c r="V194" s="20" t="s">
        <v>1990</v>
      </c>
      <c r="W194" s="20">
        <v>0</v>
      </c>
      <c r="X194" s="23" t="b">
        <v>0</v>
      </c>
      <c r="Y194" s="20"/>
      <c r="Z194" s="20" t="s">
        <v>899</v>
      </c>
      <c r="AA194" s="22">
        <v>6</v>
      </c>
      <c r="AB194" s="22">
        <v>90</v>
      </c>
      <c r="AC194" s="22">
        <v>1</v>
      </c>
      <c r="AD194" s="22">
        <v>646</v>
      </c>
      <c r="AE194" s="22">
        <v>3</v>
      </c>
      <c r="AF194" s="22">
        <v>2484</v>
      </c>
      <c r="AG194" s="22">
        <v>19</v>
      </c>
      <c r="AH194" s="20">
        <v>0</v>
      </c>
      <c r="AI194" s="20">
        <v>0.2</v>
      </c>
      <c r="AJ194" s="20" t="s">
        <v>1990</v>
      </c>
      <c r="AK194" s="22">
        <v>16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2</v>
      </c>
      <c r="AX194" s="20">
        <v>1.8</v>
      </c>
      <c r="AY194" s="20">
        <v>0.9</v>
      </c>
      <c r="AZ194" s="20">
        <v>2</v>
      </c>
      <c r="BA194" s="20">
        <v>0.5</v>
      </c>
      <c r="BB194" s="22">
        <v>0</v>
      </c>
      <c r="BC194" s="20">
        <v>0</v>
      </c>
      <c r="BD194" s="20">
        <v>0.01</v>
      </c>
      <c r="BE194" s="20">
        <v>0.01</v>
      </c>
      <c r="BF194" s="20">
        <v>0.13</v>
      </c>
      <c r="BG194" s="22">
        <v>465</v>
      </c>
      <c r="BH194" s="22">
        <v>214</v>
      </c>
      <c r="BI194" s="22">
        <v>426</v>
      </c>
      <c r="BJ194" s="22">
        <v>209</v>
      </c>
      <c r="BK194" s="22">
        <v>421</v>
      </c>
      <c r="BL194" s="22">
        <v>211</v>
      </c>
      <c r="BM194" s="22">
        <v>461</v>
      </c>
      <c r="BN194" s="22">
        <v>211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0.73</v>
      </c>
      <c r="BZ194" s="22">
        <v>0</v>
      </c>
      <c r="CA194" s="22">
        <v>273</v>
      </c>
      <c r="CB194" s="22">
        <v>174</v>
      </c>
      <c r="CC194" s="22">
        <v>674</v>
      </c>
      <c r="CD194" s="22">
        <v>270</v>
      </c>
      <c r="CE194" s="22">
        <v>435</v>
      </c>
      <c r="CF194" s="22">
        <v>202</v>
      </c>
      <c r="CG194" s="22">
        <v>615</v>
      </c>
      <c r="CH194" s="22">
        <v>237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530873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</v>
      </c>
      <c r="L195" s="22">
        <v>0</v>
      </c>
      <c r="M195" s="20" t="s">
        <v>1991</v>
      </c>
      <c r="N195" s="20">
        <v>0</v>
      </c>
      <c r="O195" s="22">
        <v>164</v>
      </c>
      <c r="P195" s="23" t="b">
        <v>0</v>
      </c>
      <c r="Q195" s="20" t="s">
        <v>2768</v>
      </c>
      <c r="R195" s="20" t="s">
        <v>2769</v>
      </c>
      <c r="S195" s="22">
        <v>45</v>
      </c>
      <c r="T195" s="20" t="s">
        <v>1992</v>
      </c>
      <c r="U195" s="20">
        <v>0</v>
      </c>
      <c r="V195" s="20" t="s">
        <v>1993</v>
      </c>
      <c r="W195" s="20">
        <v>0</v>
      </c>
      <c r="X195" s="23" t="b">
        <v>0</v>
      </c>
      <c r="Y195" s="20"/>
      <c r="Z195" s="20" t="s">
        <v>872</v>
      </c>
      <c r="AA195" s="22">
        <v>6</v>
      </c>
      <c r="AB195" s="22">
        <v>90</v>
      </c>
      <c r="AC195" s="22">
        <v>0</v>
      </c>
      <c r="AD195" s="22">
        <v>101</v>
      </c>
      <c r="AE195" s="22">
        <v>0</v>
      </c>
      <c r="AF195" s="22">
        <v>2819</v>
      </c>
      <c r="AG195" s="22">
        <v>2</v>
      </c>
      <c r="AH195" s="20">
        <v>0</v>
      </c>
      <c r="AI195" s="20">
        <v>0</v>
      </c>
      <c r="AJ195" s="20" t="s">
        <v>1993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687</v>
      </c>
      <c r="BH195" s="22">
        <v>281</v>
      </c>
      <c r="BI195" s="22">
        <v>684</v>
      </c>
      <c r="BJ195" s="22">
        <v>282</v>
      </c>
      <c r="BK195" s="22">
        <v>675</v>
      </c>
      <c r="BL195" s="22">
        <v>281</v>
      </c>
      <c r="BM195" s="22">
        <v>693</v>
      </c>
      <c r="BN195" s="22">
        <v>284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450</v>
      </c>
      <c r="CB195" s="22">
        <v>266</v>
      </c>
      <c r="CC195" s="22">
        <v>648</v>
      </c>
      <c r="CD195" s="22">
        <v>254</v>
      </c>
      <c r="CE195" s="22">
        <v>694</v>
      </c>
      <c r="CF195" s="22">
        <v>286</v>
      </c>
      <c r="CG195" s="22">
        <v>679</v>
      </c>
      <c r="CH195" s="22">
        <v>273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172567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1039</v>
      </c>
      <c r="N196" s="20">
        <v>0.2</v>
      </c>
      <c r="O196" s="22">
        <v>165</v>
      </c>
      <c r="P196" s="23" t="b">
        <v>0</v>
      </c>
      <c r="Q196" s="20" t="s">
        <v>3591</v>
      </c>
      <c r="R196" s="20" t="s">
        <v>3702</v>
      </c>
      <c r="S196" s="22">
        <v>50</v>
      </c>
      <c r="T196" s="20" t="s">
        <v>1994</v>
      </c>
      <c r="U196" s="20">
        <v>1.6</v>
      </c>
      <c r="V196" s="20" t="s">
        <v>1995</v>
      </c>
      <c r="W196" s="20">
        <v>0.1</v>
      </c>
      <c r="X196" s="23" t="b">
        <v>0</v>
      </c>
      <c r="Y196" s="20"/>
      <c r="Z196" s="20" t="s">
        <v>899</v>
      </c>
      <c r="AA196" s="22">
        <v>6</v>
      </c>
      <c r="AB196" s="22">
        <v>90</v>
      </c>
      <c r="AC196" s="22">
        <v>18</v>
      </c>
      <c r="AD196" s="22">
        <v>7120</v>
      </c>
      <c r="AE196" s="22">
        <v>3</v>
      </c>
      <c r="AF196" s="22">
        <v>9909</v>
      </c>
      <c r="AG196" s="22">
        <v>100</v>
      </c>
      <c r="AH196" s="20">
        <v>0</v>
      </c>
      <c r="AI196" s="20">
        <v>3.6</v>
      </c>
      <c r="AJ196" s="20" t="s">
        <v>1995</v>
      </c>
      <c r="AK196" s="22">
        <v>844</v>
      </c>
      <c r="AL196" s="22">
        <v>0</v>
      </c>
      <c r="AM196" s="22">
        <v>1</v>
      </c>
      <c r="AN196" s="22">
        <v>0</v>
      </c>
      <c r="AO196" s="22">
        <v>24</v>
      </c>
      <c r="AP196" s="22">
        <v>0</v>
      </c>
      <c r="AQ196" s="22">
        <v>0</v>
      </c>
      <c r="AR196" s="22">
        <v>0</v>
      </c>
      <c r="AS196" s="22">
        <v>5</v>
      </c>
      <c r="AT196" s="22">
        <v>0</v>
      </c>
      <c r="AU196" s="22">
        <v>0</v>
      </c>
      <c r="AV196" s="22">
        <v>0</v>
      </c>
      <c r="AW196" s="22">
        <v>119</v>
      </c>
      <c r="AX196" s="20">
        <v>128.80000000000001</v>
      </c>
      <c r="AY196" s="20">
        <v>114.2</v>
      </c>
      <c r="AZ196" s="20">
        <v>18</v>
      </c>
      <c r="BA196" s="20">
        <v>26.1</v>
      </c>
      <c r="BB196" s="22">
        <v>10</v>
      </c>
      <c r="BC196" s="20">
        <v>0.08</v>
      </c>
      <c r="BD196" s="20">
        <v>0.88</v>
      </c>
      <c r="BE196" s="20">
        <v>0.96</v>
      </c>
      <c r="BF196" s="20">
        <v>18.91</v>
      </c>
      <c r="BG196" s="22">
        <v>237</v>
      </c>
      <c r="BH196" s="22">
        <v>96</v>
      </c>
      <c r="BI196" s="22">
        <v>150</v>
      </c>
      <c r="BJ196" s="22">
        <v>100</v>
      </c>
      <c r="BK196" s="22">
        <v>340</v>
      </c>
      <c r="BL196" s="22">
        <v>172</v>
      </c>
      <c r="BM196" s="22">
        <v>253</v>
      </c>
      <c r="BN196" s="22">
        <v>119</v>
      </c>
      <c r="BO196" s="20"/>
      <c r="BP196" s="20"/>
      <c r="BQ196" s="20"/>
      <c r="BR196" s="20"/>
      <c r="BS196" s="20"/>
      <c r="BT196" s="20"/>
      <c r="BU196" s="22">
        <v>0.01</v>
      </c>
      <c r="BV196" s="22">
        <v>0</v>
      </c>
      <c r="BW196" s="22">
        <v>0.09</v>
      </c>
      <c r="BX196" s="22">
        <v>0.1</v>
      </c>
      <c r="BY196" s="22">
        <v>2.02</v>
      </c>
      <c r="BZ196" s="22">
        <v>2.56</v>
      </c>
      <c r="CA196" s="22">
        <v>186</v>
      </c>
      <c r="CB196" s="22">
        <v>114</v>
      </c>
      <c r="CC196" s="22">
        <v>393</v>
      </c>
      <c r="CD196" s="22">
        <v>181</v>
      </c>
      <c r="CE196" s="22">
        <v>331</v>
      </c>
      <c r="CF196" s="22">
        <v>149</v>
      </c>
      <c r="CG196" s="22">
        <v>497</v>
      </c>
      <c r="CH196" s="22">
        <v>171</v>
      </c>
      <c r="CI196" s="22">
        <v>1.07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432711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-0.5</v>
      </c>
      <c r="K197" s="20">
        <v>-0.5</v>
      </c>
      <c r="L197" s="22">
        <v>0</v>
      </c>
      <c r="M197" s="20" t="s">
        <v>1996</v>
      </c>
      <c r="N197" s="20">
        <v>0</v>
      </c>
      <c r="O197" s="22">
        <v>166</v>
      </c>
      <c r="P197" s="23" t="b">
        <v>0</v>
      </c>
      <c r="Q197" s="20"/>
      <c r="R197" s="20"/>
      <c r="S197" s="22">
        <v>39</v>
      </c>
      <c r="T197" s="20" t="s">
        <v>1997</v>
      </c>
      <c r="U197" s="20">
        <v>0</v>
      </c>
      <c r="V197" s="20" t="s">
        <v>1998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21095</v>
      </c>
      <c r="AE197" s="22">
        <v>157</v>
      </c>
      <c r="AF197" s="22">
        <v>17352</v>
      </c>
      <c r="AG197" s="22">
        <v>276</v>
      </c>
      <c r="AH197" s="20">
        <v>0</v>
      </c>
      <c r="AI197" s="20">
        <v>0</v>
      </c>
      <c r="AJ197" s="20" t="s">
        <v>1998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494</v>
      </c>
      <c r="BH197" s="22">
        <v>173</v>
      </c>
      <c r="BI197" s="22">
        <v>479</v>
      </c>
      <c r="BJ197" s="22">
        <v>172</v>
      </c>
      <c r="BK197" s="22">
        <v>450</v>
      </c>
      <c r="BL197" s="22">
        <v>159</v>
      </c>
      <c r="BM197" s="22">
        <v>500</v>
      </c>
      <c r="BN197" s="22">
        <v>172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750</v>
      </c>
      <c r="CB197" s="22">
        <v>239</v>
      </c>
      <c r="CC197" s="22">
        <v>421</v>
      </c>
      <c r="CD197" s="22">
        <v>139</v>
      </c>
      <c r="CE197" s="22">
        <v>506</v>
      </c>
      <c r="CF197" s="22">
        <v>170</v>
      </c>
      <c r="CG197" s="22">
        <v>307</v>
      </c>
      <c r="CH197" s="22">
        <v>118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478969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2</v>
      </c>
      <c r="J198" s="20">
        <v>0.1</v>
      </c>
      <c r="K198" s="20">
        <v>0.1</v>
      </c>
      <c r="L198" s="22">
        <v>1</v>
      </c>
      <c r="M198" s="20" t="s">
        <v>1999</v>
      </c>
      <c r="N198" s="20">
        <v>0.6</v>
      </c>
      <c r="O198" s="22">
        <v>167</v>
      </c>
      <c r="P198" s="23" t="b">
        <v>0</v>
      </c>
      <c r="Q198" s="20"/>
      <c r="R198" s="20" t="s">
        <v>2972</v>
      </c>
      <c r="S198" s="22">
        <v>39</v>
      </c>
      <c r="T198" s="20" t="s">
        <v>2000</v>
      </c>
      <c r="U198" s="20">
        <v>1</v>
      </c>
      <c r="V198" s="20" t="s">
        <v>2001</v>
      </c>
      <c r="W198" s="20">
        <v>0.1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3</v>
      </c>
      <c r="AD198" s="22">
        <v>7696</v>
      </c>
      <c r="AE198" s="22">
        <v>472</v>
      </c>
      <c r="AF198" s="22">
        <v>17340</v>
      </c>
      <c r="AG198" s="22">
        <v>206</v>
      </c>
      <c r="AH198" s="20">
        <v>0.2</v>
      </c>
      <c r="AI198" s="20">
        <v>0.8</v>
      </c>
      <c r="AJ198" s="20" t="s">
        <v>2001</v>
      </c>
      <c r="AK198" s="22">
        <v>105</v>
      </c>
      <c r="AL198" s="22">
        <v>0</v>
      </c>
      <c r="AM198" s="22">
        <v>0</v>
      </c>
      <c r="AN198" s="22">
        <v>0</v>
      </c>
      <c r="AO198" s="22">
        <v>1</v>
      </c>
      <c r="AP198" s="22">
        <v>0</v>
      </c>
      <c r="AQ198" s="22">
        <v>0</v>
      </c>
      <c r="AR198" s="22">
        <v>0</v>
      </c>
      <c r="AS198" s="22">
        <v>1</v>
      </c>
      <c r="AT198" s="22">
        <v>0</v>
      </c>
      <c r="AU198" s="22">
        <v>0</v>
      </c>
      <c r="AV198" s="22">
        <v>0</v>
      </c>
      <c r="AW198" s="22">
        <v>20</v>
      </c>
      <c r="AX198" s="20">
        <v>14.6</v>
      </c>
      <c r="AY198" s="20">
        <v>12</v>
      </c>
      <c r="AZ198" s="20">
        <v>2</v>
      </c>
      <c r="BA198" s="20">
        <v>2.8</v>
      </c>
      <c r="BB198" s="22">
        <v>1</v>
      </c>
      <c r="BC198" s="20">
        <v>0</v>
      </c>
      <c r="BD198" s="20">
        <v>0.01</v>
      </c>
      <c r="BE198" s="20">
        <v>0.01</v>
      </c>
      <c r="BF198" s="20">
        <v>1.97</v>
      </c>
      <c r="BG198" s="22">
        <v>416</v>
      </c>
      <c r="BH198" s="22">
        <v>152</v>
      </c>
      <c r="BI198" s="22">
        <v>380</v>
      </c>
      <c r="BJ198" s="22">
        <v>135</v>
      </c>
      <c r="BK198" s="22">
        <v>407</v>
      </c>
      <c r="BL198" s="22">
        <v>147</v>
      </c>
      <c r="BM198" s="22">
        <v>431</v>
      </c>
      <c r="BN198" s="22">
        <v>152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0.01</v>
      </c>
      <c r="BX198" s="22">
        <v>0.01</v>
      </c>
      <c r="BY198" s="22">
        <v>1.69</v>
      </c>
      <c r="BZ198" s="22">
        <v>0.86</v>
      </c>
      <c r="CA198" s="22">
        <v>754</v>
      </c>
      <c r="CB198" s="22">
        <v>243</v>
      </c>
      <c r="CC198" s="22">
        <v>301</v>
      </c>
      <c r="CD198" s="22">
        <v>96</v>
      </c>
      <c r="CE198" s="22">
        <v>386</v>
      </c>
      <c r="CF198" s="22">
        <v>132</v>
      </c>
      <c r="CG198" s="22">
        <v>367</v>
      </c>
      <c r="CH198" s="22">
        <v>142</v>
      </c>
      <c r="CI198" s="22">
        <v>0.86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25</v>
      </c>
      <c r="B199" s="22">
        <v>25</v>
      </c>
      <c r="C199" s="22">
        <v>435973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4</v>
      </c>
      <c r="J199" s="20">
        <v>-0.1</v>
      </c>
      <c r="K199" s="20">
        <v>-0.1</v>
      </c>
      <c r="L199" s="22">
        <v>0</v>
      </c>
      <c r="M199" s="20" t="s">
        <v>1534</v>
      </c>
      <c r="N199" s="20">
        <v>0</v>
      </c>
      <c r="O199" s="22">
        <v>168</v>
      </c>
      <c r="P199" s="23" t="b">
        <v>0</v>
      </c>
      <c r="Q199" s="20" t="s">
        <v>3057</v>
      </c>
      <c r="R199" s="20" t="s">
        <v>3397</v>
      </c>
      <c r="S199" s="22">
        <v>49</v>
      </c>
      <c r="T199" s="20" t="s">
        <v>2002</v>
      </c>
      <c r="U199" s="20">
        <v>4.7</v>
      </c>
      <c r="V199" s="20" t="s">
        <v>2003</v>
      </c>
      <c r="W199" s="20">
        <v>0.6</v>
      </c>
      <c r="X199" s="23" t="b">
        <v>0</v>
      </c>
      <c r="Y199" s="20"/>
      <c r="Z199" s="20" t="s">
        <v>937</v>
      </c>
      <c r="AA199" s="22">
        <v>6</v>
      </c>
      <c r="AB199" s="22">
        <v>90</v>
      </c>
      <c r="AC199" s="22">
        <v>33</v>
      </c>
      <c r="AD199" s="22">
        <v>256631</v>
      </c>
      <c r="AE199" s="22">
        <v>37</v>
      </c>
      <c r="AF199" s="22">
        <v>239057</v>
      </c>
      <c r="AG199" s="22">
        <v>2431</v>
      </c>
      <c r="AH199" s="20">
        <v>0</v>
      </c>
      <c r="AI199" s="20">
        <v>6.7</v>
      </c>
      <c r="AJ199" s="20" t="s">
        <v>2003</v>
      </c>
      <c r="AK199" s="22">
        <v>609</v>
      </c>
      <c r="AL199" s="22">
        <v>3</v>
      </c>
      <c r="AM199" s="22">
        <v>2</v>
      </c>
      <c r="AN199" s="22">
        <v>1</v>
      </c>
      <c r="AO199" s="22">
        <v>19</v>
      </c>
      <c r="AP199" s="22">
        <v>0</v>
      </c>
      <c r="AQ199" s="22">
        <v>0</v>
      </c>
      <c r="AR199" s="22">
        <v>0</v>
      </c>
      <c r="AS199" s="22">
        <v>0</v>
      </c>
      <c r="AT199" s="22">
        <v>1</v>
      </c>
      <c r="AU199" s="22">
        <v>0</v>
      </c>
      <c r="AV199" s="22">
        <v>4</v>
      </c>
      <c r="AW199" s="22">
        <v>105</v>
      </c>
      <c r="AX199" s="20">
        <v>168.2</v>
      </c>
      <c r="AY199" s="20">
        <v>79.5</v>
      </c>
      <c r="AZ199" s="20">
        <v>130</v>
      </c>
      <c r="BA199" s="20">
        <v>37.700000000000003</v>
      </c>
      <c r="BB199" s="22">
        <v>7</v>
      </c>
      <c r="BC199" s="20">
        <v>1.56</v>
      </c>
      <c r="BD199" s="20">
        <v>0.48</v>
      </c>
      <c r="BE199" s="20">
        <v>2.04</v>
      </c>
      <c r="BF199" s="20">
        <v>13.54</v>
      </c>
      <c r="BG199" s="22">
        <v>188</v>
      </c>
      <c r="BH199" s="22">
        <v>20</v>
      </c>
      <c r="BI199" s="22">
        <v>198</v>
      </c>
      <c r="BJ199" s="22">
        <v>28</v>
      </c>
      <c r="BK199" s="22">
        <v>121</v>
      </c>
      <c r="BL199" s="22">
        <v>34</v>
      </c>
      <c r="BM199" s="22">
        <v>177</v>
      </c>
      <c r="BN199" s="22">
        <v>30</v>
      </c>
      <c r="BO199" s="20"/>
      <c r="BP199" s="20"/>
      <c r="BQ199" s="20"/>
      <c r="BR199" s="20"/>
      <c r="BS199" s="20"/>
      <c r="BT199" s="20"/>
      <c r="BU199" s="22">
        <v>0.23</v>
      </c>
      <c r="BV199" s="22">
        <v>0</v>
      </c>
      <c r="BW199" s="22">
        <v>7.0000000000000007E-2</v>
      </c>
      <c r="BX199" s="22">
        <v>0.3</v>
      </c>
      <c r="BY199" s="22">
        <v>2</v>
      </c>
      <c r="BZ199" s="22">
        <v>2.81</v>
      </c>
      <c r="CA199" s="22">
        <v>260</v>
      </c>
      <c r="CB199" s="22">
        <v>56</v>
      </c>
      <c r="CC199" s="22">
        <v>696</v>
      </c>
      <c r="CD199" s="22">
        <v>84</v>
      </c>
      <c r="CE199" s="22">
        <v>27</v>
      </c>
      <c r="CF199" s="22">
        <v>5</v>
      </c>
      <c r="CG199" s="22">
        <v>212</v>
      </c>
      <c r="CH199" s="22">
        <v>34</v>
      </c>
      <c r="CI199" s="22">
        <v>1.03</v>
      </c>
      <c r="CJ199" s="22">
        <v>0.15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493347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1181</v>
      </c>
      <c r="N200" s="20">
        <v>0</v>
      </c>
      <c r="O200" s="22">
        <v>169</v>
      </c>
      <c r="P200" s="23" t="b">
        <v>0</v>
      </c>
      <c r="Q200" s="20"/>
      <c r="R200" s="20"/>
      <c r="S200" s="22">
        <v>39</v>
      </c>
      <c r="T200" s="20" t="s">
        <v>2004</v>
      </c>
      <c r="U200" s="20">
        <v>0</v>
      </c>
      <c r="V200" s="20" t="s">
        <v>2005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9764</v>
      </c>
      <c r="AE200" s="22">
        <v>37</v>
      </c>
      <c r="AF200" s="22">
        <v>11129</v>
      </c>
      <c r="AG200" s="22">
        <v>118</v>
      </c>
      <c r="AH200" s="20">
        <v>0</v>
      </c>
      <c r="AI200" s="20">
        <v>0</v>
      </c>
      <c r="AJ200" s="20" t="s">
        <v>2005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497</v>
      </c>
      <c r="BH200" s="22">
        <v>47</v>
      </c>
      <c r="BI200" s="22">
        <v>482</v>
      </c>
      <c r="BJ200" s="22">
        <v>30</v>
      </c>
      <c r="BK200" s="22">
        <v>453</v>
      </c>
      <c r="BL200" s="22">
        <v>21</v>
      </c>
      <c r="BM200" s="22">
        <v>503</v>
      </c>
      <c r="BN200" s="22">
        <v>47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756</v>
      </c>
      <c r="CB200" s="22">
        <v>86</v>
      </c>
      <c r="CC200" s="22">
        <v>426</v>
      </c>
      <c r="CD200" s="22">
        <v>46</v>
      </c>
      <c r="CE200" s="22">
        <v>509</v>
      </c>
      <c r="CF200" s="22">
        <v>47</v>
      </c>
      <c r="CG200" s="22">
        <v>355</v>
      </c>
      <c r="CH200" s="22">
        <v>53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60586</v>
      </c>
      <c r="D201" s="22">
        <v>0</v>
      </c>
      <c r="E201" s="22">
        <v>0</v>
      </c>
      <c r="F201" s="22">
        <v>-2</v>
      </c>
      <c r="G201" s="22">
        <v>2</v>
      </c>
      <c r="H201" s="22">
        <v>0</v>
      </c>
      <c r="I201" s="22">
        <v>3</v>
      </c>
      <c r="J201" s="20">
        <v>0.9</v>
      </c>
      <c r="K201" s="20">
        <v>0.9</v>
      </c>
      <c r="L201" s="22">
        <v>1</v>
      </c>
      <c r="M201" s="20" t="s">
        <v>2006</v>
      </c>
      <c r="N201" s="20">
        <v>1.4</v>
      </c>
      <c r="O201" s="22">
        <v>170</v>
      </c>
      <c r="P201" s="23" t="b">
        <v>0</v>
      </c>
      <c r="Q201" s="20"/>
      <c r="R201" s="20" t="s">
        <v>3230</v>
      </c>
      <c r="S201" s="22">
        <v>48</v>
      </c>
      <c r="T201" s="20" t="s">
        <v>2007</v>
      </c>
      <c r="U201" s="20">
        <v>1.6</v>
      </c>
      <c r="V201" s="20" t="s">
        <v>2008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18</v>
      </c>
      <c r="AD201" s="22">
        <v>2995</v>
      </c>
      <c r="AE201" s="22">
        <v>23</v>
      </c>
      <c r="AF201" s="22">
        <v>5397</v>
      </c>
      <c r="AG201" s="22">
        <v>39</v>
      </c>
      <c r="AH201" s="20">
        <v>0.3</v>
      </c>
      <c r="AI201" s="20">
        <v>3.8</v>
      </c>
      <c r="AJ201" s="20" t="s">
        <v>2008</v>
      </c>
      <c r="AK201" s="22">
        <v>651</v>
      </c>
      <c r="AL201" s="22">
        <v>0</v>
      </c>
      <c r="AM201" s="22">
        <v>1</v>
      </c>
      <c r="AN201" s="22">
        <v>1</v>
      </c>
      <c r="AO201" s="22">
        <v>11</v>
      </c>
      <c r="AP201" s="22">
        <v>0</v>
      </c>
      <c r="AQ201" s="22">
        <v>0</v>
      </c>
      <c r="AR201" s="22">
        <v>0</v>
      </c>
      <c r="AS201" s="22">
        <v>2</v>
      </c>
      <c r="AT201" s="22">
        <v>0</v>
      </c>
      <c r="AU201" s="22">
        <v>0</v>
      </c>
      <c r="AV201" s="22">
        <v>0</v>
      </c>
      <c r="AW201" s="22">
        <v>98</v>
      </c>
      <c r="AX201" s="20">
        <v>107</v>
      </c>
      <c r="AY201" s="20">
        <v>328.9</v>
      </c>
      <c r="AZ201" s="20">
        <v>66</v>
      </c>
      <c r="BA201" s="20">
        <v>50.3</v>
      </c>
      <c r="BB201" s="22">
        <v>8</v>
      </c>
      <c r="BC201" s="20">
        <v>0.44</v>
      </c>
      <c r="BD201" s="20">
        <v>1.69</v>
      </c>
      <c r="BE201" s="20">
        <v>2.13</v>
      </c>
      <c r="BF201" s="20">
        <v>8.7899999999999991</v>
      </c>
      <c r="BG201" s="22">
        <v>266</v>
      </c>
      <c r="BH201" s="22">
        <v>106</v>
      </c>
      <c r="BI201" s="22">
        <v>30</v>
      </c>
      <c r="BJ201" s="22">
        <v>24</v>
      </c>
      <c r="BK201" s="22">
        <v>200</v>
      </c>
      <c r="BL201" s="22">
        <v>112</v>
      </c>
      <c r="BM201" s="22">
        <v>116</v>
      </c>
      <c r="BN201" s="22">
        <v>70</v>
      </c>
      <c r="BO201" s="22">
        <v>2</v>
      </c>
      <c r="BP201" s="20"/>
      <c r="BQ201" s="22">
        <v>2</v>
      </c>
      <c r="BR201" s="20"/>
      <c r="BS201" s="20"/>
      <c r="BT201" s="20"/>
      <c r="BU201" s="22">
        <v>0.06</v>
      </c>
      <c r="BV201" s="22">
        <v>0</v>
      </c>
      <c r="BW201" s="22">
        <v>0.23</v>
      </c>
      <c r="BX201" s="22">
        <v>0.28999999999999998</v>
      </c>
      <c r="BY201" s="22">
        <v>1.22</v>
      </c>
      <c r="BZ201" s="22">
        <v>1.52</v>
      </c>
      <c r="CA201" s="22">
        <v>277</v>
      </c>
      <c r="CB201" s="22">
        <v>177</v>
      </c>
      <c r="CC201" s="22">
        <v>220</v>
      </c>
      <c r="CD201" s="22">
        <v>103</v>
      </c>
      <c r="CE201" s="22">
        <v>328</v>
      </c>
      <c r="CF201" s="22">
        <v>146</v>
      </c>
      <c r="CG201" s="22">
        <v>574</v>
      </c>
      <c r="CH201" s="22">
        <v>211</v>
      </c>
      <c r="CI201" s="22">
        <v>1.1100000000000001</v>
      </c>
      <c r="CJ201" s="22">
        <v>0.14000000000000001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483391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1235</v>
      </c>
      <c r="N202" s="20">
        <v>0</v>
      </c>
      <c r="O202" s="22">
        <v>171</v>
      </c>
      <c r="P202" s="23" t="b">
        <v>0</v>
      </c>
      <c r="Q202" s="20" t="s">
        <v>2391</v>
      </c>
      <c r="R202" s="20" t="s">
        <v>2392</v>
      </c>
      <c r="S202" s="22">
        <v>40</v>
      </c>
      <c r="T202" s="20" t="s">
        <v>2009</v>
      </c>
      <c r="U202" s="20">
        <v>0</v>
      </c>
      <c r="V202" s="20" t="s">
        <v>2010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1669</v>
      </c>
      <c r="AG202" s="22">
        <v>2</v>
      </c>
      <c r="AH202" s="20">
        <v>0</v>
      </c>
      <c r="AI202" s="20">
        <v>0</v>
      </c>
      <c r="AJ202" s="20" t="s">
        <v>2010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558</v>
      </c>
      <c r="BH202" s="22">
        <v>208</v>
      </c>
      <c r="BI202" s="22">
        <v>544</v>
      </c>
      <c r="BJ202" s="22">
        <v>207</v>
      </c>
      <c r="BK202" s="22">
        <v>518</v>
      </c>
      <c r="BL202" s="22">
        <v>197</v>
      </c>
      <c r="BM202" s="22">
        <v>565</v>
      </c>
      <c r="BN202" s="22">
        <v>208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696</v>
      </c>
      <c r="CB202" s="22">
        <v>208</v>
      </c>
      <c r="CC202" s="22">
        <v>492</v>
      </c>
      <c r="CD202" s="22">
        <v>181</v>
      </c>
      <c r="CE202" s="22">
        <v>570</v>
      </c>
      <c r="CF202" s="22">
        <v>205</v>
      </c>
      <c r="CG202" s="22">
        <v>672</v>
      </c>
      <c r="CH202" s="22">
        <v>233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232917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1</v>
      </c>
      <c r="J203" s="20">
        <v>-0.5</v>
      </c>
      <c r="K203" s="20">
        <v>-0.5</v>
      </c>
      <c r="L203" s="22">
        <v>0</v>
      </c>
      <c r="M203" s="20" t="s">
        <v>2011</v>
      </c>
      <c r="N203" s="20">
        <v>0</v>
      </c>
      <c r="O203" s="22">
        <v>172</v>
      </c>
      <c r="P203" s="23" t="b">
        <v>0</v>
      </c>
      <c r="Q203" s="20"/>
      <c r="R203" s="20" t="s">
        <v>3504</v>
      </c>
      <c r="S203" s="22">
        <v>43</v>
      </c>
      <c r="T203" s="20" t="s">
        <v>2012</v>
      </c>
      <c r="U203" s="20">
        <v>0</v>
      </c>
      <c r="V203" s="20" t="s">
        <v>2013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1647</v>
      </c>
      <c r="AE203" s="22">
        <v>23</v>
      </c>
      <c r="AF203" s="22">
        <v>16480</v>
      </c>
      <c r="AG203" s="22">
        <v>96</v>
      </c>
      <c r="AH203" s="20">
        <v>0</v>
      </c>
      <c r="AI203" s="20">
        <v>0</v>
      </c>
      <c r="AJ203" s="20" t="s">
        <v>2013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592</v>
      </c>
      <c r="BH203" s="22">
        <v>82</v>
      </c>
      <c r="BI203" s="22">
        <v>582</v>
      </c>
      <c r="BJ203" s="22">
        <v>69</v>
      </c>
      <c r="BK203" s="22">
        <v>562</v>
      </c>
      <c r="BL203" s="22">
        <v>61</v>
      </c>
      <c r="BM203" s="22">
        <v>599</v>
      </c>
      <c r="BN203" s="22">
        <v>82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598</v>
      </c>
      <c r="CB203" s="22">
        <v>32</v>
      </c>
      <c r="CC203" s="22">
        <v>537</v>
      </c>
      <c r="CD203" s="22">
        <v>81</v>
      </c>
      <c r="CE203" s="22">
        <v>605</v>
      </c>
      <c r="CF203" s="22">
        <v>82</v>
      </c>
      <c r="CG203" s="22">
        <v>373</v>
      </c>
      <c r="CH203" s="22">
        <v>54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216616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1.7</v>
      </c>
      <c r="K204" s="20">
        <v>1.7</v>
      </c>
      <c r="L204" s="22">
        <v>1</v>
      </c>
      <c r="M204" s="20" t="s">
        <v>1991</v>
      </c>
      <c r="N204" s="20">
        <v>2.2000000000000002</v>
      </c>
      <c r="O204" s="22">
        <v>173</v>
      </c>
      <c r="P204" s="23" t="b">
        <v>0</v>
      </c>
      <c r="Q204" s="20"/>
      <c r="R204" s="20"/>
      <c r="S204" s="22">
        <v>44</v>
      </c>
      <c r="T204" s="20" t="s">
        <v>2014</v>
      </c>
      <c r="U204" s="20">
        <v>1.7</v>
      </c>
      <c r="V204" s="20" t="s">
        <v>2015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20</v>
      </c>
      <c r="AD204" s="22">
        <v>12133</v>
      </c>
      <c r="AE204" s="22">
        <v>129</v>
      </c>
      <c r="AF204" s="22">
        <v>17429</v>
      </c>
      <c r="AG204" s="22">
        <v>253</v>
      </c>
      <c r="AH204" s="20">
        <v>0.5</v>
      </c>
      <c r="AI204" s="20">
        <v>4.5</v>
      </c>
      <c r="AJ204" s="20" t="s">
        <v>2015</v>
      </c>
      <c r="AK204" s="22">
        <v>1027</v>
      </c>
      <c r="AL204" s="22">
        <v>0</v>
      </c>
      <c r="AM204" s="22">
        <v>2</v>
      </c>
      <c r="AN204" s="22">
        <v>1</v>
      </c>
      <c r="AO204" s="22">
        <v>28</v>
      </c>
      <c r="AP204" s="22">
        <v>1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1</v>
      </c>
      <c r="AW204" s="22">
        <v>178</v>
      </c>
      <c r="AX204" s="20">
        <v>282.60000000000002</v>
      </c>
      <c r="AY204" s="20">
        <v>69.7</v>
      </c>
      <c r="AZ204" s="20">
        <v>82</v>
      </c>
      <c r="BA204" s="20">
        <v>43.6</v>
      </c>
      <c r="BB204" s="22">
        <v>11</v>
      </c>
      <c r="BC204" s="20">
        <v>0.24</v>
      </c>
      <c r="BD204" s="20">
        <v>0.32</v>
      </c>
      <c r="BE204" s="20">
        <v>0.56000000000000005</v>
      </c>
      <c r="BF204" s="20">
        <v>20.86</v>
      </c>
      <c r="BG204" s="22">
        <v>76</v>
      </c>
      <c r="BH204" s="22">
        <v>26</v>
      </c>
      <c r="BI204" s="22">
        <v>222</v>
      </c>
      <c r="BJ204" s="22">
        <v>62</v>
      </c>
      <c r="BK204" s="22">
        <v>174</v>
      </c>
      <c r="BL204" s="22">
        <v>31</v>
      </c>
      <c r="BM204" s="22">
        <v>148</v>
      </c>
      <c r="BN204" s="22">
        <v>36</v>
      </c>
      <c r="BO204" s="20"/>
      <c r="BP204" s="20"/>
      <c r="BQ204" s="20"/>
      <c r="BR204" s="20"/>
      <c r="BS204" s="20"/>
      <c r="BT204" s="20"/>
      <c r="BU204" s="22">
        <v>0.02</v>
      </c>
      <c r="BV204" s="22">
        <v>0</v>
      </c>
      <c r="BW204" s="22">
        <v>0.03</v>
      </c>
      <c r="BX204" s="22">
        <v>0.05</v>
      </c>
      <c r="BY204" s="22">
        <v>1.83</v>
      </c>
      <c r="BZ204" s="22">
        <v>2.4500000000000002</v>
      </c>
      <c r="CA204" s="22">
        <v>515</v>
      </c>
      <c r="CB204" s="22">
        <v>105</v>
      </c>
      <c r="CC204" s="22">
        <v>146</v>
      </c>
      <c r="CD204" s="22">
        <v>41</v>
      </c>
      <c r="CE204" s="22">
        <v>314</v>
      </c>
      <c r="CF204" s="22">
        <v>106</v>
      </c>
      <c r="CG204" s="22">
        <v>330</v>
      </c>
      <c r="CH204" s="22">
        <v>125</v>
      </c>
      <c r="CI204" s="22">
        <v>0.96</v>
      </c>
      <c r="CJ204" s="22">
        <v>0.09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220598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-0.1</v>
      </c>
      <c r="K205" s="20">
        <v>-0.1</v>
      </c>
      <c r="L205" s="22">
        <v>0</v>
      </c>
      <c r="M205" s="20" t="s">
        <v>1027</v>
      </c>
      <c r="N205" s="20">
        <v>0.4</v>
      </c>
      <c r="O205" s="22">
        <v>174</v>
      </c>
      <c r="P205" s="23" t="b">
        <v>0</v>
      </c>
      <c r="Q205" s="20"/>
      <c r="R205" s="20" t="s">
        <v>2394</v>
      </c>
      <c r="S205" s="22">
        <v>49</v>
      </c>
      <c r="T205" s="20" t="s">
        <v>2016</v>
      </c>
      <c r="U205" s="20">
        <v>1</v>
      </c>
      <c r="V205" s="20" t="s">
        <v>2017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</v>
      </c>
      <c r="AD205" s="22">
        <v>2702</v>
      </c>
      <c r="AE205" s="22">
        <v>56</v>
      </c>
      <c r="AF205" s="22">
        <v>5379</v>
      </c>
      <c r="AG205" s="22">
        <v>84</v>
      </c>
      <c r="AH205" s="20">
        <v>0.1</v>
      </c>
      <c r="AI205" s="20">
        <v>0.4</v>
      </c>
      <c r="AJ205" s="20" t="s">
        <v>2017</v>
      </c>
      <c r="AK205" s="22">
        <v>19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4</v>
      </c>
      <c r="AX205" s="20">
        <v>0</v>
      </c>
      <c r="AY205" s="20">
        <v>0.6</v>
      </c>
      <c r="AZ205" s="20">
        <v>17</v>
      </c>
      <c r="BA205" s="20">
        <v>1.7</v>
      </c>
      <c r="BB205" s="22">
        <v>0</v>
      </c>
      <c r="BC205" s="20">
        <v>0.11</v>
      </c>
      <c r="BD205" s="20">
        <v>0.01</v>
      </c>
      <c r="BE205" s="20">
        <v>0.12</v>
      </c>
      <c r="BF205" s="20">
        <v>0.03</v>
      </c>
      <c r="BG205" s="22">
        <v>722</v>
      </c>
      <c r="BH205" s="22">
        <v>86</v>
      </c>
      <c r="BI205" s="22">
        <v>433</v>
      </c>
      <c r="BJ205" s="22">
        <v>54</v>
      </c>
      <c r="BK205" s="22">
        <v>351</v>
      </c>
      <c r="BL205" s="22">
        <v>52</v>
      </c>
      <c r="BM205" s="22">
        <v>449</v>
      </c>
      <c r="BN205" s="22">
        <v>53</v>
      </c>
      <c r="BO205" s="20"/>
      <c r="BP205" s="20"/>
      <c r="BQ205" s="20"/>
      <c r="BR205" s="20"/>
      <c r="BS205" s="20"/>
      <c r="BT205" s="20"/>
      <c r="BU205" s="22">
        <v>0.52</v>
      </c>
      <c r="BV205" s="22">
        <v>0</v>
      </c>
      <c r="BW205" s="22">
        <v>0.05</v>
      </c>
      <c r="BX205" s="22">
        <v>0.56999999999999995</v>
      </c>
      <c r="BY205" s="22">
        <v>0.14000000000000001</v>
      </c>
      <c r="BZ205" s="22">
        <v>0</v>
      </c>
      <c r="CA205" s="22">
        <v>246</v>
      </c>
      <c r="CB205" s="22">
        <v>50</v>
      </c>
      <c r="CC205" s="22">
        <v>346</v>
      </c>
      <c r="CD205" s="22">
        <v>44</v>
      </c>
      <c r="CE205" s="22">
        <v>443</v>
      </c>
      <c r="CF205" s="22">
        <v>56</v>
      </c>
      <c r="CG205" s="22">
        <v>562</v>
      </c>
      <c r="CH205" s="22">
        <v>79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220037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0</v>
      </c>
      <c r="K206" s="20">
        <v>0</v>
      </c>
      <c r="L206" s="22">
        <v>0</v>
      </c>
      <c r="M206" s="20" t="s">
        <v>435</v>
      </c>
      <c r="N206" s="20">
        <v>0</v>
      </c>
      <c r="O206" s="22">
        <v>175</v>
      </c>
      <c r="P206" s="23" t="b">
        <v>0</v>
      </c>
      <c r="Q206" s="20" t="s">
        <v>2018</v>
      </c>
      <c r="R206" s="20" t="s">
        <v>2019</v>
      </c>
      <c r="S206" s="22">
        <v>40</v>
      </c>
      <c r="T206" s="20" t="s">
        <v>2020</v>
      </c>
      <c r="U206" s="20">
        <v>0</v>
      </c>
      <c r="V206" s="20" t="s">
        <v>2021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950</v>
      </c>
      <c r="AG206" s="22">
        <v>6</v>
      </c>
      <c r="AH206" s="20">
        <v>0</v>
      </c>
      <c r="AI206" s="20">
        <v>0</v>
      </c>
      <c r="AJ206" s="20" t="s">
        <v>2021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525</v>
      </c>
      <c r="BH206" s="22">
        <v>61</v>
      </c>
      <c r="BI206" s="22">
        <v>512</v>
      </c>
      <c r="BJ206" s="22">
        <v>45</v>
      </c>
      <c r="BK206" s="22">
        <v>484</v>
      </c>
      <c r="BL206" s="22">
        <v>36</v>
      </c>
      <c r="BM206" s="22">
        <v>533</v>
      </c>
      <c r="BN206" s="22">
        <v>61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655</v>
      </c>
      <c r="CB206" s="22">
        <v>48</v>
      </c>
      <c r="CC206" s="22">
        <v>457</v>
      </c>
      <c r="CD206" s="22">
        <v>60</v>
      </c>
      <c r="CE206" s="22">
        <v>537</v>
      </c>
      <c r="CF206" s="22">
        <v>61</v>
      </c>
      <c r="CG206" s="22">
        <v>681</v>
      </c>
      <c r="CH206" s="22">
        <v>80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192290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2</v>
      </c>
      <c r="J207" s="20">
        <v>-0.3</v>
      </c>
      <c r="K207" s="20">
        <v>-0.3</v>
      </c>
      <c r="L207" s="22">
        <v>1</v>
      </c>
      <c r="M207" s="20" t="s">
        <v>1712</v>
      </c>
      <c r="N207" s="20">
        <v>0.2</v>
      </c>
      <c r="O207" s="22">
        <v>176</v>
      </c>
      <c r="P207" s="23" t="b">
        <v>0</v>
      </c>
      <c r="Q207" s="20"/>
      <c r="R207" s="20" t="s">
        <v>3348</v>
      </c>
      <c r="S207" s="22">
        <v>43</v>
      </c>
      <c r="T207" s="20" t="s">
        <v>2022</v>
      </c>
      <c r="U207" s="20">
        <v>0.9</v>
      </c>
      <c r="V207" s="20" t="s">
        <v>644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9</v>
      </c>
      <c r="AD207" s="22">
        <v>14143</v>
      </c>
      <c r="AE207" s="22">
        <v>29</v>
      </c>
      <c r="AF207" s="22">
        <v>28583</v>
      </c>
      <c r="AG207" s="22">
        <v>98</v>
      </c>
      <c r="AH207" s="20">
        <v>0</v>
      </c>
      <c r="AI207" s="20">
        <v>2.1</v>
      </c>
      <c r="AJ207" s="20" t="s">
        <v>644</v>
      </c>
      <c r="AK207" s="22">
        <v>744</v>
      </c>
      <c r="AL207" s="22">
        <v>0</v>
      </c>
      <c r="AM207" s="22">
        <v>1</v>
      </c>
      <c r="AN207" s="22">
        <v>0</v>
      </c>
      <c r="AO207" s="22">
        <v>21</v>
      </c>
      <c r="AP207" s="22">
        <v>0</v>
      </c>
      <c r="AQ207" s="22">
        <v>0</v>
      </c>
      <c r="AR207" s="22">
        <v>0</v>
      </c>
      <c r="AS207" s="22">
        <v>2</v>
      </c>
      <c r="AT207" s="22">
        <v>1</v>
      </c>
      <c r="AU207" s="22">
        <v>0</v>
      </c>
      <c r="AV207" s="22">
        <v>0</v>
      </c>
      <c r="AW207" s="22">
        <v>105</v>
      </c>
      <c r="AX207" s="20">
        <v>134</v>
      </c>
      <c r="AY207" s="20">
        <v>92.7</v>
      </c>
      <c r="AZ207" s="20">
        <v>8</v>
      </c>
      <c r="BA207" s="20">
        <v>23.4</v>
      </c>
      <c r="BB207" s="22">
        <v>8</v>
      </c>
      <c r="BC207" s="20">
        <v>0</v>
      </c>
      <c r="BD207" s="20">
        <v>0.34</v>
      </c>
      <c r="BE207" s="20">
        <v>0.34</v>
      </c>
      <c r="BF207" s="20">
        <v>18.05</v>
      </c>
      <c r="BG207" s="22">
        <v>232</v>
      </c>
      <c r="BH207" s="22">
        <v>89</v>
      </c>
      <c r="BI207" s="22">
        <v>177</v>
      </c>
      <c r="BJ207" s="22">
        <v>42</v>
      </c>
      <c r="BK207" s="22">
        <v>383</v>
      </c>
      <c r="BL207" s="22">
        <v>139</v>
      </c>
      <c r="BM207" s="22">
        <v>266</v>
      </c>
      <c r="BN207" s="22">
        <v>89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0.04</v>
      </c>
      <c r="BX207" s="22">
        <v>0.04</v>
      </c>
      <c r="BY207" s="22">
        <v>2.1800000000000002</v>
      </c>
      <c r="BZ207" s="22">
        <v>2.54</v>
      </c>
      <c r="CA207" s="22">
        <v>587</v>
      </c>
      <c r="CB207" s="22">
        <v>140</v>
      </c>
      <c r="CC207" s="22">
        <v>364</v>
      </c>
      <c r="CD207" s="22">
        <v>123</v>
      </c>
      <c r="CE207" s="22">
        <v>460</v>
      </c>
      <c r="CF207" s="22">
        <v>151</v>
      </c>
      <c r="CG207" s="22">
        <v>338</v>
      </c>
      <c r="CH207" s="22">
        <v>129</v>
      </c>
      <c r="CI207" s="22">
        <v>0.97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44683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4</v>
      </c>
      <c r="J208" s="20">
        <v>4.3</v>
      </c>
      <c r="K208" s="20">
        <v>4.3</v>
      </c>
      <c r="L208" s="22">
        <v>5</v>
      </c>
      <c r="M208" s="20" t="s">
        <v>1310</v>
      </c>
      <c r="N208" s="20">
        <v>4.8</v>
      </c>
      <c r="O208" s="22">
        <v>177</v>
      </c>
      <c r="P208" s="23" t="b">
        <v>0</v>
      </c>
      <c r="Q208" s="20"/>
      <c r="R208" s="20"/>
      <c r="S208" s="22">
        <v>53</v>
      </c>
      <c r="T208" s="20" t="s">
        <v>2023</v>
      </c>
      <c r="U208" s="20">
        <v>2.8</v>
      </c>
      <c r="V208" s="20" t="s">
        <v>2024</v>
      </c>
      <c r="W208" s="20">
        <v>0.3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31</v>
      </c>
      <c r="AD208" s="22">
        <v>37468</v>
      </c>
      <c r="AE208" s="22">
        <v>1793</v>
      </c>
      <c r="AF208" s="22">
        <v>35767</v>
      </c>
      <c r="AG208" s="22">
        <v>975</v>
      </c>
      <c r="AH208" s="20">
        <v>0.9</v>
      </c>
      <c r="AI208" s="20">
        <v>5.8</v>
      </c>
      <c r="AJ208" s="20" t="s">
        <v>2024</v>
      </c>
      <c r="AK208" s="22">
        <v>625</v>
      </c>
      <c r="AL208" s="22">
        <v>2</v>
      </c>
      <c r="AM208" s="22">
        <v>1</v>
      </c>
      <c r="AN208" s="22">
        <v>1</v>
      </c>
      <c r="AO208" s="22">
        <v>12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3</v>
      </c>
      <c r="AW208" s="22">
        <v>91</v>
      </c>
      <c r="AX208" s="20">
        <v>128.6</v>
      </c>
      <c r="AY208" s="20">
        <v>48.1</v>
      </c>
      <c r="AZ208" s="20">
        <v>193</v>
      </c>
      <c r="BA208" s="20">
        <v>36.4</v>
      </c>
      <c r="BB208" s="22">
        <v>6</v>
      </c>
      <c r="BC208" s="20">
        <v>3.12</v>
      </c>
      <c r="BD208" s="20">
        <v>7.0000000000000007E-2</v>
      </c>
      <c r="BE208" s="20">
        <v>3.19</v>
      </c>
      <c r="BF208" s="20">
        <v>9.26</v>
      </c>
      <c r="BG208" s="22">
        <v>238</v>
      </c>
      <c r="BH208" s="22">
        <v>30</v>
      </c>
      <c r="BI208" s="22">
        <v>280</v>
      </c>
      <c r="BJ208" s="22">
        <v>42</v>
      </c>
      <c r="BK208" s="22">
        <v>79</v>
      </c>
      <c r="BL208" s="22">
        <v>26</v>
      </c>
      <c r="BM208" s="22">
        <v>188</v>
      </c>
      <c r="BN208" s="22">
        <v>32</v>
      </c>
      <c r="BO208" s="20"/>
      <c r="BP208" s="20"/>
      <c r="BQ208" s="20"/>
      <c r="BR208" s="20"/>
      <c r="BS208" s="22">
        <v>1</v>
      </c>
      <c r="BT208" s="20"/>
      <c r="BU208" s="22">
        <v>0.45</v>
      </c>
      <c r="BV208" s="22">
        <v>0</v>
      </c>
      <c r="BW208" s="22">
        <v>0.01</v>
      </c>
      <c r="BX208" s="22">
        <v>0.46</v>
      </c>
      <c r="BY208" s="22">
        <v>1.33</v>
      </c>
      <c r="BZ208" s="22">
        <v>1.73</v>
      </c>
      <c r="CA208" s="22">
        <v>132</v>
      </c>
      <c r="CB208" s="22">
        <v>37</v>
      </c>
      <c r="CC208" s="22">
        <v>31</v>
      </c>
      <c r="CD208" s="22">
        <v>6</v>
      </c>
      <c r="CE208" s="22">
        <v>172</v>
      </c>
      <c r="CF208" s="22">
        <v>24</v>
      </c>
      <c r="CG208" s="22">
        <v>278</v>
      </c>
      <c r="CH208" s="22">
        <v>44</v>
      </c>
      <c r="CI208" s="22">
        <v>0.86</v>
      </c>
      <c r="CJ208" s="22">
        <v>0.14000000000000001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0"/>
      <c r="C209" s="22">
        <v>103914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2.2999999999999998</v>
      </c>
      <c r="L209" s="22">
        <v>1</v>
      </c>
      <c r="M209" s="20" t="s">
        <v>1062</v>
      </c>
      <c r="N209" s="20">
        <v>2.8</v>
      </c>
      <c r="O209" s="22">
        <v>178</v>
      </c>
      <c r="P209" s="23" t="b">
        <v>0</v>
      </c>
      <c r="Q209" s="20" t="s">
        <v>3795</v>
      </c>
      <c r="R209" s="20" t="s">
        <v>3796</v>
      </c>
      <c r="S209" s="22">
        <v>40</v>
      </c>
      <c r="T209" s="20" t="s">
        <v>2025</v>
      </c>
      <c r="U209" s="20">
        <v>2.1</v>
      </c>
      <c r="V209" s="20" t="s">
        <v>718</v>
      </c>
      <c r="W209" s="20">
        <v>6.1</v>
      </c>
      <c r="X209" s="23" t="b">
        <v>0</v>
      </c>
      <c r="Y209" s="20"/>
      <c r="Z209" s="20" t="s">
        <v>1804</v>
      </c>
      <c r="AA209" s="22">
        <v>6</v>
      </c>
      <c r="AB209" s="22">
        <v>90</v>
      </c>
      <c r="AC209" s="22">
        <v>27</v>
      </c>
      <c r="AD209" s="22">
        <v>735822</v>
      </c>
      <c r="AE209" s="22">
        <v>2435</v>
      </c>
      <c r="AF209" s="22">
        <v>217479</v>
      </c>
      <c r="AG209" s="22">
        <v>21491</v>
      </c>
      <c r="AH209" s="20">
        <v>0.7</v>
      </c>
      <c r="AI209" s="20">
        <v>6.8</v>
      </c>
      <c r="AJ209" s="20" t="s">
        <v>718</v>
      </c>
      <c r="AK209" s="22">
        <v>1170</v>
      </c>
      <c r="AL209" s="22">
        <v>1</v>
      </c>
      <c r="AM209" s="22">
        <v>1</v>
      </c>
      <c r="AN209" s="22">
        <v>1</v>
      </c>
      <c r="AO209" s="22">
        <v>23</v>
      </c>
      <c r="AP209" s="22">
        <v>0</v>
      </c>
      <c r="AQ209" s="22">
        <v>0</v>
      </c>
      <c r="AR209" s="22">
        <v>0</v>
      </c>
      <c r="AS209" s="22">
        <v>5</v>
      </c>
      <c r="AT209" s="22">
        <v>0</v>
      </c>
      <c r="AU209" s="22">
        <v>0</v>
      </c>
      <c r="AV209" s="22">
        <v>1</v>
      </c>
      <c r="AW209" s="22">
        <v>185</v>
      </c>
      <c r="AX209" s="20">
        <v>230.8</v>
      </c>
      <c r="AY209" s="20">
        <v>95.1</v>
      </c>
      <c r="AZ209" s="20">
        <v>28</v>
      </c>
      <c r="BA209" s="20">
        <v>35.5</v>
      </c>
      <c r="BB209" s="22">
        <v>13</v>
      </c>
      <c r="BC209" s="20">
        <v>0.13</v>
      </c>
      <c r="BD209" s="20">
        <v>0.4</v>
      </c>
      <c r="BE209" s="20">
        <v>0.53</v>
      </c>
      <c r="BF209" s="20">
        <v>20.350000000000001</v>
      </c>
      <c r="BG209" s="22">
        <v>125</v>
      </c>
      <c r="BH209" s="22">
        <v>47</v>
      </c>
      <c r="BI209" s="22">
        <v>171</v>
      </c>
      <c r="BJ209" s="22">
        <v>36</v>
      </c>
      <c r="BK209" s="22">
        <v>298</v>
      </c>
      <c r="BL209" s="22">
        <v>97</v>
      </c>
      <c r="BM209" s="22">
        <v>194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0.01</v>
      </c>
      <c r="BV209" s="22">
        <v>0</v>
      </c>
      <c r="BW209" s="22">
        <v>0.03</v>
      </c>
      <c r="BX209" s="22">
        <v>0.04</v>
      </c>
      <c r="BY209" s="22">
        <v>1.57</v>
      </c>
      <c r="BZ209" s="22">
        <v>1.77</v>
      </c>
      <c r="CA209" s="22">
        <v>632</v>
      </c>
      <c r="CB209" s="22">
        <v>166</v>
      </c>
      <c r="CC209" s="22">
        <v>114</v>
      </c>
      <c r="CD209" s="22">
        <v>28</v>
      </c>
      <c r="CE209" s="22">
        <v>247</v>
      </c>
      <c r="CF209" s="22">
        <v>81</v>
      </c>
      <c r="CG209" s="22">
        <v>67</v>
      </c>
      <c r="CH209" s="22">
        <v>20</v>
      </c>
      <c r="CI209" s="22">
        <v>1</v>
      </c>
      <c r="CJ209" s="22">
        <v>0.08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461102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1290</v>
      </c>
      <c r="N210" s="20">
        <v>0</v>
      </c>
      <c r="O210" s="22">
        <v>179</v>
      </c>
      <c r="P210" s="23" t="b">
        <v>0</v>
      </c>
      <c r="Q210" s="20" t="s">
        <v>2026</v>
      </c>
      <c r="R210" s="20" t="s">
        <v>2027</v>
      </c>
      <c r="S210" s="22">
        <v>40</v>
      </c>
      <c r="T210" s="20" t="s">
        <v>2028</v>
      </c>
      <c r="U210" s="20">
        <v>0</v>
      </c>
      <c r="V210" s="20" t="s">
        <v>558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1262</v>
      </c>
      <c r="AG210" s="22">
        <v>12</v>
      </c>
      <c r="AH210" s="20">
        <v>0</v>
      </c>
      <c r="AI210" s="20">
        <v>0</v>
      </c>
      <c r="AJ210" s="20" t="s">
        <v>558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545</v>
      </c>
      <c r="BH210" s="22">
        <v>201</v>
      </c>
      <c r="BI210" s="22">
        <v>532</v>
      </c>
      <c r="BJ210" s="22">
        <v>201</v>
      </c>
      <c r="BK210" s="22">
        <v>505</v>
      </c>
      <c r="BL210" s="22">
        <v>190</v>
      </c>
      <c r="BM210" s="22">
        <v>553</v>
      </c>
      <c r="BN210" s="22">
        <v>202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681</v>
      </c>
      <c r="CB210" s="22">
        <v>199</v>
      </c>
      <c r="CC210" s="22">
        <v>479</v>
      </c>
      <c r="CD210" s="22">
        <v>174</v>
      </c>
      <c r="CE210" s="22">
        <v>558</v>
      </c>
      <c r="CF210" s="22">
        <v>199</v>
      </c>
      <c r="CG210" s="22">
        <v>670</v>
      </c>
      <c r="CH210" s="22">
        <v>232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226473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3</v>
      </c>
      <c r="J211" s="20">
        <v>0</v>
      </c>
      <c r="K211" s="20">
        <v>0</v>
      </c>
      <c r="L211" s="22">
        <v>0</v>
      </c>
      <c r="M211" s="20" t="s">
        <v>1413</v>
      </c>
      <c r="N211" s="20">
        <v>0</v>
      </c>
      <c r="O211" s="22">
        <v>180</v>
      </c>
      <c r="P211" s="23" t="b">
        <v>0</v>
      </c>
      <c r="Q211" s="20" t="s">
        <v>2770</v>
      </c>
      <c r="R211" s="20" t="s">
        <v>2771</v>
      </c>
      <c r="S211" s="22">
        <v>49</v>
      </c>
      <c r="T211" s="20" t="s">
        <v>2029</v>
      </c>
      <c r="U211" s="20">
        <v>0</v>
      </c>
      <c r="V211" s="20" t="s">
        <v>2030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119</v>
      </c>
      <c r="AE211" s="22">
        <v>0</v>
      </c>
      <c r="AF211" s="22">
        <v>2655</v>
      </c>
      <c r="AG211" s="22">
        <v>3</v>
      </c>
      <c r="AH211" s="20">
        <v>0</v>
      </c>
      <c r="AI211" s="20">
        <v>0</v>
      </c>
      <c r="AJ211" s="20" t="s">
        <v>2030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724</v>
      </c>
      <c r="BH211" s="22">
        <v>307</v>
      </c>
      <c r="BI211" s="22">
        <v>719</v>
      </c>
      <c r="BJ211" s="22">
        <v>305</v>
      </c>
      <c r="BK211" s="22">
        <v>715</v>
      </c>
      <c r="BL211" s="22">
        <v>305</v>
      </c>
      <c r="BM211" s="22">
        <v>724</v>
      </c>
      <c r="BN211" s="22">
        <v>307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249</v>
      </c>
      <c r="CB211" s="22">
        <v>159</v>
      </c>
      <c r="CC211" s="22">
        <v>694</v>
      </c>
      <c r="CD211" s="22">
        <v>285</v>
      </c>
      <c r="CE211" s="22">
        <v>724</v>
      </c>
      <c r="CF211" s="22">
        <v>307</v>
      </c>
      <c r="CG211" s="22">
        <v>685</v>
      </c>
      <c r="CH211" s="22">
        <v>275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133085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1</v>
      </c>
      <c r="J212" s="20">
        <v>-0.5</v>
      </c>
      <c r="K212" s="20">
        <v>-0.5</v>
      </c>
      <c r="L212" s="22">
        <v>0</v>
      </c>
      <c r="M212" s="20" t="s">
        <v>2031</v>
      </c>
      <c r="N212" s="20">
        <v>0</v>
      </c>
      <c r="O212" s="22">
        <v>181</v>
      </c>
      <c r="P212" s="23" t="b">
        <v>0</v>
      </c>
      <c r="Q212" s="20"/>
      <c r="R212" s="20"/>
      <c r="S212" s="22">
        <v>39</v>
      </c>
      <c r="T212" s="20" t="s">
        <v>2032</v>
      </c>
      <c r="U212" s="20">
        <v>0</v>
      </c>
      <c r="V212" s="20" t="s">
        <v>2033</v>
      </c>
      <c r="W212" s="20">
        <v>0.3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0</v>
      </c>
      <c r="AD212" s="22">
        <v>12266</v>
      </c>
      <c r="AE212" s="22">
        <v>1579</v>
      </c>
      <c r="AF212" s="22">
        <v>10777</v>
      </c>
      <c r="AG212" s="22">
        <v>359</v>
      </c>
      <c r="AH212" s="20">
        <v>0</v>
      </c>
      <c r="AI212" s="20">
        <v>0</v>
      </c>
      <c r="AJ212" s="20" t="s">
        <v>2033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485</v>
      </c>
      <c r="BH212" s="22">
        <v>39</v>
      </c>
      <c r="BI212" s="22">
        <v>467</v>
      </c>
      <c r="BJ212" s="22">
        <v>19</v>
      </c>
      <c r="BK212" s="22">
        <v>438</v>
      </c>
      <c r="BL212" s="22">
        <v>10</v>
      </c>
      <c r="BM212" s="22">
        <v>491</v>
      </c>
      <c r="BN212" s="22">
        <v>39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733</v>
      </c>
      <c r="CB212" s="22">
        <v>75</v>
      </c>
      <c r="CC212" s="22">
        <v>410</v>
      </c>
      <c r="CD212" s="22">
        <v>37</v>
      </c>
      <c r="CE212" s="22">
        <v>497</v>
      </c>
      <c r="CF212" s="22">
        <v>39</v>
      </c>
      <c r="CG212" s="22">
        <v>296</v>
      </c>
      <c r="CH212" s="22">
        <v>42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441455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2</v>
      </c>
      <c r="J213" s="20">
        <v>1.9</v>
      </c>
      <c r="K213" s="20">
        <v>1.9</v>
      </c>
      <c r="L213" s="22">
        <v>2</v>
      </c>
      <c r="M213" s="20" t="s">
        <v>1333</v>
      </c>
      <c r="N213" s="20">
        <v>2.4</v>
      </c>
      <c r="O213" s="22">
        <v>182</v>
      </c>
      <c r="P213" s="23" t="b">
        <v>0</v>
      </c>
      <c r="Q213" s="20"/>
      <c r="R213" s="20" t="s">
        <v>2973</v>
      </c>
      <c r="S213" s="22">
        <v>44</v>
      </c>
      <c r="T213" s="20" t="s">
        <v>2034</v>
      </c>
      <c r="U213" s="20">
        <v>1.7</v>
      </c>
      <c r="V213" s="20" t="s">
        <v>2035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17</v>
      </c>
      <c r="AD213" s="22">
        <v>5485</v>
      </c>
      <c r="AE213" s="22">
        <v>103</v>
      </c>
      <c r="AF213" s="22">
        <v>12486</v>
      </c>
      <c r="AG213" s="22">
        <v>103</v>
      </c>
      <c r="AH213" s="20">
        <v>0.5</v>
      </c>
      <c r="AI213" s="20">
        <v>3.9</v>
      </c>
      <c r="AJ213" s="20" t="s">
        <v>2036</v>
      </c>
      <c r="AK213" s="22">
        <v>779</v>
      </c>
      <c r="AL213" s="22">
        <v>0</v>
      </c>
      <c r="AM213" s="22">
        <v>0</v>
      </c>
      <c r="AN213" s="22">
        <v>1</v>
      </c>
      <c r="AO213" s="22">
        <v>16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81</v>
      </c>
      <c r="AX213" s="20">
        <v>65.400000000000006</v>
      </c>
      <c r="AY213" s="20">
        <v>50.9</v>
      </c>
      <c r="AZ213" s="20">
        <v>37</v>
      </c>
      <c r="BA213" s="20">
        <v>15.3</v>
      </c>
      <c r="BB213" s="22">
        <v>9</v>
      </c>
      <c r="BC213" s="20">
        <v>0.25</v>
      </c>
      <c r="BD213" s="20">
        <v>0.23</v>
      </c>
      <c r="BE213" s="20">
        <v>0.48</v>
      </c>
      <c r="BF213" s="20">
        <v>12.85</v>
      </c>
      <c r="BG213" s="22">
        <v>322</v>
      </c>
      <c r="BH213" s="22">
        <v>125</v>
      </c>
      <c r="BI213" s="22">
        <v>271</v>
      </c>
      <c r="BJ213" s="22">
        <v>84</v>
      </c>
      <c r="BK213" s="22">
        <v>268</v>
      </c>
      <c r="BL213" s="22">
        <v>82</v>
      </c>
      <c r="BM213" s="22">
        <v>324</v>
      </c>
      <c r="BN213" s="22">
        <v>117</v>
      </c>
      <c r="BO213" s="20"/>
      <c r="BP213" s="20"/>
      <c r="BQ213" s="20"/>
      <c r="BR213" s="20"/>
      <c r="BS213" s="20"/>
      <c r="BT213" s="20"/>
      <c r="BU213" s="22">
        <v>0.03</v>
      </c>
      <c r="BV213" s="22">
        <v>0</v>
      </c>
      <c r="BW213" s="22">
        <v>0.03</v>
      </c>
      <c r="BX213" s="22">
        <v>0.06</v>
      </c>
      <c r="BY213" s="22">
        <v>1.48</v>
      </c>
      <c r="BZ213" s="22">
        <v>1.85</v>
      </c>
      <c r="CA213" s="22">
        <v>541</v>
      </c>
      <c r="CB213" s="22">
        <v>117</v>
      </c>
      <c r="CC213" s="22">
        <v>135</v>
      </c>
      <c r="CD213" s="22">
        <v>37</v>
      </c>
      <c r="CE213" s="22">
        <v>316</v>
      </c>
      <c r="CF213" s="22">
        <v>108</v>
      </c>
      <c r="CG213" s="22">
        <v>381</v>
      </c>
      <c r="CH213" s="22">
        <v>145</v>
      </c>
      <c r="CI213" s="22">
        <v>1.04</v>
      </c>
      <c r="CJ213" s="22">
        <v>0.12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120202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4</v>
      </c>
      <c r="J214" s="20">
        <v>0</v>
      </c>
      <c r="K214" s="20">
        <v>0</v>
      </c>
      <c r="L214" s="22">
        <v>0</v>
      </c>
      <c r="M214" s="20" t="s">
        <v>1332</v>
      </c>
      <c r="N214" s="20">
        <v>0</v>
      </c>
      <c r="O214" s="22">
        <v>183</v>
      </c>
      <c r="P214" s="23" t="b">
        <v>0</v>
      </c>
      <c r="Q214" s="20" t="s">
        <v>2493</v>
      </c>
      <c r="R214" s="20" t="s">
        <v>2494</v>
      </c>
      <c r="S214" s="22">
        <v>55</v>
      </c>
      <c r="T214" s="20" t="s">
        <v>1472</v>
      </c>
      <c r="U214" s="20">
        <v>0</v>
      </c>
      <c r="V214" s="20" t="s">
        <v>1473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14798</v>
      </c>
      <c r="AG214" s="22">
        <v>17</v>
      </c>
      <c r="AH214" s="20">
        <v>0</v>
      </c>
      <c r="AI214" s="20">
        <v>0</v>
      </c>
      <c r="AJ214" s="20" t="s">
        <v>1473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744</v>
      </c>
      <c r="BH214" s="22">
        <v>90</v>
      </c>
      <c r="BI214" s="22">
        <v>744</v>
      </c>
      <c r="BJ214" s="22">
        <v>90</v>
      </c>
      <c r="BK214" s="22">
        <v>742</v>
      </c>
      <c r="BL214" s="22">
        <v>90</v>
      </c>
      <c r="BM214" s="22">
        <v>744</v>
      </c>
      <c r="BN214" s="22">
        <v>90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94</v>
      </c>
      <c r="CB214" s="22">
        <v>29</v>
      </c>
      <c r="CC214" s="22">
        <v>733</v>
      </c>
      <c r="CD214" s="22">
        <v>88</v>
      </c>
      <c r="CE214" s="22">
        <v>744</v>
      </c>
      <c r="CF214" s="22">
        <v>90</v>
      </c>
      <c r="CG214" s="22">
        <v>536</v>
      </c>
      <c r="CH214" s="22">
        <v>74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511783</v>
      </c>
      <c r="D215" s="22">
        <v>0</v>
      </c>
      <c r="E215" s="22">
        <v>0</v>
      </c>
      <c r="F215" s="22">
        <v>-3</v>
      </c>
      <c r="G215" s="22">
        <v>3</v>
      </c>
      <c r="H215" s="22">
        <v>0</v>
      </c>
      <c r="I215" s="22">
        <v>3</v>
      </c>
      <c r="J215" s="20">
        <v>-0.3</v>
      </c>
      <c r="K215" s="20">
        <v>-0.3</v>
      </c>
      <c r="L215" s="22">
        <v>0</v>
      </c>
      <c r="M215" s="20" t="s">
        <v>2037</v>
      </c>
      <c r="N215" s="20">
        <v>0.2</v>
      </c>
      <c r="O215" s="22">
        <v>184</v>
      </c>
      <c r="P215" s="23" t="b">
        <v>0</v>
      </c>
      <c r="Q215" s="20"/>
      <c r="R215" s="20" t="s">
        <v>2495</v>
      </c>
      <c r="S215" s="22">
        <v>47</v>
      </c>
      <c r="T215" s="20" t="s">
        <v>2038</v>
      </c>
      <c r="U215" s="20">
        <v>0.6</v>
      </c>
      <c r="V215" s="20" t="s">
        <v>2039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3</v>
      </c>
      <c r="AD215" s="22">
        <v>1718</v>
      </c>
      <c r="AE215" s="22">
        <v>14</v>
      </c>
      <c r="AF215" s="22">
        <v>11949</v>
      </c>
      <c r="AG215" s="22">
        <v>33</v>
      </c>
      <c r="AH215" s="20">
        <v>0</v>
      </c>
      <c r="AI215" s="20">
        <v>0.6</v>
      </c>
      <c r="AJ215" s="20" t="s">
        <v>2039</v>
      </c>
      <c r="AK215" s="22">
        <v>135</v>
      </c>
      <c r="AL215" s="22">
        <v>0</v>
      </c>
      <c r="AM215" s="22">
        <v>0</v>
      </c>
      <c r="AN215" s="22">
        <v>0</v>
      </c>
      <c r="AO215" s="22">
        <v>4</v>
      </c>
      <c r="AP215" s="22">
        <v>0</v>
      </c>
      <c r="AQ215" s="22">
        <v>0</v>
      </c>
      <c r="AR215" s="22">
        <v>0</v>
      </c>
      <c r="AS215" s="22">
        <v>0</v>
      </c>
      <c r="AT215" s="22">
        <v>1</v>
      </c>
      <c r="AU215" s="22">
        <v>0</v>
      </c>
      <c r="AV215" s="22">
        <v>0</v>
      </c>
      <c r="AW215" s="22">
        <v>5</v>
      </c>
      <c r="AX215" s="20">
        <v>3.8</v>
      </c>
      <c r="AY215" s="20">
        <v>31.6</v>
      </c>
      <c r="AZ215" s="20">
        <v>19</v>
      </c>
      <c r="BA215" s="20">
        <v>4.8</v>
      </c>
      <c r="BB215" s="22">
        <v>1</v>
      </c>
      <c r="BC215" s="20">
        <v>0.16</v>
      </c>
      <c r="BD215" s="20">
        <v>0.09</v>
      </c>
      <c r="BE215" s="20">
        <v>0.25</v>
      </c>
      <c r="BF215" s="20">
        <v>3.13</v>
      </c>
      <c r="BG215" s="22">
        <v>451</v>
      </c>
      <c r="BH215" s="22">
        <v>206</v>
      </c>
      <c r="BI215" s="22">
        <v>317</v>
      </c>
      <c r="BJ215" s="22">
        <v>169</v>
      </c>
      <c r="BK215" s="22">
        <v>332</v>
      </c>
      <c r="BL215" s="22">
        <v>168</v>
      </c>
      <c r="BM215" s="22">
        <v>405</v>
      </c>
      <c r="BN215" s="22">
        <v>187</v>
      </c>
      <c r="BO215" s="22">
        <v>3</v>
      </c>
      <c r="BP215" s="20"/>
      <c r="BQ215" s="20"/>
      <c r="BR215" s="20"/>
      <c r="BS215" s="20"/>
      <c r="BT215" s="20"/>
      <c r="BU215" s="22">
        <v>0.11</v>
      </c>
      <c r="BV215" s="22">
        <v>0</v>
      </c>
      <c r="BW215" s="22">
        <v>0.06</v>
      </c>
      <c r="BX215" s="22">
        <v>0.17</v>
      </c>
      <c r="BY215" s="22">
        <v>2.09</v>
      </c>
      <c r="BZ215" s="22">
        <v>2.67</v>
      </c>
      <c r="CA215" s="22">
        <v>332</v>
      </c>
      <c r="CB215" s="22">
        <v>214</v>
      </c>
      <c r="CC215" s="22">
        <v>384</v>
      </c>
      <c r="CD215" s="22">
        <v>174</v>
      </c>
      <c r="CE215" s="22">
        <v>480</v>
      </c>
      <c r="CF215" s="22">
        <v>228</v>
      </c>
      <c r="CG215" s="22">
        <v>560</v>
      </c>
      <c r="CH215" s="22">
        <v>206</v>
      </c>
      <c r="CI215" s="22">
        <v>0.67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207189</v>
      </c>
      <c r="D216" s="22">
        <v>0</v>
      </c>
      <c r="E216" s="22">
        <v>0</v>
      </c>
      <c r="F216" s="22">
        <v>-2</v>
      </c>
      <c r="G216" s="22">
        <v>2</v>
      </c>
      <c r="H216" s="22">
        <v>0</v>
      </c>
      <c r="I216" s="22">
        <v>3</v>
      </c>
      <c r="J216" s="20">
        <v>1.5</v>
      </c>
      <c r="K216" s="20">
        <v>1.5</v>
      </c>
      <c r="L216" s="22">
        <v>2</v>
      </c>
      <c r="M216" s="20" t="s">
        <v>2256</v>
      </c>
      <c r="N216" s="20">
        <v>2</v>
      </c>
      <c r="O216" s="22">
        <v>475</v>
      </c>
      <c r="P216" s="23" t="b">
        <v>0</v>
      </c>
      <c r="Q216" s="20"/>
      <c r="R216" s="20"/>
      <c r="S216" s="22">
        <v>48</v>
      </c>
      <c r="T216" s="20" t="s">
        <v>2257</v>
      </c>
      <c r="U216" s="20">
        <v>1.9</v>
      </c>
      <c r="V216" s="20" t="s">
        <v>2258</v>
      </c>
      <c r="W216" s="20">
        <v>0.1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31</v>
      </c>
      <c r="AD216" s="22">
        <v>9714</v>
      </c>
      <c r="AE216" s="22">
        <v>96</v>
      </c>
      <c r="AF216" s="22">
        <v>17058</v>
      </c>
      <c r="AG216" s="22">
        <v>141</v>
      </c>
      <c r="AH216" s="20">
        <v>0.4</v>
      </c>
      <c r="AI216" s="20">
        <v>6.5</v>
      </c>
      <c r="AJ216" s="20" t="s">
        <v>2258</v>
      </c>
      <c r="AK216" s="22">
        <v>1147</v>
      </c>
      <c r="AL216" s="22">
        <v>0</v>
      </c>
      <c r="AM216" s="22">
        <v>1</v>
      </c>
      <c r="AN216" s="22">
        <v>1</v>
      </c>
      <c r="AO216" s="22">
        <v>27</v>
      </c>
      <c r="AP216" s="22">
        <v>0</v>
      </c>
      <c r="AQ216" s="22">
        <v>0</v>
      </c>
      <c r="AR216" s="22">
        <v>0</v>
      </c>
      <c r="AS216" s="22">
        <v>3</v>
      </c>
      <c r="AT216" s="22">
        <v>0</v>
      </c>
      <c r="AU216" s="22">
        <v>0</v>
      </c>
      <c r="AV216" s="22">
        <v>2</v>
      </c>
      <c r="AW216" s="22">
        <v>148</v>
      </c>
      <c r="AX216" s="20">
        <v>179.4</v>
      </c>
      <c r="AY216" s="20">
        <v>148.19999999999999</v>
      </c>
      <c r="AZ216" s="20">
        <v>72</v>
      </c>
      <c r="BA216" s="20">
        <v>40</v>
      </c>
      <c r="BB216" s="22">
        <v>13</v>
      </c>
      <c r="BC216" s="20">
        <v>0.92</v>
      </c>
      <c r="BD216" s="20">
        <v>0.41</v>
      </c>
      <c r="BE216" s="20">
        <v>1.33</v>
      </c>
      <c r="BF216" s="20">
        <v>23.25</v>
      </c>
      <c r="BG216" s="22">
        <v>176</v>
      </c>
      <c r="BH216" s="22">
        <v>72</v>
      </c>
      <c r="BI216" s="22">
        <v>110</v>
      </c>
      <c r="BJ216" s="22">
        <v>79</v>
      </c>
      <c r="BK216" s="22">
        <v>186</v>
      </c>
      <c r="BL216" s="22">
        <v>106</v>
      </c>
      <c r="BM216" s="22">
        <v>168</v>
      </c>
      <c r="BN216" s="22">
        <v>87</v>
      </c>
      <c r="BO216" s="20"/>
      <c r="BP216" s="20"/>
      <c r="BQ216" s="20"/>
      <c r="BR216" s="20"/>
      <c r="BS216" s="20"/>
      <c r="BT216" s="20"/>
      <c r="BU216" s="22">
        <v>7.0000000000000007E-2</v>
      </c>
      <c r="BV216" s="22">
        <v>0</v>
      </c>
      <c r="BW216" s="22">
        <v>0.03</v>
      </c>
      <c r="BX216" s="22">
        <v>0.1</v>
      </c>
      <c r="BY216" s="22">
        <v>1.82</v>
      </c>
      <c r="BZ216" s="22">
        <v>2.12</v>
      </c>
      <c r="CA216" s="22">
        <v>296</v>
      </c>
      <c r="CB216" s="22">
        <v>192</v>
      </c>
      <c r="CC216" s="22">
        <v>159</v>
      </c>
      <c r="CD216" s="22">
        <v>79</v>
      </c>
      <c r="CE216" s="22">
        <v>287</v>
      </c>
      <c r="CF216" s="22">
        <v>123</v>
      </c>
      <c r="CG216" s="22">
        <v>399</v>
      </c>
      <c r="CH216" s="22">
        <v>130</v>
      </c>
      <c r="CI216" s="22">
        <v>1.02</v>
      </c>
      <c r="CJ216" s="22">
        <v>0.08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492831</v>
      </c>
      <c r="D217" s="22">
        <v>0</v>
      </c>
      <c r="E217" s="22">
        <v>0</v>
      </c>
      <c r="F217" s="22">
        <v>-2</v>
      </c>
      <c r="G217" s="22">
        <v>2</v>
      </c>
      <c r="H217" s="22">
        <v>1</v>
      </c>
      <c r="I217" s="22">
        <v>4</v>
      </c>
      <c r="J217" s="20">
        <v>3.3</v>
      </c>
      <c r="K217" s="20">
        <v>3.3</v>
      </c>
      <c r="L217" s="22">
        <v>2</v>
      </c>
      <c r="M217" s="20" t="s">
        <v>2040</v>
      </c>
      <c r="N217" s="20">
        <v>3.8</v>
      </c>
      <c r="O217" s="22">
        <v>594</v>
      </c>
      <c r="P217" s="23" t="b">
        <v>0</v>
      </c>
      <c r="Q217" s="20"/>
      <c r="R217" s="20"/>
      <c r="S217" s="22">
        <v>53</v>
      </c>
      <c r="T217" s="20" t="s">
        <v>2041</v>
      </c>
      <c r="U217" s="20">
        <v>2.7</v>
      </c>
      <c r="V217" s="20" t="s">
        <v>2042</v>
      </c>
      <c r="W217" s="20">
        <v>0.2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41</v>
      </c>
      <c r="AD217" s="22">
        <v>66624</v>
      </c>
      <c r="AE217" s="22">
        <v>607</v>
      </c>
      <c r="AF217" s="22">
        <v>59782</v>
      </c>
      <c r="AG217" s="22">
        <v>1020</v>
      </c>
      <c r="AH217" s="20">
        <v>0.7</v>
      </c>
      <c r="AI217" s="20">
        <v>7.7</v>
      </c>
      <c r="AJ217" s="20" t="s">
        <v>2042</v>
      </c>
      <c r="AK217" s="22">
        <v>1059</v>
      </c>
      <c r="AL217" s="22">
        <v>2</v>
      </c>
      <c r="AM217" s="22">
        <v>1</v>
      </c>
      <c r="AN217" s="22">
        <v>3</v>
      </c>
      <c r="AO217" s="22">
        <v>20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0</v>
      </c>
      <c r="AV217" s="22">
        <v>4</v>
      </c>
      <c r="AW217" s="22">
        <v>119</v>
      </c>
      <c r="AX217" s="20">
        <v>196.6</v>
      </c>
      <c r="AY217" s="20">
        <v>130.19999999999999</v>
      </c>
      <c r="AZ217" s="20">
        <v>273</v>
      </c>
      <c r="BA217" s="20">
        <v>60</v>
      </c>
      <c r="BB217" s="22">
        <v>15</v>
      </c>
      <c r="BC217" s="20">
        <v>2.4</v>
      </c>
      <c r="BD217" s="20">
        <v>0.64</v>
      </c>
      <c r="BE217" s="20">
        <v>3.04</v>
      </c>
      <c r="BF217" s="20">
        <v>18.79</v>
      </c>
      <c r="BG217" s="22">
        <v>157</v>
      </c>
      <c r="BH217" s="22">
        <v>15</v>
      </c>
      <c r="BI217" s="22">
        <v>133</v>
      </c>
      <c r="BJ217" s="22">
        <v>16</v>
      </c>
      <c r="BK217" s="22">
        <v>47</v>
      </c>
      <c r="BL217" s="22">
        <v>20</v>
      </c>
      <c r="BM217" s="22">
        <v>88</v>
      </c>
      <c r="BN217" s="22">
        <v>18</v>
      </c>
      <c r="BO217" s="20"/>
      <c r="BP217" s="20"/>
      <c r="BQ217" s="20"/>
      <c r="BR217" s="20"/>
      <c r="BS217" s="20"/>
      <c r="BT217" s="20"/>
      <c r="BU217" s="22">
        <v>0.2</v>
      </c>
      <c r="BV217" s="22">
        <v>0</v>
      </c>
      <c r="BW217" s="22">
        <v>0.05</v>
      </c>
      <c r="BX217" s="22">
        <v>0.25</v>
      </c>
      <c r="BY217" s="22">
        <v>1.6</v>
      </c>
      <c r="BZ217" s="22">
        <v>1.7</v>
      </c>
      <c r="CA217" s="22">
        <v>149</v>
      </c>
      <c r="CB217" s="22">
        <v>39</v>
      </c>
      <c r="CC217" s="22">
        <v>67</v>
      </c>
      <c r="CD217" s="22">
        <v>8</v>
      </c>
      <c r="CE217" s="22">
        <v>185</v>
      </c>
      <c r="CF217" s="22">
        <v>26</v>
      </c>
      <c r="CG217" s="22">
        <v>305</v>
      </c>
      <c r="CH217" s="22">
        <v>48</v>
      </c>
      <c r="CI217" s="22">
        <v>1.27</v>
      </c>
      <c r="CJ217" s="22">
        <v>0.25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432720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3.5</v>
      </c>
      <c r="K218" s="20">
        <v>3.5</v>
      </c>
      <c r="L218" s="22">
        <v>7</v>
      </c>
      <c r="M218" s="20" t="s">
        <v>479</v>
      </c>
      <c r="N218" s="20">
        <v>4</v>
      </c>
      <c r="O218" s="22">
        <v>596</v>
      </c>
      <c r="P218" s="23" t="b">
        <v>0</v>
      </c>
      <c r="Q218" s="20"/>
      <c r="R218" s="20"/>
      <c r="S218" s="22">
        <v>45</v>
      </c>
      <c r="T218" s="20" t="s">
        <v>2043</v>
      </c>
      <c r="U218" s="20">
        <v>2.6</v>
      </c>
      <c r="V218" s="20" t="s">
        <v>2044</v>
      </c>
      <c r="W218" s="20">
        <v>0.9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41</v>
      </c>
      <c r="AD218" s="22">
        <v>53398</v>
      </c>
      <c r="AE218" s="22">
        <v>1525</v>
      </c>
      <c r="AF218" s="22">
        <v>66591</v>
      </c>
      <c r="AG218" s="22">
        <v>948</v>
      </c>
      <c r="AH218" s="20">
        <v>0.9</v>
      </c>
      <c r="AI218" s="20">
        <v>9.1</v>
      </c>
      <c r="AJ218" s="20" t="s">
        <v>2044</v>
      </c>
      <c r="AK218" s="22">
        <v>1440</v>
      </c>
      <c r="AL218" s="22">
        <v>0</v>
      </c>
      <c r="AM218" s="22">
        <v>0</v>
      </c>
      <c r="AN218" s="22">
        <v>1</v>
      </c>
      <c r="AO218" s="22">
        <v>34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60</v>
      </c>
      <c r="AV218" s="22">
        <v>2</v>
      </c>
      <c r="AW218" s="22">
        <v>309</v>
      </c>
      <c r="AX218" s="20">
        <v>514.79999999999995</v>
      </c>
      <c r="AY218" s="20">
        <v>0.1</v>
      </c>
      <c r="AZ218" s="20">
        <v>0</v>
      </c>
      <c r="BA218" s="20">
        <v>51.6</v>
      </c>
      <c r="BB218" s="22">
        <v>16</v>
      </c>
      <c r="BC218" s="20">
        <v>0</v>
      </c>
      <c r="BD218" s="20">
        <v>0</v>
      </c>
      <c r="BE218" s="20">
        <v>0</v>
      </c>
      <c r="BF218" s="20">
        <v>27.34</v>
      </c>
      <c r="BG218" s="22">
        <v>5</v>
      </c>
      <c r="BH218" s="22">
        <v>3</v>
      </c>
      <c r="BI218" s="22">
        <v>449</v>
      </c>
      <c r="BJ218" s="22">
        <v>8</v>
      </c>
      <c r="BK218" s="22">
        <v>632</v>
      </c>
      <c r="BL218" s="22">
        <v>73</v>
      </c>
      <c r="BM218" s="22">
        <v>113</v>
      </c>
      <c r="BN218" s="22">
        <v>3</v>
      </c>
      <c r="BO218" s="20"/>
      <c r="BP218" s="20"/>
      <c r="BQ218" s="20"/>
      <c r="BR218" s="20"/>
      <c r="BS218" s="20"/>
      <c r="BT218" s="20"/>
      <c r="BU218" s="22">
        <v>0</v>
      </c>
      <c r="BV218" s="22">
        <v>3.75</v>
      </c>
      <c r="BW218" s="22">
        <v>0</v>
      </c>
      <c r="BX218" s="22">
        <v>0</v>
      </c>
      <c r="BY218" s="22">
        <v>1.71</v>
      </c>
      <c r="BZ218" s="22">
        <v>2.12</v>
      </c>
      <c r="CA218" s="22">
        <v>399</v>
      </c>
      <c r="CB218" s="22">
        <v>20</v>
      </c>
      <c r="CC218" s="22">
        <v>55</v>
      </c>
      <c r="CD218" s="22">
        <v>6</v>
      </c>
      <c r="CE218" s="22">
        <v>193</v>
      </c>
      <c r="CF218" s="22">
        <v>21</v>
      </c>
      <c r="CG218" s="22">
        <v>189</v>
      </c>
      <c r="CH218" s="22">
        <v>26</v>
      </c>
      <c r="CI218" s="22">
        <v>1</v>
      </c>
      <c r="CJ218" s="22">
        <v>0.06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83283</v>
      </c>
      <c r="D219" s="22">
        <v>0</v>
      </c>
      <c r="E219" s="22">
        <v>0</v>
      </c>
      <c r="F219" s="22">
        <v>-2</v>
      </c>
      <c r="G219" s="22">
        <v>2</v>
      </c>
      <c r="H219" s="22">
        <v>0</v>
      </c>
      <c r="I219" s="22">
        <v>3</v>
      </c>
      <c r="J219" s="20">
        <v>-0.1</v>
      </c>
      <c r="K219" s="20">
        <v>-0.1</v>
      </c>
      <c r="L219" s="22">
        <v>0</v>
      </c>
      <c r="M219" s="20" t="s">
        <v>920</v>
      </c>
      <c r="N219" s="20">
        <v>0.4</v>
      </c>
      <c r="O219" s="22">
        <v>600</v>
      </c>
      <c r="P219" s="23" t="b">
        <v>0</v>
      </c>
      <c r="Q219" s="20"/>
      <c r="R219" s="20" t="s">
        <v>3261</v>
      </c>
      <c r="S219" s="22">
        <v>48</v>
      </c>
      <c r="T219" s="20" t="s">
        <v>1586</v>
      </c>
      <c r="U219" s="20">
        <v>0.9</v>
      </c>
      <c r="V219" s="20" t="s">
        <v>711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8</v>
      </c>
      <c r="AD219" s="22">
        <v>672</v>
      </c>
      <c r="AE219" s="22">
        <v>13</v>
      </c>
      <c r="AF219" s="22">
        <v>4437</v>
      </c>
      <c r="AG219" s="22">
        <v>26</v>
      </c>
      <c r="AH219" s="20">
        <v>0.1</v>
      </c>
      <c r="AI219" s="20">
        <v>1.7</v>
      </c>
      <c r="AJ219" s="20" t="s">
        <v>711</v>
      </c>
      <c r="AK219" s="22">
        <v>114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1</v>
      </c>
      <c r="AT219" s="22">
        <v>0</v>
      </c>
      <c r="AU219" s="22">
        <v>0</v>
      </c>
      <c r="AV219" s="22">
        <v>0</v>
      </c>
      <c r="AW219" s="22">
        <v>31</v>
      </c>
      <c r="AX219" s="20">
        <v>23.4</v>
      </c>
      <c r="AY219" s="20">
        <v>51.2</v>
      </c>
      <c r="AZ219" s="20">
        <v>14</v>
      </c>
      <c r="BA219" s="20">
        <v>8.9</v>
      </c>
      <c r="BB219" s="22">
        <v>0</v>
      </c>
      <c r="BC219" s="20">
        <v>0.03</v>
      </c>
      <c r="BD219" s="20">
        <v>0.34</v>
      </c>
      <c r="BE219" s="20">
        <v>0.37</v>
      </c>
      <c r="BF219" s="20">
        <v>3.09</v>
      </c>
      <c r="BG219" s="22">
        <v>397</v>
      </c>
      <c r="BH219" s="22">
        <v>176</v>
      </c>
      <c r="BI219" s="22">
        <v>270</v>
      </c>
      <c r="BJ219" s="22">
        <v>150</v>
      </c>
      <c r="BK219" s="22">
        <v>363</v>
      </c>
      <c r="BL219" s="22">
        <v>181</v>
      </c>
      <c r="BM219" s="22">
        <v>375</v>
      </c>
      <c r="BN219" s="22">
        <v>173</v>
      </c>
      <c r="BO219" s="20"/>
      <c r="BP219" s="20"/>
      <c r="BQ219" s="20"/>
      <c r="BR219" s="20"/>
      <c r="BS219" s="20"/>
      <c r="BT219" s="20"/>
      <c r="BU219" s="22">
        <v>0.02</v>
      </c>
      <c r="BV219" s="22">
        <v>0</v>
      </c>
      <c r="BW219" s="22">
        <v>0.27</v>
      </c>
      <c r="BX219" s="22">
        <v>0.28999999999999998</v>
      </c>
      <c r="BY219" s="22">
        <v>2.44</v>
      </c>
      <c r="BZ219" s="22">
        <v>3.16</v>
      </c>
      <c r="CA219" s="22">
        <v>281</v>
      </c>
      <c r="CB219" s="22">
        <v>181</v>
      </c>
      <c r="CC219" s="22">
        <v>338</v>
      </c>
      <c r="CD219" s="22">
        <v>155</v>
      </c>
      <c r="CE219" s="22">
        <v>463</v>
      </c>
      <c r="CF219" s="22">
        <v>220</v>
      </c>
      <c r="CG219" s="22">
        <v>593</v>
      </c>
      <c r="CH219" s="22">
        <v>226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487702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0</v>
      </c>
      <c r="K220" s="20">
        <v>0</v>
      </c>
      <c r="L220" s="22">
        <v>0</v>
      </c>
      <c r="M220" s="20" t="s">
        <v>2045</v>
      </c>
      <c r="N220" s="20">
        <v>3.4</v>
      </c>
      <c r="O220" s="22">
        <v>605</v>
      </c>
      <c r="P220" s="23" t="b">
        <v>0</v>
      </c>
      <c r="Q220" s="20" t="s">
        <v>3703</v>
      </c>
      <c r="R220" s="20" t="s">
        <v>3704</v>
      </c>
      <c r="S220" s="22">
        <v>50</v>
      </c>
      <c r="T220" s="20" t="s">
        <v>2046</v>
      </c>
      <c r="U220" s="20">
        <v>2.7</v>
      </c>
      <c r="V220" s="20" t="s">
        <v>2047</v>
      </c>
      <c r="W220" s="20">
        <v>0.1</v>
      </c>
      <c r="X220" s="23" t="b">
        <v>0</v>
      </c>
      <c r="Y220" s="20"/>
      <c r="Z220" s="20" t="s">
        <v>899</v>
      </c>
      <c r="AA220" s="22">
        <v>6</v>
      </c>
      <c r="AB220" s="22">
        <v>90</v>
      </c>
      <c r="AC220" s="22">
        <v>40</v>
      </c>
      <c r="AD220" s="22">
        <v>42353</v>
      </c>
      <c r="AE220" s="22">
        <v>14</v>
      </c>
      <c r="AF220" s="22">
        <v>37039</v>
      </c>
      <c r="AG220" s="22">
        <v>1169</v>
      </c>
      <c r="AH220" s="20">
        <v>0.7</v>
      </c>
      <c r="AI220" s="20">
        <v>8</v>
      </c>
      <c r="AJ220" s="20" t="s">
        <v>2047</v>
      </c>
      <c r="AK220" s="22">
        <v>972</v>
      </c>
      <c r="AL220" s="22">
        <v>1</v>
      </c>
      <c r="AM220" s="22">
        <v>2</v>
      </c>
      <c r="AN220" s="22">
        <v>3</v>
      </c>
      <c r="AO220" s="22">
        <v>23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80</v>
      </c>
      <c r="AX220" s="20">
        <v>86.8</v>
      </c>
      <c r="AY220" s="20">
        <v>147.9</v>
      </c>
      <c r="AZ220" s="20">
        <v>213</v>
      </c>
      <c r="BA220" s="20">
        <v>44.5</v>
      </c>
      <c r="BB220" s="22">
        <v>13</v>
      </c>
      <c r="BC220" s="20">
        <v>1.96</v>
      </c>
      <c r="BD220" s="20">
        <v>1.07</v>
      </c>
      <c r="BE220" s="20">
        <v>3.03</v>
      </c>
      <c r="BF220" s="20">
        <v>15.55</v>
      </c>
      <c r="BG220" s="22">
        <v>292</v>
      </c>
      <c r="BH220" s="22">
        <v>121</v>
      </c>
      <c r="BI220" s="22">
        <v>112</v>
      </c>
      <c r="BJ220" s="22">
        <v>80</v>
      </c>
      <c r="BK220" s="22">
        <v>67</v>
      </c>
      <c r="BL220" s="22">
        <v>44</v>
      </c>
      <c r="BM220" s="22">
        <v>144</v>
      </c>
      <c r="BN220" s="22">
        <v>81</v>
      </c>
      <c r="BO220" s="20"/>
      <c r="BP220" s="20"/>
      <c r="BQ220" s="20"/>
      <c r="BR220" s="20"/>
      <c r="BS220" s="20"/>
      <c r="BT220" s="20"/>
      <c r="BU220" s="22">
        <v>0.18</v>
      </c>
      <c r="BV220" s="22">
        <v>0</v>
      </c>
      <c r="BW220" s="22">
        <v>0.1</v>
      </c>
      <c r="BX220" s="22">
        <v>0.28000000000000003</v>
      </c>
      <c r="BY220" s="22">
        <v>1.44</v>
      </c>
      <c r="BZ220" s="22">
        <v>2.13</v>
      </c>
      <c r="CA220" s="22">
        <v>205</v>
      </c>
      <c r="CB220" s="22">
        <v>130</v>
      </c>
      <c r="CC220" s="22">
        <v>82</v>
      </c>
      <c r="CD220" s="22">
        <v>42</v>
      </c>
      <c r="CE220" s="22">
        <v>183</v>
      </c>
      <c r="CF220" s="22">
        <v>82</v>
      </c>
      <c r="CG220" s="22">
        <v>404</v>
      </c>
      <c r="CH220" s="22">
        <v>132</v>
      </c>
      <c r="CI220" s="22">
        <v>1.2</v>
      </c>
      <c r="CJ220" s="22">
        <v>0.28000000000000003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179458</v>
      </c>
      <c r="D221" s="22">
        <v>0</v>
      </c>
      <c r="E221" s="22">
        <v>0</v>
      </c>
      <c r="F221" s="22">
        <v>-1</v>
      </c>
      <c r="G221" s="22">
        <v>1</v>
      </c>
      <c r="H221" s="22">
        <v>0</v>
      </c>
      <c r="I221" s="22">
        <v>3</v>
      </c>
      <c r="J221" s="20">
        <v>1.7</v>
      </c>
      <c r="K221" s="20">
        <v>1.7</v>
      </c>
      <c r="L221" s="22">
        <v>0</v>
      </c>
      <c r="M221" s="20" t="s">
        <v>957</v>
      </c>
      <c r="N221" s="20">
        <v>2.2000000000000002</v>
      </c>
      <c r="O221" s="22">
        <v>608</v>
      </c>
      <c r="P221" s="23" t="b">
        <v>0</v>
      </c>
      <c r="Q221" s="20"/>
      <c r="R221" s="20"/>
      <c r="S221" s="22">
        <v>49</v>
      </c>
      <c r="T221" s="20" t="s">
        <v>2048</v>
      </c>
      <c r="U221" s="20">
        <v>2</v>
      </c>
      <c r="V221" s="20" t="s">
        <v>2049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26</v>
      </c>
      <c r="AD221" s="22">
        <v>2495</v>
      </c>
      <c r="AE221" s="22">
        <v>31</v>
      </c>
      <c r="AF221" s="22">
        <v>2466</v>
      </c>
      <c r="AG221" s="22">
        <v>85</v>
      </c>
      <c r="AH221" s="20">
        <v>0.4</v>
      </c>
      <c r="AI221" s="20">
        <v>5.3</v>
      </c>
      <c r="AJ221" s="20" t="s">
        <v>2049</v>
      </c>
      <c r="AK221" s="22">
        <v>315</v>
      </c>
      <c r="AL221" s="22">
        <v>2</v>
      </c>
      <c r="AM221" s="22">
        <v>0</v>
      </c>
      <c r="AN221" s="22">
        <v>1</v>
      </c>
      <c r="AO221" s="22">
        <v>6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77</v>
      </c>
      <c r="AX221" s="20">
        <v>94.2</v>
      </c>
      <c r="AY221" s="20">
        <v>113.8</v>
      </c>
      <c r="AZ221" s="20">
        <v>119</v>
      </c>
      <c r="BA221" s="20">
        <v>32.4</v>
      </c>
      <c r="BB221" s="22">
        <v>2</v>
      </c>
      <c r="BC221" s="20">
        <v>1.03</v>
      </c>
      <c r="BD221" s="20">
        <v>0.23</v>
      </c>
      <c r="BE221" s="20">
        <v>1.26</v>
      </c>
      <c r="BF221" s="20">
        <v>4.9800000000000004</v>
      </c>
      <c r="BG221" s="22">
        <v>282</v>
      </c>
      <c r="BH221" s="22">
        <v>114</v>
      </c>
      <c r="BI221" s="22">
        <v>151</v>
      </c>
      <c r="BJ221" s="22">
        <v>101</v>
      </c>
      <c r="BK221" s="22">
        <v>131</v>
      </c>
      <c r="BL221" s="22">
        <v>83</v>
      </c>
      <c r="BM221" s="22">
        <v>210</v>
      </c>
      <c r="BN221" s="22">
        <v>101</v>
      </c>
      <c r="BO221" s="20"/>
      <c r="BP221" s="20"/>
      <c r="BQ221" s="22">
        <v>1</v>
      </c>
      <c r="BR221" s="20"/>
      <c r="BS221" s="20"/>
      <c r="BT221" s="20"/>
      <c r="BU221" s="22">
        <v>0.28999999999999998</v>
      </c>
      <c r="BV221" s="22">
        <v>0</v>
      </c>
      <c r="BW221" s="22">
        <v>7.0000000000000007E-2</v>
      </c>
      <c r="BX221" s="22">
        <v>0.36</v>
      </c>
      <c r="BY221" s="22">
        <v>1.42</v>
      </c>
      <c r="BZ221" s="22">
        <v>1.71</v>
      </c>
      <c r="CA221" s="22">
        <v>230</v>
      </c>
      <c r="CB221" s="22">
        <v>148</v>
      </c>
      <c r="CC221" s="22">
        <v>150</v>
      </c>
      <c r="CD221" s="22">
        <v>75</v>
      </c>
      <c r="CE221" s="22">
        <v>275</v>
      </c>
      <c r="CF221" s="22">
        <v>118</v>
      </c>
      <c r="CG221" s="22">
        <v>576</v>
      </c>
      <c r="CH221" s="22">
        <v>213</v>
      </c>
      <c r="CI221" s="22">
        <v>0.56999999999999995</v>
      </c>
      <c r="CJ221" s="22">
        <v>0.28999999999999998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461567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2496</v>
      </c>
      <c r="N222" s="20">
        <v>0</v>
      </c>
      <c r="O222" s="22">
        <v>622</v>
      </c>
      <c r="P222" s="23" t="b">
        <v>0</v>
      </c>
      <c r="Q222" s="20" t="s">
        <v>2881</v>
      </c>
      <c r="R222" s="20" t="s">
        <v>2974</v>
      </c>
      <c r="S222" s="22">
        <v>40</v>
      </c>
      <c r="T222" s="20" t="s">
        <v>2497</v>
      </c>
      <c r="U222" s="20">
        <v>0</v>
      </c>
      <c r="V222" s="20" t="s">
        <v>2498</v>
      </c>
      <c r="W222" s="20">
        <v>0</v>
      </c>
      <c r="X222" s="23" t="b">
        <v>0</v>
      </c>
      <c r="Y222" s="20"/>
      <c r="Z222" s="20" t="s">
        <v>872</v>
      </c>
      <c r="AA222" s="22">
        <v>6</v>
      </c>
      <c r="AB222" s="22">
        <v>90</v>
      </c>
      <c r="AC222" s="22">
        <v>0</v>
      </c>
      <c r="AD222" s="22">
        <v>467</v>
      </c>
      <c r="AE222" s="22">
        <v>0</v>
      </c>
      <c r="AF222" s="22">
        <v>3345</v>
      </c>
      <c r="AG222" s="22">
        <v>13</v>
      </c>
      <c r="AH222" s="20">
        <v>0</v>
      </c>
      <c r="AI222" s="20">
        <v>0</v>
      </c>
      <c r="AJ222" s="20" t="s">
        <v>2498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547</v>
      </c>
      <c r="BH222" s="22">
        <v>203</v>
      </c>
      <c r="BI222" s="22">
        <v>534</v>
      </c>
      <c r="BJ222" s="22">
        <v>203</v>
      </c>
      <c r="BK222" s="22">
        <v>507</v>
      </c>
      <c r="BL222" s="22">
        <v>192</v>
      </c>
      <c r="BM222" s="22">
        <v>555</v>
      </c>
      <c r="BN222" s="22">
        <v>204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683</v>
      </c>
      <c r="CB222" s="22">
        <v>201</v>
      </c>
      <c r="CC222" s="22">
        <v>481</v>
      </c>
      <c r="CD222" s="22">
        <v>176</v>
      </c>
      <c r="CE222" s="22">
        <v>560</v>
      </c>
      <c r="CF222" s="22">
        <v>201</v>
      </c>
      <c r="CG222" s="22">
        <v>569</v>
      </c>
      <c r="CH222" s="22">
        <v>208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550839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3</v>
      </c>
      <c r="J223" s="20">
        <v>1.1000000000000001</v>
      </c>
      <c r="K223" s="20">
        <v>1.1000000000000001</v>
      </c>
      <c r="L223" s="22">
        <v>6</v>
      </c>
      <c r="M223" s="20" t="s">
        <v>482</v>
      </c>
      <c r="N223" s="20">
        <v>1.6</v>
      </c>
      <c r="O223" s="22">
        <v>660</v>
      </c>
      <c r="P223" s="23" t="b">
        <v>0</v>
      </c>
      <c r="Q223" s="20"/>
      <c r="R223" s="20"/>
      <c r="S223" s="22">
        <v>50</v>
      </c>
      <c r="T223" s="20" t="s">
        <v>2499</v>
      </c>
      <c r="U223" s="20">
        <v>2.4</v>
      </c>
      <c r="V223" s="20" t="s">
        <v>2500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17</v>
      </c>
      <c r="AD223" s="22">
        <v>1020</v>
      </c>
      <c r="AE223" s="22">
        <v>95</v>
      </c>
      <c r="AF223" s="22">
        <v>924</v>
      </c>
      <c r="AG223" s="22">
        <v>29</v>
      </c>
      <c r="AH223" s="20">
        <v>0.3</v>
      </c>
      <c r="AI223" s="20">
        <v>3.4</v>
      </c>
      <c r="AJ223" s="20" t="s">
        <v>2500</v>
      </c>
      <c r="AK223" s="22">
        <v>238</v>
      </c>
      <c r="AL223" s="22">
        <v>2</v>
      </c>
      <c r="AM223" s="22">
        <v>0</v>
      </c>
      <c r="AN223" s="22">
        <v>0</v>
      </c>
      <c r="AO223" s="22">
        <v>8</v>
      </c>
      <c r="AP223" s="22">
        <v>0</v>
      </c>
      <c r="AQ223" s="22">
        <v>0</v>
      </c>
      <c r="AR223" s="22">
        <v>0</v>
      </c>
      <c r="AS223" s="22">
        <v>2</v>
      </c>
      <c r="AT223" s="22">
        <v>0</v>
      </c>
      <c r="AU223" s="22">
        <v>0</v>
      </c>
      <c r="AV223" s="22">
        <v>0</v>
      </c>
      <c r="AW223" s="22">
        <v>67</v>
      </c>
      <c r="AX223" s="20">
        <v>94.4</v>
      </c>
      <c r="AY223" s="20">
        <v>49</v>
      </c>
      <c r="AZ223" s="20">
        <v>84</v>
      </c>
      <c r="BA223" s="20">
        <v>22.7</v>
      </c>
      <c r="BB223" s="22">
        <v>3</v>
      </c>
      <c r="BC223" s="20">
        <v>0.41</v>
      </c>
      <c r="BD223" s="20">
        <v>0.76</v>
      </c>
      <c r="BE223" s="20">
        <v>1.17</v>
      </c>
      <c r="BF223" s="20">
        <v>7.34</v>
      </c>
      <c r="BG223" s="22">
        <v>281</v>
      </c>
      <c r="BH223" s="22">
        <v>113</v>
      </c>
      <c r="BI223" s="22">
        <v>276</v>
      </c>
      <c r="BJ223" s="22">
        <v>152</v>
      </c>
      <c r="BK223" s="22">
        <v>171</v>
      </c>
      <c r="BL223" s="22">
        <v>102</v>
      </c>
      <c r="BM223" s="22">
        <v>274</v>
      </c>
      <c r="BN223" s="22">
        <v>129</v>
      </c>
      <c r="BO223" s="20"/>
      <c r="BP223" s="20"/>
      <c r="BQ223" s="20"/>
      <c r="BR223" s="20"/>
      <c r="BS223" s="20"/>
      <c r="BT223" s="20"/>
      <c r="BU223" s="22">
        <v>0.16</v>
      </c>
      <c r="BV223" s="22">
        <v>0</v>
      </c>
      <c r="BW223" s="22">
        <v>0.28999999999999998</v>
      </c>
      <c r="BX223" s="22">
        <v>0.45</v>
      </c>
      <c r="BY223" s="22">
        <v>2.78</v>
      </c>
      <c r="BZ223" s="22">
        <v>3.03</v>
      </c>
      <c r="CA223" s="22">
        <v>209</v>
      </c>
      <c r="CB223" s="22">
        <v>133</v>
      </c>
      <c r="CC223" s="22">
        <v>201</v>
      </c>
      <c r="CD223" s="22">
        <v>97</v>
      </c>
      <c r="CE223" s="22">
        <v>222</v>
      </c>
      <c r="CF223" s="22">
        <v>103</v>
      </c>
      <c r="CG223" s="22">
        <v>664</v>
      </c>
      <c r="CH223" s="22">
        <v>266</v>
      </c>
      <c r="CI223" s="22">
        <v>1.1299999999999999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247245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2</v>
      </c>
      <c r="J224" s="20">
        <v>-0.5</v>
      </c>
      <c r="K224" s="20">
        <v>-0.5</v>
      </c>
      <c r="L224" s="22">
        <v>0</v>
      </c>
      <c r="M224" s="20" t="s">
        <v>2854</v>
      </c>
      <c r="N224" s="20">
        <v>0</v>
      </c>
      <c r="O224" s="22">
        <v>674</v>
      </c>
      <c r="P224" s="23" t="b">
        <v>0</v>
      </c>
      <c r="Q224" s="20"/>
      <c r="R224" s="20"/>
      <c r="S224" s="22">
        <v>40</v>
      </c>
      <c r="T224" s="20" t="s">
        <v>2855</v>
      </c>
      <c r="U224" s="20">
        <v>0.5</v>
      </c>
      <c r="V224" s="20" t="s">
        <v>2856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3</v>
      </c>
      <c r="AD224" s="22">
        <v>4246</v>
      </c>
      <c r="AE224" s="22">
        <v>42</v>
      </c>
      <c r="AF224" s="22">
        <v>2882</v>
      </c>
      <c r="AG224" s="22">
        <v>71</v>
      </c>
      <c r="AH224" s="20">
        <v>0</v>
      </c>
      <c r="AI224" s="20">
        <v>0.8</v>
      </c>
      <c r="AJ224" s="20" t="s">
        <v>2856</v>
      </c>
      <c r="AK224" s="22">
        <v>239</v>
      </c>
      <c r="AL224" s="22">
        <v>0</v>
      </c>
      <c r="AM224" s="22">
        <v>0</v>
      </c>
      <c r="AN224" s="22">
        <v>0</v>
      </c>
      <c r="AO224" s="22">
        <v>11</v>
      </c>
      <c r="AP224" s="22">
        <v>0</v>
      </c>
      <c r="AQ224" s="22">
        <v>0</v>
      </c>
      <c r="AR224" s="22">
        <v>0</v>
      </c>
      <c r="AS224" s="22">
        <v>1</v>
      </c>
      <c r="AT224" s="22">
        <v>0</v>
      </c>
      <c r="AU224" s="22">
        <v>0</v>
      </c>
      <c r="AV224" s="22">
        <v>0</v>
      </c>
      <c r="AW224" s="22">
        <v>39</v>
      </c>
      <c r="AX224" s="20">
        <v>44.4</v>
      </c>
      <c r="AY224" s="20">
        <v>25.2</v>
      </c>
      <c r="AZ224" s="20">
        <v>42</v>
      </c>
      <c r="BA224" s="20">
        <v>11.1</v>
      </c>
      <c r="BB224" s="22">
        <v>2</v>
      </c>
      <c r="BC224" s="20">
        <v>0.35</v>
      </c>
      <c r="BD224" s="20">
        <v>0.04</v>
      </c>
      <c r="BE224" s="20">
        <v>0.39</v>
      </c>
      <c r="BF224" s="20">
        <v>5.61</v>
      </c>
      <c r="BG224" s="22">
        <v>353</v>
      </c>
      <c r="BH224" s="22">
        <v>132</v>
      </c>
      <c r="BI224" s="22">
        <v>336</v>
      </c>
      <c r="BJ224" s="22">
        <v>118</v>
      </c>
      <c r="BK224" s="22">
        <v>252</v>
      </c>
      <c r="BL224" s="22">
        <v>76</v>
      </c>
      <c r="BM224" s="22">
        <v>356</v>
      </c>
      <c r="BN224" s="22">
        <v>130</v>
      </c>
      <c r="BO224" s="20"/>
      <c r="BP224" s="20"/>
      <c r="BQ224" s="20"/>
      <c r="BR224" s="20"/>
      <c r="BS224" s="20"/>
      <c r="BT224" s="20"/>
      <c r="BU224" s="22">
        <v>0.13</v>
      </c>
      <c r="BV224" s="22">
        <v>0</v>
      </c>
      <c r="BW224" s="22">
        <v>0.02</v>
      </c>
      <c r="BX224" s="22">
        <v>0.15</v>
      </c>
      <c r="BY224" s="22">
        <v>2.11</v>
      </c>
      <c r="BZ224" s="22">
        <v>4.1399999999999997</v>
      </c>
      <c r="CA224" s="22">
        <v>666</v>
      </c>
      <c r="CB224" s="22">
        <v>190</v>
      </c>
      <c r="CC224" s="22">
        <v>465</v>
      </c>
      <c r="CD224" s="22">
        <v>166</v>
      </c>
      <c r="CE224" s="22">
        <v>482</v>
      </c>
      <c r="CF224" s="22">
        <v>159</v>
      </c>
      <c r="CG224" s="22">
        <v>525</v>
      </c>
      <c r="CH224" s="22">
        <v>199</v>
      </c>
      <c r="CI224" s="22">
        <v>0.75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75</v>
      </c>
      <c r="B225" s="22">
        <v>100</v>
      </c>
      <c r="C225" s="22">
        <v>447715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0.1</v>
      </c>
      <c r="K225" s="20">
        <v>0.1</v>
      </c>
      <c r="L225" s="22">
        <v>1</v>
      </c>
      <c r="M225" s="20" t="s">
        <v>883</v>
      </c>
      <c r="N225" s="20">
        <v>0.6</v>
      </c>
      <c r="O225" s="22">
        <v>675</v>
      </c>
      <c r="P225" s="23" t="b">
        <v>0</v>
      </c>
      <c r="Q225" s="20" t="s">
        <v>2385</v>
      </c>
      <c r="R225" s="20" t="s">
        <v>3797</v>
      </c>
      <c r="S225" s="22">
        <v>50</v>
      </c>
      <c r="T225" s="20" t="s">
        <v>2857</v>
      </c>
      <c r="U225" s="20">
        <v>1.2</v>
      </c>
      <c r="V225" s="20" t="s">
        <v>545</v>
      </c>
      <c r="W225" s="20">
        <v>0</v>
      </c>
      <c r="X225" s="23" t="b">
        <v>0</v>
      </c>
      <c r="Y225" s="20"/>
      <c r="Z225" s="20" t="s">
        <v>937</v>
      </c>
      <c r="AA225" s="22">
        <v>6</v>
      </c>
      <c r="AB225" s="22">
        <v>90</v>
      </c>
      <c r="AC225" s="22">
        <v>10</v>
      </c>
      <c r="AD225" s="22">
        <v>8872</v>
      </c>
      <c r="AE225" s="22">
        <v>82</v>
      </c>
      <c r="AF225" s="22">
        <v>6951</v>
      </c>
      <c r="AG225" s="22">
        <v>124</v>
      </c>
      <c r="AH225" s="20">
        <v>0.1</v>
      </c>
      <c r="AI225" s="20">
        <v>2</v>
      </c>
      <c r="AJ225" s="20" t="s">
        <v>2858</v>
      </c>
      <c r="AK225" s="22">
        <v>255</v>
      </c>
      <c r="AL225" s="22">
        <v>0</v>
      </c>
      <c r="AM225" s="22">
        <v>0</v>
      </c>
      <c r="AN225" s="22">
        <v>0</v>
      </c>
      <c r="AO225" s="22">
        <v>8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33</v>
      </c>
      <c r="AX225" s="20">
        <v>23.2</v>
      </c>
      <c r="AY225" s="20">
        <v>21.3</v>
      </c>
      <c r="AZ225" s="20">
        <v>24</v>
      </c>
      <c r="BA225" s="20">
        <v>6.7</v>
      </c>
      <c r="BB225" s="22">
        <v>2</v>
      </c>
      <c r="BC225" s="20">
        <v>0.1</v>
      </c>
      <c r="BD225" s="20">
        <v>0.46</v>
      </c>
      <c r="BE225" s="20">
        <v>0.56000000000000005</v>
      </c>
      <c r="BF225" s="20">
        <v>4.93</v>
      </c>
      <c r="BG225" s="22">
        <v>400</v>
      </c>
      <c r="BH225" s="22">
        <v>179</v>
      </c>
      <c r="BI225" s="22">
        <v>347</v>
      </c>
      <c r="BJ225" s="22">
        <v>179</v>
      </c>
      <c r="BK225" s="22">
        <v>317</v>
      </c>
      <c r="BL225" s="22">
        <v>162</v>
      </c>
      <c r="BM225" s="22">
        <v>388</v>
      </c>
      <c r="BN225" s="22">
        <v>180</v>
      </c>
      <c r="BO225" s="20"/>
      <c r="BP225" s="20"/>
      <c r="BQ225" s="20"/>
      <c r="BR225" s="20"/>
      <c r="BS225" s="20"/>
      <c r="BT225" s="20"/>
      <c r="BU225" s="22">
        <v>0.04</v>
      </c>
      <c r="BV225" s="22">
        <v>0</v>
      </c>
      <c r="BW225" s="22">
        <v>0.16</v>
      </c>
      <c r="BX225" s="22">
        <v>0.2</v>
      </c>
      <c r="BY225" s="22">
        <v>1.74</v>
      </c>
      <c r="BZ225" s="22">
        <v>2.82</v>
      </c>
      <c r="CA225" s="22">
        <v>202</v>
      </c>
      <c r="CB225" s="22">
        <v>128</v>
      </c>
      <c r="CC225" s="22">
        <v>317</v>
      </c>
      <c r="CD225" s="22">
        <v>146</v>
      </c>
      <c r="CE225" s="22">
        <v>374</v>
      </c>
      <c r="CF225" s="22">
        <v>175</v>
      </c>
      <c r="CG225" s="22">
        <v>534</v>
      </c>
      <c r="CH225" s="22">
        <v>191</v>
      </c>
      <c r="CI225" s="22">
        <v>0.71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437757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3</v>
      </c>
      <c r="J226" s="20">
        <v>-0.5</v>
      </c>
      <c r="K226" s="20">
        <v>-0.5</v>
      </c>
      <c r="L226" s="22">
        <v>0</v>
      </c>
      <c r="M226" s="20" t="s">
        <v>2975</v>
      </c>
      <c r="N226" s="20">
        <v>0</v>
      </c>
      <c r="O226" s="22">
        <v>694</v>
      </c>
      <c r="P226" s="23" t="b">
        <v>0</v>
      </c>
      <c r="Q226" s="20"/>
      <c r="R226" s="20"/>
      <c r="S226" s="22">
        <v>50</v>
      </c>
      <c r="T226" s="20" t="s">
        <v>2976</v>
      </c>
      <c r="U226" s="20">
        <v>0</v>
      </c>
      <c r="V226" s="20" t="s">
        <v>2977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0</v>
      </c>
      <c r="AD226" s="22">
        <v>318</v>
      </c>
      <c r="AE226" s="22">
        <v>5</v>
      </c>
      <c r="AF226" s="22">
        <v>308</v>
      </c>
      <c r="AG226" s="22">
        <v>10</v>
      </c>
      <c r="AH226" s="20">
        <v>0</v>
      </c>
      <c r="AI226" s="20">
        <v>0</v>
      </c>
      <c r="AJ226" s="20" t="s">
        <v>2977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736</v>
      </c>
      <c r="BH226" s="22">
        <v>317</v>
      </c>
      <c r="BI226" s="22">
        <v>733</v>
      </c>
      <c r="BJ226" s="22">
        <v>316</v>
      </c>
      <c r="BK226" s="22">
        <v>731</v>
      </c>
      <c r="BL226" s="22">
        <v>316</v>
      </c>
      <c r="BM226" s="22">
        <v>736</v>
      </c>
      <c r="BN226" s="22">
        <v>317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200</v>
      </c>
      <c r="CB226" s="22">
        <v>126</v>
      </c>
      <c r="CC226" s="22">
        <v>714</v>
      </c>
      <c r="CD226" s="22">
        <v>300</v>
      </c>
      <c r="CE226" s="22">
        <v>736</v>
      </c>
      <c r="CF226" s="22">
        <v>317</v>
      </c>
      <c r="CG226" s="22">
        <v>698</v>
      </c>
      <c r="CH226" s="22">
        <v>284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437748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0.1</v>
      </c>
      <c r="K227" s="20">
        <v>0.1</v>
      </c>
      <c r="L227" s="22">
        <v>1</v>
      </c>
      <c r="M227" s="20" t="s">
        <v>3130</v>
      </c>
      <c r="N227" s="20">
        <v>0.6</v>
      </c>
      <c r="O227" s="22">
        <v>706</v>
      </c>
      <c r="P227" s="23" t="b">
        <v>0</v>
      </c>
      <c r="Q227" s="20"/>
      <c r="R227" s="20"/>
      <c r="S227" s="22">
        <v>54</v>
      </c>
      <c r="T227" s="20" t="s">
        <v>3131</v>
      </c>
      <c r="U227" s="20">
        <v>1.3</v>
      </c>
      <c r="V227" s="20" t="s">
        <v>3132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12</v>
      </c>
      <c r="AD227" s="22">
        <v>4095</v>
      </c>
      <c r="AE227" s="22">
        <v>20</v>
      </c>
      <c r="AF227" s="22">
        <v>3551</v>
      </c>
      <c r="AG227" s="22">
        <v>48</v>
      </c>
      <c r="AH227" s="20">
        <v>0.1</v>
      </c>
      <c r="AI227" s="20">
        <v>2.2000000000000002</v>
      </c>
      <c r="AJ227" s="20" t="s">
        <v>3133</v>
      </c>
      <c r="AK227" s="22">
        <v>268</v>
      </c>
      <c r="AL227" s="22">
        <v>0</v>
      </c>
      <c r="AM227" s="22">
        <v>0</v>
      </c>
      <c r="AN227" s="22">
        <v>0</v>
      </c>
      <c r="AO227" s="22">
        <v>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39</v>
      </c>
      <c r="AX227" s="20">
        <v>27.2</v>
      </c>
      <c r="AY227" s="20">
        <v>62.5</v>
      </c>
      <c r="AZ227" s="20">
        <v>23</v>
      </c>
      <c r="BA227" s="20">
        <v>11.4</v>
      </c>
      <c r="BB227" s="22">
        <v>2</v>
      </c>
      <c r="BC227" s="20">
        <v>0.36</v>
      </c>
      <c r="BD227" s="20">
        <v>0.44</v>
      </c>
      <c r="BE227" s="20">
        <v>0.8</v>
      </c>
      <c r="BF227" s="20">
        <v>6.37</v>
      </c>
      <c r="BG227" s="22">
        <v>387</v>
      </c>
      <c r="BH227" s="22">
        <v>173</v>
      </c>
      <c r="BI227" s="22">
        <v>240</v>
      </c>
      <c r="BJ227" s="22">
        <v>133</v>
      </c>
      <c r="BK227" s="22">
        <v>321</v>
      </c>
      <c r="BL227" s="22">
        <v>164</v>
      </c>
      <c r="BM227" s="22">
        <v>352</v>
      </c>
      <c r="BN227" s="22">
        <v>159</v>
      </c>
      <c r="BO227" s="22">
        <v>1</v>
      </c>
      <c r="BP227" s="20"/>
      <c r="BQ227" s="20"/>
      <c r="BR227" s="20"/>
      <c r="BS227" s="20"/>
      <c r="BT227" s="20"/>
      <c r="BU227" s="22">
        <v>0.12</v>
      </c>
      <c r="BV227" s="22">
        <v>0</v>
      </c>
      <c r="BW227" s="22">
        <v>0.15</v>
      </c>
      <c r="BX227" s="22">
        <v>0.27</v>
      </c>
      <c r="BY227" s="22">
        <v>2.14</v>
      </c>
      <c r="BZ227" s="22">
        <v>2.0099999999999998</v>
      </c>
      <c r="CA227" s="22">
        <v>127</v>
      </c>
      <c r="CB227" s="22">
        <v>80</v>
      </c>
      <c r="CC227" s="22">
        <v>320</v>
      </c>
      <c r="CD227" s="22">
        <v>147</v>
      </c>
      <c r="CE227" s="22">
        <v>362</v>
      </c>
      <c r="CF227" s="22">
        <v>170</v>
      </c>
      <c r="CG227" s="22">
        <v>602</v>
      </c>
      <c r="CH227" s="22">
        <v>231</v>
      </c>
      <c r="CI227" s="22">
        <v>0.67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486672</v>
      </c>
      <c r="D228" s="22">
        <v>0</v>
      </c>
      <c r="E228" s="22">
        <v>0</v>
      </c>
      <c r="F228" s="22">
        <v>-4</v>
      </c>
      <c r="G228" s="22">
        <v>4</v>
      </c>
      <c r="H228" s="22">
        <v>0</v>
      </c>
      <c r="I228" s="22">
        <v>3</v>
      </c>
      <c r="J228" s="20">
        <v>2.1</v>
      </c>
      <c r="K228" s="20">
        <v>1.6</v>
      </c>
      <c r="L228" s="22">
        <v>2</v>
      </c>
      <c r="M228" s="20" t="s">
        <v>1112</v>
      </c>
      <c r="N228" s="20">
        <v>1.6</v>
      </c>
      <c r="O228" s="22">
        <v>126</v>
      </c>
      <c r="P228" s="23" t="b">
        <v>0</v>
      </c>
      <c r="Q228" s="20"/>
      <c r="R228" s="20" t="s">
        <v>3303</v>
      </c>
      <c r="S228" s="22">
        <v>46</v>
      </c>
      <c r="T228" s="20" t="s">
        <v>1113</v>
      </c>
      <c r="U228" s="20">
        <v>1.8</v>
      </c>
      <c r="V228" s="20" t="s">
        <v>1114</v>
      </c>
      <c r="W228" s="20">
        <v>1.3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25</v>
      </c>
      <c r="AD228" s="22">
        <v>100319</v>
      </c>
      <c r="AE228" s="22">
        <v>929</v>
      </c>
      <c r="AF228" s="22">
        <v>290236</v>
      </c>
      <c r="AG228" s="22">
        <v>1453</v>
      </c>
      <c r="AH228" s="20">
        <v>0.3</v>
      </c>
      <c r="AI228" s="20">
        <v>5.4</v>
      </c>
      <c r="AJ228" s="20" t="s">
        <v>590</v>
      </c>
      <c r="AK228" s="22">
        <v>1093</v>
      </c>
      <c r="AL228" s="22">
        <v>0</v>
      </c>
      <c r="AM228" s="22">
        <v>0</v>
      </c>
      <c r="AN228" s="22">
        <v>2</v>
      </c>
      <c r="AO228" s="22">
        <v>19</v>
      </c>
      <c r="AP228" s="22">
        <v>0</v>
      </c>
      <c r="AQ228" s="22">
        <v>0</v>
      </c>
      <c r="AR228" s="22">
        <v>0</v>
      </c>
      <c r="AS228" s="22">
        <v>3</v>
      </c>
      <c r="AT228" s="22">
        <v>0</v>
      </c>
      <c r="AU228" s="22">
        <v>0</v>
      </c>
      <c r="AV228" s="22">
        <v>0</v>
      </c>
      <c r="AW228" s="22">
        <v>142</v>
      </c>
      <c r="AX228" s="20">
        <v>154.6</v>
      </c>
      <c r="AY228" s="20">
        <v>116.5</v>
      </c>
      <c r="AZ228" s="20">
        <v>25</v>
      </c>
      <c r="BA228" s="20">
        <v>29.2</v>
      </c>
      <c r="BB228" s="22">
        <v>12</v>
      </c>
      <c r="BC228" s="20">
        <v>0.19</v>
      </c>
      <c r="BD228" s="20">
        <v>0.52</v>
      </c>
      <c r="BE228" s="20">
        <v>0.71</v>
      </c>
      <c r="BF228" s="20">
        <v>16.36</v>
      </c>
      <c r="BG228" s="22">
        <v>204</v>
      </c>
      <c r="BH228" s="22">
        <v>85</v>
      </c>
      <c r="BI228" s="22">
        <v>147</v>
      </c>
      <c r="BJ228" s="22">
        <v>99</v>
      </c>
      <c r="BK228" s="22">
        <v>312</v>
      </c>
      <c r="BL228" s="22">
        <v>159</v>
      </c>
      <c r="BM228" s="22">
        <v>227</v>
      </c>
      <c r="BN228" s="22">
        <v>105</v>
      </c>
      <c r="BO228" s="20"/>
      <c r="BP228" s="20"/>
      <c r="BQ228" s="20"/>
      <c r="BR228" s="20"/>
      <c r="BS228" s="20"/>
      <c r="BT228" s="20"/>
      <c r="BU228" s="22">
        <v>0.02</v>
      </c>
      <c r="BV228" s="22">
        <v>0</v>
      </c>
      <c r="BW228" s="22">
        <v>0.04</v>
      </c>
      <c r="BX228" s="22">
        <v>0.06</v>
      </c>
      <c r="BY228" s="22">
        <v>1.35</v>
      </c>
      <c r="BZ228" s="22">
        <v>1.56</v>
      </c>
      <c r="CA228" s="22">
        <v>347</v>
      </c>
      <c r="CB228" s="22">
        <v>221</v>
      </c>
      <c r="CC228" s="22">
        <v>195</v>
      </c>
      <c r="CD228" s="22">
        <v>92</v>
      </c>
      <c r="CE228" s="22">
        <v>301</v>
      </c>
      <c r="CF228" s="22">
        <v>129</v>
      </c>
      <c r="CG228" s="22">
        <v>165</v>
      </c>
      <c r="CH228" s="22">
        <v>51</v>
      </c>
      <c r="CI228" s="22">
        <v>0.99</v>
      </c>
      <c r="CJ228" s="22">
        <v>0.16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75</v>
      </c>
      <c r="B229" s="20"/>
      <c r="C229" s="22">
        <v>215059</v>
      </c>
      <c r="D229" s="22">
        <v>1</v>
      </c>
      <c r="E229" s="22">
        <v>-1</v>
      </c>
      <c r="F229" s="22">
        <v>2</v>
      </c>
      <c r="G229" s="22">
        <v>-2</v>
      </c>
      <c r="H229" s="22">
        <v>1</v>
      </c>
      <c r="I229" s="22">
        <v>1</v>
      </c>
      <c r="J229" s="20">
        <v>3.1</v>
      </c>
      <c r="K229" s="20">
        <v>3.6</v>
      </c>
      <c r="L229" s="22">
        <v>3</v>
      </c>
      <c r="M229" s="20" t="s">
        <v>1098</v>
      </c>
      <c r="N229" s="20">
        <v>3.6</v>
      </c>
      <c r="O229" s="22">
        <v>145</v>
      </c>
      <c r="P229" s="23" t="b">
        <v>0</v>
      </c>
      <c r="Q229" s="20" t="s">
        <v>3798</v>
      </c>
      <c r="R229" s="20" t="s">
        <v>3799</v>
      </c>
      <c r="S229" s="22">
        <v>47</v>
      </c>
      <c r="T229" s="20" t="s">
        <v>1099</v>
      </c>
      <c r="U229" s="20">
        <v>3.7</v>
      </c>
      <c r="V229" s="20" t="s">
        <v>426</v>
      </c>
      <c r="W229" s="20">
        <v>8.5</v>
      </c>
      <c r="X229" s="23" t="b">
        <v>0</v>
      </c>
      <c r="Y229" s="20"/>
      <c r="Z229" s="20" t="s">
        <v>937</v>
      </c>
      <c r="AA229" s="22">
        <v>7</v>
      </c>
      <c r="AB229" s="22">
        <v>8</v>
      </c>
      <c r="AC229" s="22">
        <v>59</v>
      </c>
      <c r="AD229" s="22">
        <v>988648</v>
      </c>
      <c r="AE229" s="22">
        <v>32351</v>
      </c>
      <c r="AF229" s="22">
        <v>491667</v>
      </c>
      <c r="AG229" s="22">
        <v>13889</v>
      </c>
      <c r="AH229" s="20">
        <v>0.8</v>
      </c>
      <c r="AI229" s="20">
        <v>12.6</v>
      </c>
      <c r="AJ229" s="20" t="s">
        <v>1957</v>
      </c>
      <c r="AK229" s="22">
        <v>1433</v>
      </c>
      <c r="AL229" s="22">
        <v>0</v>
      </c>
      <c r="AM229" s="22">
        <v>0</v>
      </c>
      <c r="AN229" s="22">
        <v>3</v>
      </c>
      <c r="AO229" s="22">
        <v>25</v>
      </c>
      <c r="AP229" s="22">
        <v>0</v>
      </c>
      <c r="AQ229" s="22">
        <v>1</v>
      </c>
      <c r="AR229" s="22">
        <v>0</v>
      </c>
      <c r="AS229" s="22">
        <v>2</v>
      </c>
      <c r="AT229" s="22">
        <v>0</v>
      </c>
      <c r="AU229" s="22">
        <v>53</v>
      </c>
      <c r="AV229" s="22">
        <v>7</v>
      </c>
      <c r="AW229" s="22">
        <v>317</v>
      </c>
      <c r="AX229" s="20">
        <v>450.6</v>
      </c>
      <c r="AY229" s="20">
        <v>0.1</v>
      </c>
      <c r="AZ229" s="20">
        <v>0</v>
      </c>
      <c r="BA229" s="20">
        <v>45.2</v>
      </c>
      <c r="BB229" s="22">
        <v>16</v>
      </c>
      <c r="BC229" s="20">
        <v>0</v>
      </c>
      <c r="BD229" s="20">
        <v>0</v>
      </c>
      <c r="BE229" s="20">
        <v>0</v>
      </c>
      <c r="BF229" s="20">
        <v>23.72</v>
      </c>
      <c r="BG229" s="22">
        <v>10</v>
      </c>
      <c r="BH229" s="22">
        <v>5</v>
      </c>
      <c r="BI229" s="22">
        <v>454</v>
      </c>
      <c r="BJ229" s="22">
        <v>10</v>
      </c>
      <c r="BK229" s="22">
        <v>696</v>
      </c>
      <c r="BL229" s="22">
        <v>78</v>
      </c>
      <c r="BM229" s="22">
        <v>140</v>
      </c>
      <c r="BN229" s="22">
        <v>5</v>
      </c>
      <c r="BO229" s="20"/>
      <c r="BP229" s="20"/>
      <c r="BQ229" s="20"/>
      <c r="BR229" s="20"/>
      <c r="BS229" s="20"/>
      <c r="BT229" s="20"/>
      <c r="BU229" s="22">
        <v>0</v>
      </c>
      <c r="BV229" s="22">
        <v>3.33</v>
      </c>
      <c r="BW229" s="22">
        <v>0</v>
      </c>
      <c r="BX229" s="22">
        <v>0</v>
      </c>
      <c r="BY229" s="22">
        <v>1.49</v>
      </c>
      <c r="BZ229" s="22">
        <v>1.57</v>
      </c>
      <c r="CA229" s="22">
        <v>322</v>
      </c>
      <c r="CB229" s="22">
        <v>13</v>
      </c>
      <c r="CC229" s="22">
        <v>75</v>
      </c>
      <c r="CD229" s="22">
        <v>8</v>
      </c>
      <c r="CE229" s="22">
        <v>72</v>
      </c>
      <c r="CF229" s="22">
        <v>6</v>
      </c>
      <c r="CG229" s="22">
        <v>49</v>
      </c>
      <c r="CH229" s="22">
        <v>8</v>
      </c>
      <c r="CI229" s="22">
        <v>1</v>
      </c>
      <c r="CJ229" s="22">
        <v>0.19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199598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918</v>
      </c>
      <c r="N230" s="20">
        <v>0</v>
      </c>
      <c r="O230" s="22">
        <v>185</v>
      </c>
      <c r="P230" s="23" t="b">
        <v>0</v>
      </c>
      <c r="Q230" s="20" t="s">
        <v>2050</v>
      </c>
      <c r="R230" s="20" t="s">
        <v>2051</v>
      </c>
      <c r="S230" s="22">
        <v>40</v>
      </c>
      <c r="T230" s="20" t="s">
        <v>1175</v>
      </c>
      <c r="U230" s="20">
        <v>0</v>
      </c>
      <c r="V230" s="20" t="s">
        <v>738</v>
      </c>
      <c r="W230" s="20">
        <v>0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0</v>
      </c>
      <c r="AE230" s="22">
        <v>0</v>
      </c>
      <c r="AF230" s="22">
        <v>872</v>
      </c>
      <c r="AG230" s="22">
        <v>5</v>
      </c>
      <c r="AH230" s="20">
        <v>0</v>
      </c>
      <c r="AI230" s="20">
        <v>0</v>
      </c>
      <c r="AJ230" s="20" t="s">
        <v>738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520</v>
      </c>
      <c r="BH230" s="22">
        <v>187</v>
      </c>
      <c r="BI230" s="22">
        <v>506</v>
      </c>
      <c r="BJ230" s="22">
        <v>187</v>
      </c>
      <c r="BK230" s="22">
        <v>478</v>
      </c>
      <c r="BL230" s="22">
        <v>175</v>
      </c>
      <c r="BM230" s="22">
        <v>528</v>
      </c>
      <c r="BN230" s="22">
        <v>188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649</v>
      </c>
      <c r="CB230" s="22">
        <v>179</v>
      </c>
      <c r="CC230" s="22">
        <v>452</v>
      </c>
      <c r="CD230" s="22">
        <v>158</v>
      </c>
      <c r="CE230" s="22">
        <v>532</v>
      </c>
      <c r="CF230" s="22">
        <v>184</v>
      </c>
      <c r="CG230" s="22">
        <v>695</v>
      </c>
      <c r="CH230" s="22">
        <v>237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109745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1</v>
      </c>
      <c r="J231" s="20">
        <v>0</v>
      </c>
      <c r="K231" s="20">
        <v>0</v>
      </c>
      <c r="L231" s="22">
        <v>0</v>
      </c>
      <c r="M231" s="20" t="s">
        <v>399</v>
      </c>
      <c r="N231" s="20">
        <v>0</v>
      </c>
      <c r="O231" s="22">
        <v>187</v>
      </c>
      <c r="P231" s="23" t="b">
        <v>0</v>
      </c>
      <c r="Q231" s="20" t="s">
        <v>2501</v>
      </c>
      <c r="R231" s="20" t="s">
        <v>2502</v>
      </c>
      <c r="S231" s="22">
        <v>50</v>
      </c>
      <c r="T231" s="20" t="s">
        <v>1154</v>
      </c>
      <c r="U231" s="20">
        <v>0</v>
      </c>
      <c r="V231" s="20" t="s">
        <v>398</v>
      </c>
      <c r="W231" s="20">
        <v>0.2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1775</v>
      </c>
      <c r="AE231" s="22">
        <v>0</v>
      </c>
      <c r="AF231" s="22">
        <v>83951</v>
      </c>
      <c r="AG231" s="22">
        <v>61</v>
      </c>
      <c r="AH231" s="20">
        <v>0</v>
      </c>
      <c r="AI231" s="20">
        <v>0</v>
      </c>
      <c r="AJ231" s="20" t="s">
        <v>398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729</v>
      </c>
      <c r="BH231" s="22">
        <v>87</v>
      </c>
      <c r="BI231" s="22">
        <v>724</v>
      </c>
      <c r="BJ231" s="22">
        <v>84</v>
      </c>
      <c r="BK231" s="22">
        <v>722</v>
      </c>
      <c r="BL231" s="22">
        <v>83</v>
      </c>
      <c r="BM231" s="22">
        <v>729</v>
      </c>
      <c r="BN231" s="22">
        <v>87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175</v>
      </c>
      <c r="CB231" s="22">
        <v>6</v>
      </c>
      <c r="CC231" s="22">
        <v>704</v>
      </c>
      <c r="CD231" s="22">
        <v>87</v>
      </c>
      <c r="CE231" s="22">
        <v>729</v>
      </c>
      <c r="CF231" s="22">
        <v>87</v>
      </c>
      <c r="CG231" s="22">
        <v>331</v>
      </c>
      <c r="CH231" s="22">
        <v>51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54694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1182</v>
      </c>
      <c r="N232" s="20">
        <v>0</v>
      </c>
      <c r="O232" s="22">
        <v>188</v>
      </c>
      <c r="P232" s="23" t="b">
        <v>0</v>
      </c>
      <c r="Q232" s="20"/>
      <c r="R232" s="20" t="s">
        <v>2052</v>
      </c>
      <c r="S232" s="22">
        <v>65</v>
      </c>
      <c r="T232" s="20" t="s">
        <v>1183</v>
      </c>
      <c r="U232" s="20">
        <v>0</v>
      </c>
      <c r="V232" s="20" t="s">
        <v>571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1953</v>
      </c>
      <c r="AG232" s="22">
        <v>4</v>
      </c>
      <c r="AH232" s="20">
        <v>0</v>
      </c>
      <c r="AI232" s="20">
        <v>0</v>
      </c>
      <c r="AJ232" s="20" t="s">
        <v>571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753</v>
      </c>
      <c r="BH232" s="22">
        <v>94</v>
      </c>
      <c r="BI232" s="22">
        <v>753</v>
      </c>
      <c r="BJ232" s="22">
        <v>94</v>
      </c>
      <c r="BK232" s="22">
        <v>753</v>
      </c>
      <c r="BL232" s="22">
        <v>94</v>
      </c>
      <c r="BM232" s="22">
        <v>753</v>
      </c>
      <c r="BN232" s="22">
        <v>94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46</v>
      </c>
      <c r="CB232" s="22">
        <v>17</v>
      </c>
      <c r="CC232" s="22">
        <v>748</v>
      </c>
      <c r="CD232" s="22">
        <v>93</v>
      </c>
      <c r="CE232" s="22">
        <v>753</v>
      </c>
      <c r="CF232" s="22">
        <v>94</v>
      </c>
      <c r="CG232" s="22">
        <v>625</v>
      </c>
      <c r="CH232" s="22">
        <v>87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41328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1145</v>
      </c>
      <c r="N233" s="20">
        <v>0</v>
      </c>
      <c r="O233" s="22">
        <v>189</v>
      </c>
      <c r="P233" s="23" t="b">
        <v>0</v>
      </c>
      <c r="Q233" s="20" t="s">
        <v>2053</v>
      </c>
      <c r="R233" s="20" t="s">
        <v>2054</v>
      </c>
      <c r="S233" s="22">
        <v>45</v>
      </c>
      <c r="T233" s="20" t="s">
        <v>1146</v>
      </c>
      <c r="U233" s="20">
        <v>0</v>
      </c>
      <c r="V233" s="20" t="s">
        <v>516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98</v>
      </c>
      <c r="AG233" s="22">
        <v>0</v>
      </c>
      <c r="AH233" s="20">
        <v>0</v>
      </c>
      <c r="AI233" s="20">
        <v>0</v>
      </c>
      <c r="AJ233" s="20" t="s">
        <v>516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630</v>
      </c>
      <c r="BH233" s="22">
        <v>239</v>
      </c>
      <c r="BI233" s="22">
        <v>621</v>
      </c>
      <c r="BJ233" s="22">
        <v>239</v>
      </c>
      <c r="BK233" s="22">
        <v>605</v>
      </c>
      <c r="BL233" s="22">
        <v>235</v>
      </c>
      <c r="BM233" s="22">
        <v>635</v>
      </c>
      <c r="BN233" s="22">
        <v>239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348</v>
      </c>
      <c r="CB233" s="22">
        <v>48</v>
      </c>
      <c r="CC233" s="22">
        <v>588</v>
      </c>
      <c r="CD233" s="22">
        <v>230</v>
      </c>
      <c r="CE233" s="22">
        <v>642</v>
      </c>
      <c r="CF233" s="22">
        <v>238</v>
      </c>
      <c r="CG233" s="22">
        <v>747</v>
      </c>
      <c r="CH233" s="22">
        <v>245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118335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2055</v>
      </c>
      <c r="N234" s="20">
        <v>0</v>
      </c>
      <c r="O234" s="22">
        <v>190</v>
      </c>
      <c r="P234" s="23" t="b">
        <v>0</v>
      </c>
      <c r="Q234" s="20" t="s">
        <v>2056</v>
      </c>
      <c r="R234" s="20" t="s">
        <v>2057</v>
      </c>
      <c r="S234" s="22">
        <v>40</v>
      </c>
      <c r="T234" s="20" t="s">
        <v>2058</v>
      </c>
      <c r="U234" s="20">
        <v>0</v>
      </c>
      <c r="V234" s="20" t="s">
        <v>2059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270</v>
      </c>
      <c r="AG234" s="22">
        <v>0</v>
      </c>
      <c r="AH234" s="20">
        <v>0</v>
      </c>
      <c r="AI234" s="20">
        <v>0</v>
      </c>
      <c r="AJ234" s="20" t="s">
        <v>2059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509</v>
      </c>
      <c r="BH234" s="22">
        <v>178</v>
      </c>
      <c r="BI234" s="22">
        <v>495</v>
      </c>
      <c r="BJ234" s="22">
        <v>178</v>
      </c>
      <c r="BK234" s="22">
        <v>467</v>
      </c>
      <c r="BL234" s="22">
        <v>166</v>
      </c>
      <c r="BM234" s="22">
        <v>517</v>
      </c>
      <c r="BN234" s="22">
        <v>179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637</v>
      </c>
      <c r="CB234" s="22">
        <v>169</v>
      </c>
      <c r="CC234" s="22">
        <v>440</v>
      </c>
      <c r="CD234" s="22">
        <v>148</v>
      </c>
      <c r="CE234" s="22">
        <v>521</v>
      </c>
      <c r="CF234" s="22">
        <v>175</v>
      </c>
      <c r="CG234" s="22">
        <v>736</v>
      </c>
      <c r="CH234" s="22">
        <v>243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242880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2</v>
      </c>
      <c r="J235" s="20">
        <v>1.7</v>
      </c>
      <c r="K235" s="20">
        <v>1.2</v>
      </c>
      <c r="L235" s="22">
        <v>1</v>
      </c>
      <c r="M235" s="20" t="s">
        <v>1191</v>
      </c>
      <c r="N235" s="20">
        <v>1.2</v>
      </c>
      <c r="O235" s="22">
        <v>191</v>
      </c>
      <c r="P235" s="23" t="b">
        <v>0</v>
      </c>
      <c r="Q235" s="20"/>
      <c r="R235" s="20" t="s">
        <v>2395</v>
      </c>
      <c r="S235" s="22">
        <v>44</v>
      </c>
      <c r="T235" s="20" t="s">
        <v>1192</v>
      </c>
      <c r="U235" s="20">
        <v>2</v>
      </c>
      <c r="V235" s="20" t="s">
        <v>1193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6</v>
      </c>
      <c r="AD235" s="22">
        <v>7890</v>
      </c>
      <c r="AE235" s="22">
        <v>774</v>
      </c>
      <c r="AF235" s="22">
        <v>6179</v>
      </c>
      <c r="AG235" s="22">
        <v>227</v>
      </c>
      <c r="AH235" s="20">
        <v>0.3</v>
      </c>
      <c r="AI235" s="20">
        <v>1.4</v>
      </c>
      <c r="AJ235" s="20" t="s">
        <v>2060</v>
      </c>
      <c r="AK235" s="22">
        <v>270</v>
      </c>
      <c r="AL235" s="22">
        <v>0</v>
      </c>
      <c r="AM235" s="22">
        <v>1</v>
      </c>
      <c r="AN235" s="22">
        <v>0</v>
      </c>
      <c r="AO235" s="22">
        <v>8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2</v>
      </c>
      <c r="AW235" s="22">
        <v>53</v>
      </c>
      <c r="AX235" s="20">
        <v>82.4</v>
      </c>
      <c r="AY235" s="20">
        <v>21.9</v>
      </c>
      <c r="AZ235" s="20">
        <v>25</v>
      </c>
      <c r="BA235" s="20">
        <v>12.9</v>
      </c>
      <c r="BB235" s="22">
        <v>3</v>
      </c>
      <c r="BC235" s="20">
        <v>0.11</v>
      </c>
      <c r="BD235" s="20">
        <v>0.56999999999999995</v>
      </c>
      <c r="BE235" s="20">
        <v>0.68</v>
      </c>
      <c r="BF235" s="20">
        <v>4.38</v>
      </c>
      <c r="BG235" s="22">
        <v>300</v>
      </c>
      <c r="BH235" s="22">
        <v>119</v>
      </c>
      <c r="BI235" s="22">
        <v>346</v>
      </c>
      <c r="BJ235" s="22">
        <v>123</v>
      </c>
      <c r="BK235" s="22">
        <v>311</v>
      </c>
      <c r="BL235" s="22">
        <v>104</v>
      </c>
      <c r="BM235" s="22">
        <v>341</v>
      </c>
      <c r="BN235" s="22">
        <v>125</v>
      </c>
      <c r="BO235" s="20"/>
      <c r="BP235" s="20"/>
      <c r="BQ235" s="20"/>
      <c r="BR235" s="20"/>
      <c r="BS235" s="20"/>
      <c r="BT235" s="20"/>
      <c r="BU235" s="22">
        <v>0.04</v>
      </c>
      <c r="BV235" s="22">
        <v>0</v>
      </c>
      <c r="BW235" s="22">
        <v>0.19</v>
      </c>
      <c r="BX235" s="22">
        <v>0.23</v>
      </c>
      <c r="BY235" s="22">
        <v>1.46</v>
      </c>
      <c r="BZ235" s="22">
        <v>2.67</v>
      </c>
      <c r="CA235" s="22">
        <v>530</v>
      </c>
      <c r="CB235" s="22">
        <v>113</v>
      </c>
      <c r="CC235" s="22">
        <v>238</v>
      </c>
      <c r="CD235" s="22">
        <v>78</v>
      </c>
      <c r="CE235" s="22">
        <v>270</v>
      </c>
      <c r="CF235" s="22">
        <v>91</v>
      </c>
      <c r="CG235" s="22">
        <v>444</v>
      </c>
      <c r="CH235" s="22">
        <v>168</v>
      </c>
      <c r="CI235" s="22">
        <v>1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122074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1</v>
      </c>
      <c r="J236" s="20">
        <v>0.5</v>
      </c>
      <c r="K236" s="20">
        <v>0</v>
      </c>
      <c r="L236" s="22">
        <v>0</v>
      </c>
      <c r="M236" s="20" t="s">
        <v>907</v>
      </c>
      <c r="N236" s="20">
        <v>0</v>
      </c>
      <c r="O236" s="22">
        <v>192</v>
      </c>
      <c r="P236" s="23" t="b">
        <v>0</v>
      </c>
      <c r="Q236" s="20"/>
      <c r="R236" s="20" t="s">
        <v>2396</v>
      </c>
      <c r="S236" s="22">
        <v>40</v>
      </c>
      <c r="T236" s="20" t="s">
        <v>1184</v>
      </c>
      <c r="U236" s="20">
        <v>0</v>
      </c>
      <c r="V236" s="20" t="s">
        <v>1185</v>
      </c>
      <c r="W236" s="20">
        <v>0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0</v>
      </c>
      <c r="AD236" s="22">
        <v>1325</v>
      </c>
      <c r="AE236" s="22">
        <v>31</v>
      </c>
      <c r="AF236" s="22">
        <v>1959</v>
      </c>
      <c r="AG236" s="22">
        <v>17</v>
      </c>
      <c r="AH236" s="20">
        <v>0</v>
      </c>
      <c r="AI236" s="20">
        <v>0</v>
      </c>
      <c r="AJ236" s="20" t="s">
        <v>1185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511</v>
      </c>
      <c r="BH236" s="22">
        <v>57</v>
      </c>
      <c r="BI236" s="22">
        <v>497</v>
      </c>
      <c r="BJ236" s="22">
        <v>40</v>
      </c>
      <c r="BK236" s="22">
        <v>469</v>
      </c>
      <c r="BL236" s="22">
        <v>31</v>
      </c>
      <c r="BM236" s="22">
        <v>519</v>
      </c>
      <c r="BN236" s="22">
        <v>57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639</v>
      </c>
      <c r="CB236" s="22">
        <v>43</v>
      </c>
      <c r="CC236" s="22">
        <v>442</v>
      </c>
      <c r="CD236" s="22">
        <v>56</v>
      </c>
      <c r="CE236" s="22">
        <v>523</v>
      </c>
      <c r="CF236" s="22">
        <v>57</v>
      </c>
      <c r="CG236" s="22">
        <v>599</v>
      </c>
      <c r="CH236" s="22">
        <v>77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440323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4</v>
      </c>
      <c r="J237" s="20">
        <v>2.2999999999999998</v>
      </c>
      <c r="K237" s="20">
        <v>1.8</v>
      </c>
      <c r="L237" s="22">
        <v>2</v>
      </c>
      <c r="M237" s="20" t="s">
        <v>1173</v>
      </c>
      <c r="N237" s="20">
        <v>1.8</v>
      </c>
      <c r="O237" s="22">
        <v>193</v>
      </c>
      <c r="P237" s="23" t="b">
        <v>0</v>
      </c>
      <c r="Q237" s="20"/>
      <c r="R237" s="20" t="s">
        <v>3349</v>
      </c>
      <c r="S237" s="22">
        <v>49</v>
      </c>
      <c r="T237" s="20" t="s">
        <v>1174</v>
      </c>
      <c r="U237" s="20">
        <v>2.1</v>
      </c>
      <c r="V237" s="20" t="s">
        <v>559</v>
      </c>
      <c r="W237" s="20">
        <v>0.2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17</v>
      </c>
      <c r="AD237" s="22">
        <v>67216</v>
      </c>
      <c r="AE237" s="22">
        <v>848</v>
      </c>
      <c r="AF237" s="22">
        <v>56467</v>
      </c>
      <c r="AG237" s="22">
        <v>620</v>
      </c>
      <c r="AH237" s="20">
        <v>0.4</v>
      </c>
      <c r="AI237" s="20">
        <v>3.5</v>
      </c>
      <c r="AJ237" s="20" t="s">
        <v>559</v>
      </c>
      <c r="AK237" s="22">
        <v>230</v>
      </c>
      <c r="AL237" s="22">
        <v>1</v>
      </c>
      <c r="AM237" s="22">
        <v>1</v>
      </c>
      <c r="AN237" s="22">
        <v>1</v>
      </c>
      <c r="AO237" s="22">
        <v>4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42</v>
      </c>
      <c r="AX237" s="20">
        <v>38.6</v>
      </c>
      <c r="AY237" s="20">
        <v>22.3</v>
      </c>
      <c r="AZ237" s="20">
        <v>68</v>
      </c>
      <c r="BA237" s="20">
        <v>12.6</v>
      </c>
      <c r="BB237" s="22">
        <v>3</v>
      </c>
      <c r="BC237" s="20">
        <v>0.72</v>
      </c>
      <c r="BD237" s="20">
        <v>0.05</v>
      </c>
      <c r="BE237" s="20">
        <v>0.77</v>
      </c>
      <c r="BF237" s="20">
        <v>3.21</v>
      </c>
      <c r="BG237" s="22">
        <v>365</v>
      </c>
      <c r="BH237" s="22">
        <v>41</v>
      </c>
      <c r="BI237" s="22">
        <v>343</v>
      </c>
      <c r="BJ237" s="22">
        <v>44</v>
      </c>
      <c r="BK237" s="22">
        <v>193</v>
      </c>
      <c r="BL237" s="22">
        <v>42</v>
      </c>
      <c r="BM237" s="22">
        <v>344</v>
      </c>
      <c r="BN237" s="22">
        <v>43</v>
      </c>
      <c r="BO237" s="20"/>
      <c r="BP237" s="20"/>
      <c r="BQ237" s="20"/>
      <c r="BR237" s="20"/>
      <c r="BS237" s="20"/>
      <c r="BT237" s="20"/>
      <c r="BU237" s="22">
        <v>0.28000000000000003</v>
      </c>
      <c r="BV237" s="22">
        <v>0</v>
      </c>
      <c r="BW237" s="22">
        <v>0.02</v>
      </c>
      <c r="BX237" s="22">
        <v>0.3</v>
      </c>
      <c r="BY237" s="22">
        <v>1.26</v>
      </c>
      <c r="BZ237" s="22">
        <v>1.57</v>
      </c>
      <c r="CA237" s="22">
        <v>264</v>
      </c>
      <c r="CB237" s="22">
        <v>57</v>
      </c>
      <c r="CC237" s="22">
        <v>183</v>
      </c>
      <c r="CD237" s="22">
        <v>26</v>
      </c>
      <c r="CE237" s="22">
        <v>256</v>
      </c>
      <c r="CF237" s="22">
        <v>33</v>
      </c>
      <c r="CG237" s="22">
        <v>324</v>
      </c>
      <c r="CH237" s="22">
        <v>51</v>
      </c>
      <c r="CI237" s="22">
        <v>1.17</v>
      </c>
      <c r="CJ237" s="22">
        <v>0.39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180736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1159</v>
      </c>
      <c r="N238" s="20">
        <v>0</v>
      </c>
      <c r="O238" s="22">
        <v>194</v>
      </c>
      <c r="P238" s="23" t="b">
        <v>0</v>
      </c>
      <c r="Q238" s="20" t="s">
        <v>2393</v>
      </c>
      <c r="R238" s="20" t="s">
        <v>2503</v>
      </c>
      <c r="S238" s="22">
        <v>43</v>
      </c>
      <c r="T238" s="20" t="s">
        <v>1160</v>
      </c>
      <c r="U238" s="20">
        <v>0</v>
      </c>
      <c r="V238" s="20" t="s">
        <v>518</v>
      </c>
      <c r="W238" s="20">
        <v>0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0</v>
      </c>
      <c r="AD238" s="22">
        <v>753</v>
      </c>
      <c r="AE238" s="22">
        <v>5</v>
      </c>
      <c r="AF238" s="22">
        <v>16725</v>
      </c>
      <c r="AG238" s="22">
        <v>12</v>
      </c>
      <c r="AH238" s="20">
        <v>0</v>
      </c>
      <c r="AI238" s="20">
        <v>0</v>
      </c>
      <c r="AJ238" s="20" t="s">
        <v>518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588</v>
      </c>
      <c r="BH238" s="22">
        <v>230</v>
      </c>
      <c r="BI238" s="22">
        <v>578</v>
      </c>
      <c r="BJ238" s="22">
        <v>230</v>
      </c>
      <c r="BK238" s="22">
        <v>557</v>
      </c>
      <c r="BL238" s="22">
        <v>224</v>
      </c>
      <c r="BM238" s="22">
        <v>595</v>
      </c>
      <c r="BN238" s="22">
        <v>230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586</v>
      </c>
      <c r="CB238" s="22">
        <v>139</v>
      </c>
      <c r="CC238" s="22">
        <v>531</v>
      </c>
      <c r="CD238" s="22">
        <v>210</v>
      </c>
      <c r="CE238" s="22">
        <v>602</v>
      </c>
      <c r="CF238" s="22">
        <v>229</v>
      </c>
      <c r="CG238" s="22">
        <v>519</v>
      </c>
      <c r="CH238" s="22">
        <v>196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172850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999</v>
      </c>
      <c r="N239" s="20">
        <v>0</v>
      </c>
      <c r="O239" s="22">
        <v>195</v>
      </c>
      <c r="P239" s="23" t="b">
        <v>0</v>
      </c>
      <c r="Q239" s="20" t="s">
        <v>2393</v>
      </c>
      <c r="R239" s="20" t="s">
        <v>3262</v>
      </c>
      <c r="S239" s="22">
        <v>54</v>
      </c>
      <c r="T239" s="20" t="s">
        <v>1157</v>
      </c>
      <c r="U239" s="20">
        <v>2.5</v>
      </c>
      <c r="V239" s="20" t="s">
        <v>470</v>
      </c>
      <c r="W239" s="20">
        <v>5.0999999999999996</v>
      </c>
      <c r="X239" s="23" t="b">
        <v>0</v>
      </c>
      <c r="Y239" s="20"/>
      <c r="Z239" s="20" t="s">
        <v>899</v>
      </c>
      <c r="AA239" s="22">
        <v>7</v>
      </c>
      <c r="AB239" s="22">
        <v>8</v>
      </c>
      <c r="AC239" s="22">
        <v>15</v>
      </c>
      <c r="AD239" s="22">
        <v>2119386</v>
      </c>
      <c r="AE239" s="22">
        <v>60</v>
      </c>
      <c r="AF239" s="22">
        <v>3135926</v>
      </c>
      <c r="AG239" s="22">
        <v>2735</v>
      </c>
      <c r="AH239" s="20">
        <v>0</v>
      </c>
      <c r="AI239" s="20">
        <v>2.8</v>
      </c>
      <c r="AJ239" s="20" t="s">
        <v>470</v>
      </c>
      <c r="AK239" s="22">
        <v>334</v>
      </c>
      <c r="AL239" s="22">
        <v>0</v>
      </c>
      <c r="AM239" s="22">
        <v>1</v>
      </c>
      <c r="AN239" s="22">
        <v>1</v>
      </c>
      <c r="AO239" s="22">
        <v>5</v>
      </c>
      <c r="AP239" s="22">
        <v>0</v>
      </c>
      <c r="AQ239" s="22">
        <v>0</v>
      </c>
      <c r="AR239" s="22">
        <v>0</v>
      </c>
      <c r="AS239" s="22">
        <v>3</v>
      </c>
      <c r="AT239" s="22">
        <v>0</v>
      </c>
      <c r="AU239" s="22">
        <v>0</v>
      </c>
      <c r="AV239" s="22">
        <v>2</v>
      </c>
      <c r="AW239" s="22">
        <v>66</v>
      </c>
      <c r="AX239" s="20">
        <v>57</v>
      </c>
      <c r="AY239" s="20">
        <v>136.4</v>
      </c>
      <c r="AZ239" s="20">
        <v>88</v>
      </c>
      <c r="BA239" s="20">
        <v>28.1</v>
      </c>
      <c r="BB239" s="22">
        <v>4</v>
      </c>
      <c r="BC239" s="20">
        <v>0.85</v>
      </c>
      <c r="BD239" s="20">
        <v>1.27</v>
      </c>
      <c r="BE239" s="20">
        <v>2.12</v>
      </c>
      <c r="BF239" s="20">
        <v>4.08</v>
      </c>
      <c r="BG239" s="22">
        <v>338</v>
      </c>
      <c r="BH239" s="22">
        <v>129</v>
      </c>
      <c r="BI239" s="22">
        <v>126</v>
      </c>
      <c r="BJ239" s="22">
        <v>25</v>
      </c>
      <c r="BK239" s="22">
        <v>166</v>
      </c>
      <c r="BL239" s="22">
        <v>29</v>
      </c>
      <c r="BM239" s="22">
        <v>235</v>
      </c>
      <c r="BN239" s="22">
        <v>76</v>
      </c>
      <c r="BO239" s="22">
        <v>1</v>
      </c>
      <c r="BP239" s="20"/>
      <c r="BQ239" s="22">
        <v>3</v>
      </c>
      <c r="BR239" s="20"/>
      <c r="BS239" s="20"/>
      <c r="BT239" s="20"/>
      <c r="BU239" s="22">
        <v>0.23</v>
      </c>
      <c r="BV239" s="22">
        <v>0</v>
      </c>
      <c r="BW239" s="22">
        <v>0.34</v>
      </c>
      <c r="BX239" s="22">
        <v>0.56999999999999995</v>
      </c>
      <c r="BY239" s="22">
        <v>1.1000000000000001</v>
      </c>
      <c r="BZ239" s="22">
        <v>1.35</v>
      </c>
      <c r="CA239" s="22">
        <v>117</v>
      </c>
      <c r="CB239" s="22">
        <v>9</v>
      </c>
      <c r="CC239" s="22">
        <v>730</v>
      </c>
      <c r="CD239" s="22">
        <v>243</v>
      </c>
      <c r="CE239" s="22">
        <v>213</v>
      </c>
      <c r="CF239" s="22">
        <v>66</v>
      </c>
      <c r="CG239" s="22">
        <v>81</v>
      </c>
      <c r="CH239" s="22">
        <v>29</v>
      </c>
      <c r="CI239" s="22">
        <v>1.08</v>
      </c>
      <c r="CJ239" s="22">
        <v>0.27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478912</v>
      </c>
      <c r="D240" s="22">
        <v>0</v>
      </c>
      <c r="E240" s="22">
        <v>0</v>
      </c>
      <c r="F240" s="22">
        <v>-3</v>
      </c>
      <c r="G240" s="22">
        <v>3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1140</v>
      </c>
      <c r="N240" s="20">
        <v>0</v>
      </c>
      <c r="O240" s="22">
        <v>196</v>
      </c>
      <c r="P240" s="23" t="b">
        <v>0</v>
      </c>
      <c r="Q240" s="20" t="s">
        <v>910</v>
      </c>
      <c r="R240" s="20" t="s">
        <v>3350</v>
      </c>
      <c r="S240" s="22">
        <v>42</v>
      </c>
      <c r="T240" s="20" t="s">
        <v>1141</v>
      </c>
      <c r="U240" s="20">
        <v>3</v>
      </c>
      <c r="V240" s="20" t="s">
        <v>560</v>
      </c>
      <c r="W240" s="20">
        <v>1.2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6</v>
      </c>
      <c r="AD240" s="22">
        <v>235545</v>
      </c>
      <c r="AE240" s="22">
        <v>5348</v>
      </c>
      <c r="AF240" s="22">
        <v>389105</v>
      </c>
      <c r="AG240" s="22">
        <v>2944</v>
      </c>
      <c r="AH240" s="20">
        <v>0</v>
      </c>
      <c r="AI240" s="20">
        <v>1.4</v>
      </c>
      <c r="AJ240" s="20" t="s">
        <v>560</v>
      </c>
      <c r="AK240" s="22">
        <v>125</v>
      </c>
      <c r="AL240" s="22">
        <v>1</v>
      </c>
      <c r="AM240" s="22">
        <v>0</v>
      </c>
      <c r="AN240" s="22">
        <v>0</v>
      </c>
      <c r="AO240" s="22">
        <v>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0</v>
      </c>
      <c r="AW240" s="22">
        <v>23</v>
      </c>
      <c r="AX240" s="20">
        <v>34.799999999999997</v>
      </c>
      <c r="AY240" s="20">
        <v>25.1</v>
      </c>
      <c r="AZ240" s="20">
        <v>39</v>
      </c>
      <c r="BA240" s="20">
        <v>9.9</v>
      </c>
      <c r="BB240" s="22">
        <v>2</v>
      </c>
      <c r="BC240" s="20">
        <v>0.08</v>
      </c>
      <c r="BD240" s="20">
        <v>0.19</v>
      </c>
      <c r="BE240" s="20">
        <v>0.27</v>
      </c>
      <c r="BF240" s="20">
        <v>1.96</v>
      </c>
      <c r="BG240" s="22">
        <v>375</v>
      </c>
      <c r="BH240" s="22">
        <v>167</v>
      </c>
      <c r="BI240" s="22">
        <v>338</v>
      </c>
      <c r="BJ240" s="22">
        <v>175</v>
      </c>
      <c r="BK240" s="22">
        <v>261</v>
      </c>
      <c r="BL240" s="22">
        <v>137</v>
      </c>
      <c r="BM240" s="22">
        <v>367</v>
      </c>
      <c r="BN240" s="22">
        <v>166</v>
      </c>
      <c r="BO240" s="20"/>
      <c r="BP240" s="20"/>
      <c r="BQ240" s="20"/>
      <c r="BR240" s="20"/>
      <c r="BS240" s="20"/>
      <c r="BT240" s="20"/>
      <c r="BU240" s="22">
        <v>0.06</v>
      </c>
      <c r="BV240" s="22">
        <v>0</v>
      </c>
      <c r="BW240" s="22">
        <v>0.14000000000000001</v>
      </c>
      <c r="BX240" s="22">
        <v>0.2</v>
      </c>
      <c r="BY240" s="22">
        <v>1.41</v>
      </c>
      <c r="BZ240" s="22">
        <v>1.44</v>
      </c>
      <c r="CA240" s="22">
        <v>618</v>
      </c>
      <c r="CB240" s="22">
        <v>328</v>
      </c>
      <c r="CC240" s="22">
        <v>520</v>
      </c>
      <c r="CD240" s="22">
        <v>188</v>
      </c>
      <c r="CE240" s="22">
        <v>139</v>
      </c>
      <c r="CF240" s="22">
        <v>60</v>
      </c>
      <c r="CG240" s="22">
        <v>171</v>
      </c>
      <c r="CH240" s="22">
        <v>55</v>
      </c>
      <c r="CI240" s="22">
        <v>1.44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460028</v>
      </c>
      <c r="D241" s="22">
        <v>1</v>
      </c>
      <c r="E241" s="22">
        <v>-1</v>
      </c>
      <c r="F241" s="22">
        <v>1</v>
      </c>
      <c r="G241" s="22">
        <v>-1</v>
      </c>
      <c r="H241" s="22">
        <v>1</v>
      </c>
      <c r="I241" s="22">
        <v>2</v>
      </c>
      <c r="J241" s="20">
        <v>2.2999999999999998</v>
      </c>
      <c r="K241" s="20">
        <v>1.8</v>
      </c>
      <c r="L241" s="22">
        <v>1</v>
      </c>
      <c r="M241" s="20" t="s">
        <v>1130</v>
      </c>
      <c r="N241" s="20">
        <v>1.8</v>
      </c>
      <c r="O241" s="22">
        <v>197</v>
      </c>
      <c r="P241" s="23" t="b">
        <v>0</v>
      </c>
      <c r="Q241" s="20"/>
      <c r="R241" s="20" t="s">
        <v>3505</v>
      </c>
      <c r="S241" s="22">
        <v>46</v>
      </c>
      <c r="T241" s="20" t="s">
        <v>1131</v>
      </c>
      <c r="U241" s="20">
        <v>2.9</v>
      </c>
      <c r="V241" s="20" t="s">
        <v>473</v>
      </c>
      <c r="W241" s="20">
        <v>6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44</v>
      </c>
      <c r="AD241" s="22">
        <v>865953</v>
      </c>
      <c r="AE241" s="22">
        <v>22489</v>
      </c>
      <c r="AF241" s="22">
        <v>568394</v>
      </c>
      <c r="AG241" s="22">
        <v>6471</v>
      </c>
      <c r="AH241" s="20">
        <v>0.4</v>
      </c>
      <c r="AI241" s="20">
        <v>9.6</v>
      </c>
      <c r="AJ241" s="20" t="s">
        <v>473</v>
      </c>
      <c r="AK241" s="22">
        <v>1192</v>
      </c>
      <c r="AL241" s="22">
        <v>1</v>
      </c>
      <c r="AM241" s="22">
        <v>1</v>
      </c>
      <c r="AN241" s="22">
        <v>3</v>
      </c>
      <c r="AO241" s="22">
        <v>19</v>
      </c>
      <c r="AP241" s="22">
        <v>0</v>
      </c>
      <c r="AQ241" s="22">
        <v>0</v>
      </c>
      <c r="AR241" s="22">
        <v>0</v>
      </c>
      <c r="AS241" s="22">
        <v>2</v>
      </c>
      <c r="AT241" s="22">
        <v>0</v>
      </c>
      <c r="AU241" s="22">
        <v>0</v>
      </c>
      <c r="AV241" s="22">
        <v>3</v>
      </c>
      <c r="AW241" s="22">
        <v>242</v>
      </c>
      <c r="AX241" s="20">
        <v>256</v>
      </c>
      <c r="AY241" s="20">
        <v>91.2</v>
      </c>
      <c r="AZ241" s="20">
        <v>149</v>
      </c>
      <c r="BA241" s="20">
        <v>49.6</v>
      </c>
      <c r="BB241" s="22">
        <v>13</v>
      </c>
      <c r="BC241" s="20">
        <v>1.19</v>
      </c>
      <c r="BD241" s="20">
        <v>0.36</v>
      </c>
      <c r="BE241" s="20">
        <v>1.55</v>
      </c>
      <c r="BF241" s="20">
        <v>18.010000000000002</v>
      </c>
      <c r="BG241" s="22">
        <v>102</v>
      </c>
      <c r="BH241" s="22">
        <v>38</v>
      </c>
      <c r="BI241" s="22">
        <v>180</v>
      </c>
      <c r="BJ241" s="22">
        <v>44</v>
      </c>
      <c r="BK241" s="22">
        <v>105</v>
      </c>
      <c r="BL241" s="22">
        <v>7</v>
      </c>
      <c r="BM241" s="22">
        <v>121</v>
      </c>
      <c r="BN241" s="22">
        <v>26</v>
      </c>
      <c r="BO241" s="20"/>
      <c r="BP241" s="20"/>
      <c r="BQ241" s="20"/>
      <c r="BR241" s="20"/>
      <c r="BS241" s="20"/>
      <c r="BT241" s="20"/>
      <c r="BU241" s="22">
        <v>0.09</v>
      </c>
      <c r="BV241" s="22">
        <v>0</v>
      </c>
      <c r="BW241" s="22">
        <v>0.03</v>
      </c>
      <c r="BX241" s="22">
        <v>0.12</v>
      </c>
      <c r="BY241" s="22">
        <v>1.36</v>
      </c>
      <c r="BZ241" s="22">
        <v>1.43</v>
      </c>
      <c r="CA241" s="22">
        <v>346</v>
      </c>
      <c r="CB241" s="22">
        <v>47</v>
      </c>
      <c r="CC241" s="22">
        <v>178</v>
      </c>
      <c r="CD241" s="22">
        <v>56</v>
      </c>
      <c r="CE241" s="22">
        <v>153</v>
      </c>
      <c r="CF241" s="22">
        <v>47</v>
      </c>
      <c r="CG241" s="22">
        <v>68</v>
      </c>
      <c r="CH241" s="22">
        <v>21</v>
      </c>
      <c r="CI241" s="22">
        <v>0.98</v>
      </c>
      <c r="CJ241" s="22">
        <v>0.23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75</v>
      </c>
      <c r="B242" s="22">
        <v>100</v>
      </c>
      <c r="C242" s="22">
        <v>179268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2</v>
      </c>
      <c r="J242" s="20">
        <v>0.5</v>
      </c>
      <c r="K242" s="20">
        <v>0.2</v>
      </c>
      <c r="L242" s="22">
        <v>2</v>
      </c>
      <c r="M242" s="20" t="s">
        <v>1142</v>
      </c>
      <c r="N242" s="20">
        <v>0.2</v>
      </c>
      <c r="O242" s="22">
        <v>198</v>
      </c>
      <c r="P242" s="23" t="b">
        <v>0</v>
      </c>
      <c r="Q242" s="20" t="s">
        <v>3800</v>
      </c>
      <c r="R242" s="20" t="s">
        <v>3801</v>
      </c>
      <c r="S242" s="22">
        <v>48</v>
      </c>
      <c r="T242" s="20" t="s">
        <v>1143</v>
      </c>
      <c r="U242" s="20">
        <v>1.1000000000000001</v>
      </c>
      <c r="V242" s="20" t="s">
        <v>1144</v>
      </c>
      <c r="W242" s="20">
        <v>0.5</v>
      </c>
      <c r="X242" s="23" t="b">
        <v>0</v>
      </c>
      <c r="Y242" s="20"/>
      <c r="Z242" s="20" t="s">
        <v>937</v>
      </c>
      <c r="AA242" s="22">
        <v>7</v>
      </c>
      <c r="AB242" s="22">
        <v>8</v>
      </c>
      <c r="AC242" s="22">
        <v>10</v>
      </c>
      <c r="AD242" s="22">
        <v>54324</v>
      </c>
      <c r="AE242" s="22">
        <v>1179</v>
      </c>
      <c r="AF242" s="22">
        <v>71604</v>
      </c>
      <c r="AG242" s="22">
        <v>673</v>
      </c>
      <c r="AH242" s="20">
        <v>0</v>
      </c>
      <c r="AI242" s="20">
        <v>2.1</v>
      </c>
      <c r="AJ242" s="20" t="s">
        <v>492</v>
      </c>
      <c r="AK242" s="22">
        <v>703</v>
      </c>
      <c r="AL242" s="22">
        <v>0</v>
      </c>
      <c r="AM242" s="22">
        <v>0</v>
      </c>
      <c r="AN242" s="22">
        <v>1</v>
      </c>
      <c r="AO242" s="22">
        <v>14</v>
      </c>
      <c r="AP242" s="22">
        <v>0</v>
      </c>
      <c r="AQ242" s="22">
        <v>0</v>
      </c>
      <c r="AR242" s="22">
        <v>0</v>
      </c>
      <c r="AS242" s="22">
        <v>5</v>
      </c>
      <c r="AT242" s="22">
        <v>0</v>
      </c>
      <c r="AU242" s="22">
        <v>0</v>
      </c>
      <c r="AV242" s="22">
        <v>0</v>
      </c>
      <c r="AW242" s="22">
        <v>104</v>
      </c>
      <c r="AX242" s="20">
        <v>148.4</v>
      </c>
      <c r="AY242" s="20">
        <v>92.3</v>
      </c>
      <c r="AZ242" s="20">
        <v>58</v>
      </c>
      <c r="BA242" s="20">
        <v>29.9</v>
      </c>
      <c r="BB242" s="22">
        <v>8</v>
      </c>
      <c r="BC242" s="20">
        <v>0.85</v>
      </c>
      <c r="BD242" s="20">
        <v>0.26</v>
      </c>
      <c r="BE242" s="20">
        <v>1.1100000000000001</v>
      </c>
      <c r="BF242" s="20">
        <v>13.23</v>
      </c>
      <c r="BG242" s="22">
        <v>213</v>
      </c>
      <c r="BH242" s="22">
        <v>84</v>
      </c>
      <c r="BI242" s="22">
        <v>178</v>
      </c>
      <c r="BJ242" s="22">
        <v>43</v>
      </c>
      <c r="BK242" s="22">
        <v>216</v>
      </c>
      <c r="BL242" s="22">
        <v>54</v>
      </c>
      <c r="BM242" s="22">
        <v>222</v>
      </c>
      <c r="BN242" s="22">
        <v>70</v>
      </c>
      <c r="BO242" s="20"/>
      <c r="BP242" s="20"/>
      <c r="BQ242" s="20"/>
      <c r="BR242" s="20"/>
      <c r="BS242" s="20"/>
      <c r="BT242" s="20"/>
      <c r="BU242" s="22">
        <v>0.11</v>
      </c>
      <c r="BV242" s="22">
        <v>0</v>
      </c>
      <c r="BW242" s="22">
        <v>0.03</v>
      </c>
      <c r="BX242" s="22">
        <v>0.14000000000000001</v>
      </c>
      <c r="BY242" s="22">
        <v>1.69</v>
      </c>
      <c r="BZ242" s="22">
        <v>1.79</v>
      </c>
      <c r="CA242" s="22">
        <v>291</v>
      </c>
      <c r="CB242" s="22">
        <v>35</v>
      </c>
      <c r="CC242" s="22">
        <v>387</v>
      </c>
      <c r="CD242" s="22">
        <v>132</v>
      </c>
      <c r="CE242" s="22">
        <v>380</v>
      </c>
      <c r="CF242" s="22">
        <v>128</v>
      </c>
      <c r="CG242" s="22">
        <v>230</v>
      </c>
      <c r="CH242" s="22">
        <v>87</v>
      </c>
      <c r="CI242" s="22">
        <v>1.02</v>
      </c>
      <c r="CJ242" s="22">
        <v>0.13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100</v>
      </c>
      <c r="B243" s="22">
        <v>100</v>
      </c>
      <c r="C243" s="22">
        <v>448047</v>
      </c>
      <c r="D243" s="22">
        <v>0</v>
      </c>
      <c r="E243" s="22">
        <v>0</v>
      </c>
      <c r="F243" s="22">
        <v>-2</v>
      </c>
      <c r="G243" s="22">
        <v>2</v>
      </c>
      <c r="H243" s="22">
        <v>1</v>
      </c>
      <c r="I243" s="22">
        <v>3</v>
      </c>
      <c r="J243" s="20">
        <v>4.9000000000000004</v>
      </c>
      <c r="K243" s="20">
        <v>4.4000000000000004</v>
      </c>
      <c r="L243" s="22">
        <v>2</v>
      </c>
      <c r="M243" s="20" t="s">
        <v>1748</v>
      </c>
      <c r="N243" s="20">
        <v>4.4000000000000004</v>
      </c>
      <c r="O243" s="22">
        <v>199</v>
      </c>
      <c r="P243" s="23" t="b">
        <v>0</v>
      </c>
      <c r="Q243" s="20"/>
      <c r="R243" s="20" t="s">
        <v>3398</v>
      </c>
      <c r="S243" s="22">
        <v>48</v>
      </c>
      <c r="T243" s="20" t="s">
        <v>1749</v>
      </c>
      <c r="U243" s="20">
        <v>2.9</v>
      </c>
      <c r="V243" s="20" t="s">
        <v>747</v>
      </c>
      <c r="W243" s="20">
        <v>3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43</v>
      </c>
      <c r="AD243" s="22">
        <v>330718</v>
      </c>
      <c r="AE243" s="22">
        <v>5961</v>
      </c>
      <c r="AF243" s="22">
        <v>465190</v>
      </c>
      <c r="AG243" s="22">
        <v>4947</v>
      </c>
      <c r="AH243" s="20">
        <v>0.9</v>
      </c>
      <c r="AI243" s="20">
        <v>9</v>
      </c>
      <c r="AJ243" s="20" t="s">
        <v>1748</v>
      </c>
      <c r="AK243" s="22">
        <v>1232</v>
      </c>
      <c r="AL243" s="22">
        <v>2</v>
      </c>
      <c r="AM243" s="22">
        <v>1</v>
      </c>
      <c r="AN243" s="22">
        <v>4</v>
      </c>
      <c r="AO243" s="22">
        <v>21</v>
      </c>
      <c r="AP243" s="22">
        <v>0</v>
      </c>
      <c r="AQ243" s="22">
        <v>0</v>
      </c>
      <c r="AR243" s="22">
        <v>1</v>
      </c>
      <c r="AS243" s="22">
        <v>4</v>
      </c>
      <c r="AT243" s="22">
        <v>0</v>
      </c>
      <c r="AU243" s="22">
        <v>0</v>
      </c>
      <c r="AV243" s="22">
        <v>3</v>
      </c>
      <c r="AW243" s="22">
        <v>194</v>
      </c>
      <c r="AX243" s="20">
        <v>255.4</v>
      </c>
      <c r="AY243" s="20">
        <v>278.5</v>
      </c>
      <c r="AZ243" s="20">
        <v>248</v>
      </c>
      <c r="BA243" s="20">
        <v>78.099999999999994</v>
      </c>
      <c r="BB243" s="22">
        <v>15</v>
      </c>
      <c r="BC243" s="20">
        <v>4.41</v>
      </c>
      <c r="BD243" s="20">
        <v>1.8</v>
      </c>
      <c r="BE243" s="20">
        <v>6.21</v>
      </c>
      <c r="BF243" s="20">
        <v>19.82</v>
      </c>
      <c r="BG243" s="22">
        <v>103</v>
      </c>
      <c r="BH243" s="22">
        <v>38</v>
      </c>
      <c r="BI243" s="22">
        <v>45</v>
      </c>
      <c r="BJ243" s="22">
        <v>36</v>
      </c>
      <c r="BK243" s="22">
        <v>55</v>
      </c>
      <c r="BL243" s="22">
        <v>33</v>
      </c>
      <c r="BM243" s="22">
        <v>48</v>
      </c>
      <c r="BN243" s="22">
        <v>34</v>
      </c>
      <c r="BO243" s="22">
        <v>4</v>
      </c>
      <c r="BP243" s="20"/>
      <c r="BQ243" s="22">
        <v>1</v>
      </c>
      <c r="BR243" s="20"/>
      <c r="BS243" s="22">
        <v>4</v>
      </c>
      <c r="BT243" s="20"/>
      <c r="BU243" s="22">
        <v>0.32</v>
      </c>
      <c r="BV243" s="22">
        <v>0</v>
      </c>
      <c r="BW243" s="22">
        <v>0.13</v>
      </c>
      <c r="BX243" s="22">
        <v>0.45</v>
      </c>
      <c r="BY243" s="22">
        <v>1.45</v>
      </c>
      <c r="BZ243" s="22">
        <v>1.53</v>
      </c>
      <c r="CA243" s="22">
        <v>302</v>
      </c>
      <c r="CB243" s="22">
        <v>197</v>
      </c>
      <c r="CC243" s="22">
        <v>41</v>
      </c>
      <c r="CD243" s="22">
        <v>20</v>
      </c>
      <c r="CE243" s="22">
        <v>154</v>
      </c>
      <c r="CF243" s="22">
        <v>67</v>
      </c>
      <c r="CG243" s="22">
        <v>109</v>
      </c>
      <c r="CH243" s="22">
        <v>30</v>
      </c>
      <c r="CI243" s="22">
        <v>1.1000000000000001</v>
      </c>
      <c r="CJ243" s="22">
        <v>0.28999999999999998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27.75" thickBot="1">
      <c r="A244" s="22">
        <v>0</v>
      </c>
      <c r="B244" s="22">
        <v>0</v>
      </c>
      <c r="C244" s="22">
        <v>520295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4</v>
      </c>
      <c r="J244" s="20">
        <v>0</v>
      </c>
      <c r="K244" s="20">
        <v>0</v>
      </c>
      <c r="L244" s="22">
        <v>0</v>
      </c>
      <c r="M244" s="20" t="s">
        <v>1188</v>
      </c>
      <c r="N244" s="20">
        <v>0</v>
      </c>
      <c r="O244" s="22">
        <v>200</v>
      </c>
      <c r="P244" s="23" t="b">
        <v>0</v>
      </c>
      <c r="Q244" s="20" t="s">
        <v>2061</v>
      </c>
      <c r="R244" s="20" t="s">
        <v>2062</v>
      </c>
      <c r="S244" s="22">
        <v>50</v>
      </c>
      <c r="T244" s="20" t="s">
        <v>1189</v>
      </c>
      <c r="U244" s="20">
        <v>0</v>
      </c>
      <c r="V244" s="20" t="s">
        <v>620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363</v>
      </c>
      <c r="AG244" s="22">
        <v>1</v>
      </c>
      <c r="AH244" s="20">
        <v>0</v>
      </c>
      <c r="AI244" s="20">
        <v>0</v>
      </c>
      <c r="AJ244" s="20" t="s">
        <v>1190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738</v>
      </c>
      <c r="BH244" s="22">
        <v>89</v>
      </c>
      <c r="BI244" s="22">
        <v>735</v>
      </c>
      <c r="BJ244" s="22">
        <v>89</v>
      </c>
      <c r="BK244" s="22">
        <v>733</v>
      </c>
      <c r="BL244" s="22">
        <v>88</v>
      </c>
      <c r="BM244" s="22">
        <v>738</v>
      </c>
      <c r="BN244" s="22">
        <v>89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207</v>
      </c>
      <c r="CB244" s="22">
        <v>46</v>
      </c>
      <c r="CC244" s="22">
        <v>716</v>
      </c>
      <c r="CD244" s="22">
        <v>86</v>
      </c>
      <c r="CE244" s="22">
        <v>738</v>
      </c>
      <c r="CF244" s="22">
        <v>89</v>
      </c>
      <c r="CG244" s="22">
        <v>731</v>
      </c>
      <c r="CH244" s="22">
        <v>98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444463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2</v>
      </c>
      <c r="J245" s="20">
        <v>0</v>
      </c>
      <c r="K245" s="20">
        <v>0</v>
      </c>
      <c r="L245" s="22">
        <v>0</v>
      </c>
      <c r="M245" s="20" t="s">
        <v>1176</v>
      </c>
      <c r="N245" s="20">
        <v>0</v>
      </c>
      <c r="O245" s="22">
        <v>201</v>
      </c>
      <c r="P245" s="23" t="b">
        <v>0</v>
      </c>
      <c r="Q245" s="20" t="s">
        <v>910</v>
      </c>
      <c r="R245" s="20" t="s">
        <v>2063</v>
      </c>
      <c r="S245" s="22">
        <v>44</v>
      </c>
      <c r="T245" s="20" t="s">
        <v>1177</v>
      </c>
      <c r="U245" s="20">
        <v>0</v>
      </c>
      <c r="V245" s="20" t="s">
        <v>620</v>
      </c>
      <c r="W245" s="20">
        <v>0</v>
      </c>
      <c r="X245" s="23" t="b">
        <v>0</v>
      </c>
      <c r="Y245" s="20"/>
      <c r="Z245" s="20" t="s">
        <v>899</v>
      </c>
      <c r="AA245" s="22">
        <v>7</v>
      </c>
      <c r="AB245" s="22">
        <v>8</v>
      </c>
      <c r="AC245" s="22">
        <v>0</v>
      </c>
      <c r="AD245" s="22">
        <v>692</v>
      </c>
      <c r="AE245" s="22">
        <v>10</v>
      </c>
      <c r="AF245" s="22">
        <v>3116</v>
      </c>
      <c r="AG245" s="22">
        <v>11</v>
      </c>
      <c r="AH245" s="20">
        <v>0</v>
      </c>
      <c r="AI245" s="20">
        <v>0</v>
      </c>
      <c r="AJ245" s="20" t="s">
        <v>621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623</v>
      </c>
      <c r="BH245" s="22">
        <v>238</v>
      </c>
      <c r="BI245" s="22">
        <v>612</v>
      </c>
      <c r="BJ245" s="22">
        <v>238</v>
      </c>
      <c r="BK245" s="22">
        <v>595</v>
      </c>
      <c r="BL245" s="22">
        <v>234</v>
      </c>
      <c r="BM245" s="22">
        <v>628</v>
      </c>
      <c r="BN245" s="22">
        <v>238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542</v>
      </c>
      <c r="CB245" s="22">
        <v>118</v>
      </c>
      <c r="CC245" s="22">
        <v>578</v>
      </c>
      <c r="CD245" s="22">
        <v>227</v>
      </c>
      <c r="CE245" s="22">
        <v>635</v>
      </c>
      <c r="CF245" s="22">
        <v>237</v>
      </c>
      <c r="CG245" s="22">
        <v>586</v>
      </c>
      <c r="CH245" s="22">
        <v>210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232787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2.9</v>
      </c>
      <c r="K246" s="20">
        <v>2.4</v>
      </c>
      <c r="L246" s="22">
        <v>2</v>
      </c>
      <c r="M246" s="20" t="s">
        <v>1171</v>
      </c>
      <c r="N246" s="20">
        <v>2.4</v>
      </c>
      <c r="O246" s="22">
        <v>202</v>
      </c>
      <c r="P246" s="23" t="b">
        <v>0</v>
      </c>
      <c r="Q246" s="20"/>
      <c r="R246" s="20" t="s">
        <v>3637</v>
      </c>
      <c r="S246" s="22">
        <v>54</v>
      </c>
      <c r="T246" s="20" t="s">
        <v>1172</v>
      </c>
      <c r="U246" s="20">
        <v>3.1</v>
      </c>
      <c r="V246" s="20" t="s">
        <v>589</v>
      </c>
      <c r="W246" s="20">
        <v>0.5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47</v>
      </c>
      <c r="AD246" s="22">
        <v>71409</v>
      </c>
      <c r="AE246" s="22">
        <v>838</v>
      </c>
      <c r="AF246" s="22">
        <v>78199</v>
      </c>
      <c r="AG246" s="22">
        <v>866</v>
      </c>
      <c r="AH246" s="20">
        <v>0.4</v>
      </c>
      <c r="AI246" s="20">
        <v>8.6999999999999993</v>
      </c>
      <c r="AJ246" s="20" t="s">
        <v>589</v>
      </c>
      <c r="AK246" s="22">
        <v>1237</v>
      </c>
      <c r="AL246" s="22">
        <v>0</v>
      </c>
      <c r="AM246" s="22">
        <v>5</v>
      </c>
      <c r="AN246" s="22">
        <v>3</v>
      </c>
      <c r="AO246" s="22">
        <v>22</v>
      </c>
      <c r="AP246" s="22">
        <v>0</v>
      </c>
      <c r="AQ246" s="22">
        <v>0</v>
      </c>
      <c r="AR246" s="22">
        <v>0</v>
      </c>
      <c r="AS246" s="22">
        <v>1</v>
      </c>
      <c r="AT246" s="22">
        <v>1</v>
      </c>
      <c r="AU246" s="22">
        <v>0</v>
      </c>
      <c r="AV246" s="22">
        <v>4</v>
      </c>
      <c r="AW246" s="22">
        <v>240</v>
      </c>
      <c r="AX246" s="20">
        <v>272.39999999999998</v>
      </c>
      <c r="AY246" s="20">
        <v>345.4</v>
      </c>
      <c r="AZ246" s="20">
        <v>131</v>
      </c>
      <c r="BA246" s="20">
        <v>74.400000000000006</v>
      </c>
      <c r="BB246" s="22">
        <v>15</v>
      </c>
      <c r="BC246" s="20">
        <v>1.02</v>
      </c>
      <c r="BD246" s="20">
        <v>1.59</v>
      </c>
      <c r="BE246" s="20">
        <v>2.61</v>
      </c>
      <c r="BF246" s="20">
        <v>19.34</v>
      </c>
      <c r="BG246" s="22">
        <v>83</v>
      </c>
      <c r="BH246" s="22">
        <v>30</v>
      </c>
      <c r="BI246" s="22">
        <v>25</v>
      </c>
      <c r="BJ246" s="22">
        <v>19</v>
      </c>
      <c r="BK246" s="22">
        <v>120</v>
      </c>
      <c r="BL246" s="22">
        <v>74</v>
      </c>
      <c r="BM246" s="22">
        <v>51</v>
      </c>
      <c r="BN246" s="22">
        <v>36</v>
      </c>
      <c r="BO246" s="22">
        <v>1</v>
      </c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0.12</v>
      </c>
      <c r="BX246" s="22">
        <v>0.19</v>
      </c>
      <c r="BY246" s="22">
        <v>1.41</v>
      </c>
      <c r="BZ246" s="22">
        <v>1.6</v>
      </c>
      <c r="CA246" s="22">
        <v>124</v>
      </c>
      <c r="CB246" s="22">
        <v>77</v>
      </c>
      <c r="CC246" s="22">
        <v>141</v>
      </c>
      <c r="CD246" s="22">
        <v>71</v>
      </c>
      <c r="CE246" s="22">
        <v>132</v>
      </c>
      <c r="CF246" s="22">
        <v>56</v>
      </c>
      <c r="CG246" s="22">
        <v>236</v>
      </c>
      <c r="CH246" s="22">
        <v>75</v>
      </c>
      <c r="CI246" s="22">
        <v>1.0900000000000001</v>
      </c>
      <c r="CJ246" s="22">
        <v>0.22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27.75" thickBot="1">
      <c r="A247" s="22">
        <v>50</v>
      </c>
      <c r="B247" s="22">
        <v>50</v>
      </c>
      <c r="C247" s="22">
        <v>482609</v>
      </c>
      <c r="D247" s="22">
        <v>0</v>
      </c>
      <c r="E247" s="22">
        <v>0</v>
      </c>
      <c r="F247" s="22">
        <v>1</v>
      </c>
      <c r="G247" s="22">
        <v>-1</v>
      </c>
      <c r="H247" s="22">
        <v>1</v>
      </c>
      <c r="I247" s="22">
        <v>2</v>
      </c>
      <c r="J247" s="20">
        <v>0.3</v>
      </c>
      <c r="K247" s="20">
        <v>0.1</v>
      </c>
      <c r="L247" s="22">
        <v>0</v>
      </c>
      <c r="M247" s="20" t="s">
        <v>2064</v>
      </c>
      <c r="N247" s="20">
        <v>0.2</v>
      </c>
      <c r="O247" s="22">
        <v>203</v>
      </c>
      <c r="P247" s="23" t="b">
        <v>0</v>
      </c>
      <c r="Q247" s="20" t="s">
        <v>3627</v>
      </c>
      <c r="R247" s="20" t="s">
        <v>3506</v>
      </c>
      <c r="S247" s="22">
        <v>41</v>
      </c>
      <c r="T247" s="20" t="s">
        <v>2065</v>
      </c>
      <c r="U247" s="20">
        <v>2.7</v>
      </c>
      <c r="V247" s="20" t="s">
        <v>2066</v>
      </c>
      <c r="W247" s="20">
        <v>4.4000000000000004</v>
      </c>
      <c r="X247" s="23" t="b">
        <v>0</v>
      </c>
      <c r="Y247" s="20"/>
      <c r="Z247" s="20" t="s">
        <v>937</v>
      </c>
      <c r="AA247" s="22">
        <v>7</v>
      </c>
      <c r="AB247" s="22">
        <v>8</v>
      </c>
      <c r="AC247" s="22">
        <v>24</v>
      </c>
      <c r="AD247" s="22">
        <v>1748316</v>
      </c>
      <c r="AE247" s="22">
        <v>716</v>
      </c>
      <c r="AF247" s="22">
        <v>1505888</v>
      </c>
      <c r="AG247" s="22">
        <v>11704</v>
      </c>
      <c r="AH247" s="20">
        <v>0</v>
      </c>
      <c r="AI247" s="20">
        <v>5.9</v>
      </c>
      <c r="AJ247" s="20" t="s">
        <v>2066</v>
      </c>
      <c r="AK247" s="22">
        <v>538</v>
      </c>
      <c r="AL247" s="22">
        <v>0</v>
      </c>
      <c r="AM247" s="22">
        <v>2</v>
      </c>
      <c r="AN247" s="22">
        <v>2</v>
      </c>
      <c r="AO247" s="22">
        <v>7</v>
      </c>
      <c r="AP247" s="22">
        <v>0</v>
      </c>
      <c r="AQ247" s="22">
        <v>0</v>
      </c>
      <c r="AR247" s="22">
        <v>0</v>
      </c>
      <c r="AS247" s="22">
        <v>1</v>
      </c>
      <c r="AT247" s="22">
        <v>1</v>
      </c>
      <c r="AU247" s="22">
        <v>0</v>
      </c>
      <c r="AV247" s="22">
        <v>2</v>
      </c>
      <c r="AW247" s="22">
        <v>120</v>
      </c>
      <c r="AX247" s="20">
        <v>99.4</v>
      </c>
      <c r="AY247" s="20">
        <v>72.5</v>
      </c>
      <c r="AZ247" s="20">
        <v>32</v>
      </c>
      <c r="BA247" s="20">
        <v>20.399999999999999</v>
      </c>
      <c r="BB247" s="22">
        <v>6</v>
      </c>
      <c r="BC247" s="20">
        <v>0.41</v>
      </c>
      <c r="BD247" s="20">
        <v>0.41</v>
      </c>
      <c r="BE247" s="20">
        <v>0.82</v>
      </c>
      <c r="BF247" s="20">
        <v>7.01</v>
      </c>
      <c r="BG247" s="22">
        <v>271</v>
      </c>
      <c r="BH247" s="22">
        <v>108</v>
      </c>
      <c r="BI247" s="22">
        <v>216</v>
      </c>
      <c r="BJ247" s="22">
        <v>59</v>
      </c>
      <c r="BK247" s="22">
        <v>279</v>
      </c>
      <c r="BL247" s="22">
        <v>88</v>
      </c>
      <c r="BM247" s="22">
        <v>290</v>
      </c>
      <c r="BN247" s="22">
        <v>97</v>
      </c>
      <c r="BO247" s="20"/>
      <c r="BP247" s="20"/>
      <c r="BQ247" s="20"/>
      <c r="BR247" s="20"/>
      <c r="BS247" s="20"/>
      <c r="BT247" s="20"/>
      <c r="BU247" s="22">
        <v>7.0000000000000007E-2</v>
      </c>
      <c r="BV247" s="22">
        <v>0</v>
      </c>
      <c r="BW247" s="22">
        <v>7.0000000000000007E-2</v>
      </c>
      <c r="BX247" s="22">
        <v>0.14000000000000001</v>
      </c>
      <c r="BY247" s="22">
        <v>1.17</v>
      </c>
      <c r="BZ247" s="22">
        <v>1.17</v>
      </c>
      <c r="CA247" s="22">
        <v>622</v>
      </c>
      <c r="CB247" s="22">
        <v>162</v>
      </c>
      <c r="CC247" s="22">
        <v>361</v>
      </c>
      <c r="CD247" s="22">
        <v>120</v>
      </c>
      <c r="CE247" s="22">
        <v>176</v>
      </c>
      <c r="CF247" s="22">
        <v>55</v>
      </c>
      <c r="CG247" s="22">
        <v>89</v>
      </c>
      <c r="CH247" s="22">
        <v>36</v>
      </c>
      <c r="CI247" s="22">
        <v>1</v>
      </c>
      <c r="CJ247" s="22">
        <v>0.33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75</v>
      </c>
      <c r="B248" s="22">
        <v>100</v>
      </c>
      <c r="C248" s="22">
        <v>225796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0.8</v>
      </c>
      <c r="K248" s="20">
        <v>0.6</v>
      </c>
      <c r="L248" s="22">
        <v>1</v>
      </c>
      <c r="M248" s="20" t="s">
        <v>1169</v>
      </c>
      <c r="N248" s="20">
        <v>0.6</v>
      </c>
      <c r="O248" s="22">
        <v>206</v>
      </c>
      <c r="P248" s="23" t="b">
        <v>0</v>
      </c>
      <c r="Q248" s="20" t="s">
        <v>3802</v>
      </c>
      <c r="R248" s="20" t="s">
        <v>3803</v>
      </c>
      <c r="S248" s="22">
        <v>54</v>
      </c>
      <c r="T248" s="20" t="s">
        <v>1170</v>
      </c>
      <c r="U248" s="20">
        <v>1.1000000000000001</v>
      </c>
      <c r="V248" s="20" t="s">
        <v>479</v>
      </c>
      <c r="W248" s="20">
        <v>4.8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9</v>
      </c>
      <c r="AD248" s="22">
        <v>505909</v>
      </c>
      <c r="AE248" s="22">
        <v>9084</v>
      </c>
      <c r="AF248" s="22">
        <v>1558473</v>
      </c>
      <c r="AG248" s="22">
        <v>18236</v>
      </c>
      <c r="AH248" s="20">
        <v>0.1</v>
      </c>
      <c r="AI248" s="20">
        <v>1.7</v>
      </c>
      <c r="AJ248" s="20" t="s">
        <v>479</v>
      </c>
      <c r="AK248" s="22">
        <v>386</v>
      </c>
      <c r="AL248" s="22">
        <v>0</v>
      </c>
      <c r="AM248" s="22">
        <v>1</v>
      </c>
      <c r="AN248" s="22">
        <v>0</v>
      </c>
      <c r="AO248" s="22">
        <v>12</v>
      </c>
      <c r="AP248" s="22">
        <v>0</v>
      </c>
      <c r="AQ248" s="22">
        <v>0</v>
      </c>
      <c r="AR248" s="22">
        <v>0</v>
      </c>
      <c r="AS248" s="22">
        <v>0</v>
      </c>
      <c r="AT248" s="22">
        <v>1</v>
      </c>
      <c r="AU248" s="22">
        <v>0</v>
      </c>
      <c r="AV248" s="22">
        <v>0</v>
      </c>
      <c r="AW248" s="22">
        <v>95</v>
      </c>
      <c r="AX248" s="20">
        <v>115.2</v>
      </c>
      <c r="AY248" s="20">
        <v>156.9</v>
      </c>
      <c r="AZ248" s="20">
        <v>59</v>
      </c>
      <c r="BA248" s="20">
        <v>33.200000000000003</v>
      </c>
      <c r="BB248" s="22">
        <v>5</v>
      </c>
      <c r="BC248" s="20">
        <v>0.3</v>
      </c>
      <c r="BD248" s="20">
        <v>1.01</v>
      </c>
      <c r="BE248" s="20">
        <v>1.31</v>
      </c>
      <c r="BF248" s="20">
        <v>10.199999999999999</v>
      </c>
      <c r="BG248" s="22">
        <v>259</v>
      </c>
      <c r="BH248" s="22">
        <v>102</v>
      </c>
      <c r="BI248" s="22">
        <v>101</v>
      </c>
      <c r="BJ248" s="22">
        <v>19</v>
      </c>
      <c r="BK248" s="22">
        <v>213</v>
      </c>
      <c r="BL248" s="22">
        <v>53</v>
      </c>
      <c r="BM248" s="22">
        <v>206</v>
      </c>
      <c r="BN248" s="22">
        <v>60</v>
      </c>
      <c r="BO248" s="20"/>
      <c r="BP248" s="20"/>
      <c r="BQ248" s="22">
        <v>2</v>
      </c>
      <c r="BR248" s="20"/>
      <c r="BS248" s="20"/>
      <c r="BT248" s="20"/>
      <c r="BU248" s="22">
        <v>7.0000000000000007E-2</v>
      </c>
      <c r="BV248" s="22">
        <v>0</v>
      </c>
      <c r="BW248" s="22">
        <v>0.24</v>
      </c>
      <c r="BX248" s="22">
        <v>0.31</v>
      </c>
      <c r="BY248" s="22">
        <v>2.38</v>
      </c>
      <c r="BZ248" s="22">
        <v>2.8</v>
      </c>
      <c r="CA248" s="22">
        <v>123</v>
      </c>
      <c r="CB248" s="22">
        <v>10</v>
      </c>
      <c r="CC248" s="22">
        <v>319</v>
      </c>
      <c r="CD248" s="22">
        <v>106</v>
      </c>
      <c r="CE248" s="22">
        <v>382</v>
      </c>
      <c r="CF248" s="22">
        <v>129</v>
      </c>
      <c r="CG248" s="22">
        <v>84</v>
      </c>
      <c r="CH248" s="22">
        <v>32</v>
      </c>
      <c r="CI248" s="22">
        <v>1.17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66749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4</v>
      </c>
      <c r="J249" s="20">
        <v>0</v>
      </c>
      <c r="K249" s="20">
        <v>0</v>
      </c>
      <c r="L249" s="22">
        <v>0</v>
      </c>
      <c r="M249" s="20" t="s">
        <v>2067</v>
      </c>
      <c r="N249" s="20">
        <v>0</v>
      </c>
      <c r="O249" s="22">
        <v>207</v>
      </c>
      <c r="P249" s="23" t="b">
        <v>0</v>
      </c>
      <c r="Q249" s="20" t="s">
        <v>2978</v>
      </c>
      <c r="R249" s="20" t="s">
        <v>2979</v>
      </c>
      <c r="S249" s="22">
        <v>68</v>
      </c>
      <c r="T249" s="20" t="s">
        <v>2068</v>
      </c>
      <c r="U249" s="20">
        <v>0</v>
      </c>
      <c r="V249" s="20" t="s">
        <v>2069</v>
      </c>
      <c r="W249" s="20">
        <v>0.3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9006</v>
      </c>
      <c r="AE249" s="22">
        <v>0</v>
      </c>
      <c r="AF249" s="22">
        <v>61057</v>
      </c>
      <c r="AG249" s="22">
        <v>62</v>
      </c>
      <c r="AH249" s="20">
        <v>0</v>
      </c>
      <c r="AI249" s="20">
        <v>0</v>
      </c>
      <c r="AJ249" s="20" t="s">
        <v>2070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754</v>
      </c>
      <c r="BH249" s="22">
        <v>95</v>
      </c>
      <c r="BI249" s="22">
        <v>754</v>
      </c>
      <c r="BJ249" s="22">
        <v>95</v>
      </c>
      <c r="BK249" s="22">
        <v>754</v>
      </c>
      <c r="BL249" s="22">
        <v>95</v>
      </c>
      <c r="BM249" s="22">
        <v>754</v>
      </c>
      <c r="BN249" s="22">
        <v>95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37</v>
      </c>
      <c r="CB249" s="22">
        <v>15</v>
      </c>
      <c r="CC249" s="22">
        <v>750</v>
      </c>
      <c r="CD249" s="22">
        <v>94</v>
      </c>
      <c r="CE249" s="22">
        <v>754</v>
      </c>
      <c r="CF249" s="22">
        <v>95</v>
      </c>
      <c r="CG249" s="22">
        <v>292</v>
      </c>
      <c r="CH249" s="22">
        <v>45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248857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3</v>
      </c>
      <c r="J250" s="20">
        <v>0.7</v>
      </c>
      <c r="K250" s="20">
        <v>0.2</v>
      </c>
      <c r="L250" s="22">
        <v>0</v>
      </c>
      <c r="M250" s="20" t="s">
        <v>1201</v>
      </c>
      <c r="N250" s="20">
        <v>0.2</v>
      </c>
      <c r="O250" s="22">
        <v>208</v>
      </c>
      <c r="P250" s="23" t="b">
        <v>0</v>
      </c>
      <c r="Q250" s="20"/>
      <c r="R250" s="20" t="s">
        <v>3705</v>
      </c>
      <c r="S250" s="22">
        <v>53</v>
      </c>
      <c r="T250" s="20" t="s">
        <v>1202</v>
      </c>
      <c r="U250" s="20">
        <v>1.2</v>
      </c>
      <c r="V250" s="20" t="s">
        <v>1203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7</v>
      </c>
      <c r="AD250" s="22">
        <v>7206</v>
      </c>
      <c r="AE250" s="22">
        <v>58</v>
      </c>
      <c r="AF250" s="22">
        <v>13112</v>
      </c>
      <c r="AG250" s="22">
        <v>72</v>
      </c>
      <c r="AH250" s="20">
        <v>0</v>
      </c>
      <c r="AI250" s="20">
        <v>1.3</v>
      </c>
      <c r="AJ250" s="20" t="s">
        <v>1203</v>
      </c>
      <c r="AK250" s="22">
        <v>119</v>
      </c>
      <c r="AL250" s="22">
        <v>0</v>
      </c>
      <c r="AM250" s="22">
        <v>0</v>
      </c>
      <c r="AN250" s="22">
        <v>0</v>
      </c>
      <c r="AO250" s="22">
        <v>3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23</v>
      </c>
      <c r="AX250" s="20">
        <v>10.199999999999999</v>
      </c>
      <c r="AY250" s="20">
        <v>36.9</v>
      </c>
      <c r="AZ250" s="20">
        <v>40</v>
      </c>
      <c r="BA250" s="20">
        <v>8.6999999999999993</v>
      </c>
      <c r="BB250" s="22">
        <v>1</v>
      </c>
      <c r="BC250" s="20">
        <v>0.19</v>
      </c>
      <c r="BD250" s="20">
        <v>0.23</v>
      </c>
      <c r="BE250" s="20">
        <v>0.42</v>
      </c>
      <c r="BF250" s="20">
        <v>1.91</v>
      </c>
      <c r="BG250" s="22">
        <v>429</v>
      </c>
      <c r="BH250" s="22">
        <v>193</v>
      </c>
      <c r="BI250" s="22">
        <v>306</v>
      </c>
      <c r="BJ250" s="22">
        <v>161</v>
      </c>
      <c r="BK250" s="22">
        <v>259</v>
      </c>
      <c r="BL250" s="22">
        <v>135</v>
      </c>
      <c r="BM250" s="22">
        <v>376</v>
      </c>
      <c r="BN250" s="22">
        <v>174</v>
      </c>
      <c r="BO250" s="20"/>
      <c r="BP250" s="20"/>
      <c r="BQ250" s="20"/>
      <c r="BR250" s="20"/>
      <c r="BS250" s="20"/>
      <c r="BT250" s="20"/>
      <c r="BU250" s="22">
        <v>0.14000000000000001</v>
      </c>
      <c r="BV250" s="22">
        <v>0</v>
      </c>
      <c r="BW250" s="22">
        <v>0.17</v>
      </c>
      <c r="BX250" s="22">
        <v>0.31</v>
      </c>
      <c r="BY250" s="22">
        <v>1.44</v>
      </c>
      <c r="BZ250" s="22">
        <v>2.27</v>
      </c>
      <c r="CA250" s="22">
        <v>147</v>
      </c>
      <c r="CB250" s="22">
        <v>93</v>
      </c>
      <c r="CC250" s="22">
        <v>395</v>
      </c>
      <c r="CD250" s="22">
        <v>183</v>
      </c>
      <c r="CE250" s="22">
        <v>375</v>
      </c>
      <c r="CF250" s="22">
        <v>176</v>
      </c>
      <c r="CG250" s="22">
        <v>464</v>
      </c>
      <c r="CH250" s="22">
        <v>157</v>
      </c>
      <c r="CI250" s="22">
        <v>0.76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465920</v>
      </c>
      <c r="D251" s="22">
        <v>0</v>
      </c>
      <c r="E251" s="22">
        <v>0</v>
      </c>
      <c r="F251" s="22">
        <v>-2</v>
      </c>
      <c r="G251" s="22">
        <v>2</v>
      </c>
      <c r="H251" s="22">
        <v>1</v>
      </c>
      <c r="I251" s="22">
        <v>3</v>
      </c>
      <c r="J251" s="20">
        <v>3.1</v>
      </c>
      <c r="K251" s="20">
        <v>2.6</v>
      </c>
      <c r="L251" s="22">
        <v>1</v>
      </c>
      <c r="M251" s="20" t="s">
        <v>1195</v>
      </c>
      <c r="N251" s="20">
        <v>2.6</v>
      </c>
      <c r="O251" s="22">
        <v>210</v>
      </c>
      <c r="P251" s="23" t="b">
        <v>0</v>
      </c>
      <c r="Q251" s="20"/>
      <c r="R251" s="20" t="s">
        <v>3399</v>
      </c>
      <c r="S251" s="22">
        <v>63</v>
      </c>
      <c r="T251" s="20" t="s">
        <v>1196</v>
      </c>
      <c r="U251" s="20">
        <v>3</v>
      </c>
      <c r="V251" s="20" t="s">
        <v>1197</v>
      </c>
      <c r="W251" s="20">
        <v>0.9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42</v>
      </c>
      <c r="AD251" s="22">
        <v>103372</v>
      </c>
      <c r="AE251" s="22">
        <v>1994</v>
      </c>
      <c r="AF251" s="22">
        <v>295393</v>
      </c>
      <c r="AG251" s="22">
        <v>1274</v>
      </c>
      <c r="AH251" s="20">
        <v>0.4</v>
      </c>
      <c r="AI251" s="20">
        <v>6.7</v>
      </c>
      <c r="AJ251" s="20" t="s">
        <v>1197</v>
      </c>
      <c r="AK251" s="22">
        <v>631</v>
      </c>
      <c r="AL251" s="22">
        <v>2</v>
      </c>
      <c r="AM251" s="22">
        <v>3</v>
      </c>
      <c r="AN251" s="22">
        <v>3</v>
      </c>
      <c r="AO251" s="22">
        <v>9</v>
      </c>
      <c r="AP251" s="22">
        <v>0</v>
      </c>
      <c r="AQ251" s="22">
        <v>0</v>
      </c>
      <c r="AR251" s="22">
        <v>0</v>
      </c>
      <c r="AS251" s="22">
        <v>3</v>
      </c>
      <c r="AT251" s="22">
        <v>0</v>
      </c>
      <c r="AU251" s="22">
        <v>0</v>
      </c>
      <c r="AV251" s="22">
        <v>3</v>
      </c>
      <c r="AW251" s="22">
        <v>127</v>
      </c>
      <c r="AX251" s="20">
        <v>134.6</v>
      </c>
      <c r="AY251" s="20">
        <v>192.8</v>
      </c>
      <c r="AZ251" s="20">
        <v>125</v>
      </c>
      <c r="BA251" s="20">
        <v>45.3</v>
      </c>
      <c r="BB251" s="22">
        <v>7</v>
      </c>
      <c r="BC251" s="20">
        <v>1.1599999999999999</v>
      </c>
      <c r="BD251" s="20">
        <v>1.31</v>
      </c>
      <c r="BE251" s="20">
        <v>2.4700000000000002</v>
      </c>
      <c r="BF251" s="20">
        <v>9.24</v>
      </c>
      <c r="BG251" s="22">
        <v>231</v>
      </c>
      <c r="BH251" s="22">
        <v>94</v>
      </c>
      <c r="BI251" s="22">
        <v>80</v>
      </c>
      <c r="BJ251" s="22">
        <v>62</v>
      </c>
      <c r="BK251" s="22">
        <v>125</v>
      </c>
      <c r="BL251" s="22">
        <v>78</v>
      </c>
      <c r="BM251" s="22">
        <v>139</v>
      </c>
      <c r="BN251" s="22">
        <v>80</v>
      </c>
      <c r="BO251" s="22">
        <v>3</v>
      </c>
      <c r="BP251" s="20"/>
      <c r="BQ251" s="20"/>
      <c r="BR251" s="20"/>
      <c r="BS251" s="20"/>
      <c r="BT251" s="20"/>
      <c r="BU251" s="22">
        <v>0.17</v>
      </c>
      <c r="BV251" s="22">
        <v>0</v>
      </c>
      <c r="BW251" s="22">
        <v>0.19</v>
      </c>
      <c r="BX251" s="22">
        <v>0.36</v>
      </c>
      <c r="BY251" s="22">
        <v>1.32</v>
      </c>
      <c r="BZ251" s="22">
        <v>1.28</v>
      </c>
      <c r="CA251" s="22">
        <v>55</v>
      </c>
      <c r="CB251" s="22">
        <v>33</v>
      </c>
      <c r="CC251" s="22">
        <v>131</v>
      </c>
      <c r="CD251" s="22">
        <v>66</v>
      </c>
      <c r="CE251" s="22">
        <v>148</v>
      </c>
      <c r="CF251" s="22">
        <v>65</v>
      </c>
      <c r="CG251" s="22">
        <v>190</v>
      </c>
      <c r="CH251" s="22">
        <v>65</v>
      </c>
      <c r="CI251" s="22">
        <v>1</v>
      </c>
      <c r="CJ251" s="22">
        <v>0.43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517052</v>
      </c>
      <c r="D252" s="22">
        <v>0</v>
      </c>
      <c r="E252" s="22">
        <v>0</v>
      </c>
      <c r="F252" s="22">
        <v>-1</v>
      </c>
      <c r="G252" s="22">
        <v>1</v>
      </c>
      <c r="H252" s="22">
        <v>1</v>
      </c>
      <c r="I252" s="22">
        <v>4</v>
      </c>
      <c r="J252" s="20">
        <v>3.5</v>
      </c>
      <c r="K252" s="20">
        <v>3</v>
      </c>
      <c r="L252" s="22">
        <v>1</v>
      </c>
      <c r="M252" s="20" t="s">
        <v>870</v>
      </c>
      <c r="N252" s="20">
        <v>3</v>
      </c>
      <c r="O252" s="22">
        <v>211</v>
      </c>
      <c r="P252" s="23" t="b">
        <v>0</v>
      </c>
      <c r="Q252" s="20"/>
      <c r="R252" s="20" t="s">
        <v>3351</v>
      </c>
      <c r="S252" s="22">
        <v>69</v>
      </c>
      <c r="T252" s="20" t="s">
        <v>2071</v>
      </c>
      <c r="U252" s="20">
        <v>3.5</v>
      </c>
      <c r="V252" s="20" t="s">
        <v>1708</v>
      </c>
      <c r="W252" s="20">
        <v>6.2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52</v>
      </c>
      <c r="AD252" s="22">
        <v>1447164</v>
      </c>
      <c r="AE252" s="22">
        <v>12204</v>
      </c>
      <c r="AF252" s="22">
        <v>2348053</v>
      </c>
      <c r="AG252" s="22">
        <v>19874</v>
      </c>
      <c r="AH252" s="20">
        <v>0.4</v>
      </c>
      <c r="AI252" s="20">
        <v>7.5</v>
      </c>
      <c r="AJ252" s="20" t="s">
        <v>2072</v>
      </c>
      <c r="AK252" s="22">
        <v>1100</v>
      </c>
      <c r="AL252" s="22">
        <v>6</v>
      </c>
      <c r="AM252" s="22">
        <v>1</v>
      </c>
      <c r="AN252" s="22">
        <v>3</v>
      </c>
      <c r="AO252" s="22">
        <v>21</v>
      </c>
      <c r="AP252" s="22">
        <v>0</v>
      </c>
      <c r="AQ252" s="22">
        <v>0</v>
      </c>
      <c r="AR252" s="22">
        <v>0</v>
      </c>
      <c r="AS252" s="22">
        <v>7</v>
      </c>
      <c r="AT252" s="22">
        <v>0</v>
      </c>
      <c r="AU252" s="22">
        <v>0</v>
      </c>
      <c r="AV252" s="22">
        <v>5</v>
      </c>
      <c r="AW252" s="22">
        <v>174</v>
      </c>
      <c r="AX252" s="20">
        <v>295.60000000000002</v>
      </c>
      <c r="AY252" s="20">
        <v>153.6</v>
      </c>
      <c r="AZ252" s="20">
        <v>504</v>
      </c>
      <c r="BA252" s="20">
        <v>94.9</v>
      </c>
      <c r="BB252" s="22">
        <v>12</v>
      </c>
      <c r="BC252" s="20">
        <v>8.16</v>
      </c>
      <c r="BD252" s="20">
        <v>1.42</v>
      </c>
      <c r="BE252" s="20">
        <v>9.58</v>
      </c>
      <c r="BF252" s="20">
        <v>18.940000000000001</v>
      </c>
      <c r="BG252" s="22">
        <v>62</v>
      </c>
      <c r="BH252" s="22">
        <v>6</v>
      </c>
      <c r="BI252" s="22">
        <v>105</v>
      </c>
      <c r="BJ252" s="22">
        <v>10</v>
      </c>
      <c r="BK252" s="22">
        <v>8</v>
      </c>
      <c r="BL252" s="22">
        <v>4</v>
      </c>
      <c r="BM252" s="22">
        <v>28</v>
      </c>
      <c r="BN252" s="22">
        <v>7</v>
      </c>
      <c r="BO252" s="20"/>
      <c r="BP252" s="20"/>
      <c r="BQ252" s="20"/>
      <c r="BR252" s="20"/>
      <c r="BS252" s="22">
        <v>3</v>
      </c>
      <c r="BT252" s="20"/>
      <c r="BU252" s="22">
        <v>0.67</v>
      </c>
      <c r="BV252" s="22">
        <v>0</v>
      </c>
      <c r="BW252" s="22">
        <v>0.12</v>
      </c>
      <c r="BX252" s="22">
        <v>0.79</v>
      </c>
      <c r="BY252" s="22">
        <v>1.55</v>
      </c>
      <c r="BZ252" s="22">
        <v>1.72</v>
      </c>
      <c r="CA252" s="22">
        <v>36</v>
      </c>
      <c r="CB252" s="22">
        <v>14</v>
      </c>
      <c r="CC252" s="22">
        <v>111</v>
      </c>
      <c r="CD252" s="22">
        <v>16</v>
      </c>
      <c r="CE252" s="22">
        <v>95</v>
      </c>
      <c r="CF252" s="22">
        <v>13</v>
      </c>
      <c r="CG252" s="22">
        <v>65</v>
      </c>
      <c r="CH252" s="22">
        <v>12</v>
      </c>
      <c r="CI252" s="22">
        <v>0.98</v>
      </c>
      <c r="CJ252" s="22">
        <v>0.25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27.75" thickBot="1">
      <c r="A253" s="22">
        <v>25</v>
      </c>
      <c r="B253" s="22">
        <v>25</v>
      </c>
      <c r="C253" s="22">
        <v>213198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4</v>
      </c>
      <c r="J253" s="20">
        <v>0.1</v>
      </c>
      <c r="K253" s="20">
        <v>0</v>
      </c>
      <c r="L253" s="22">
        <v>0</v>
      </c>
      <c r="M253" s="20" t="s">
        <v>2073</v>
      </c>
      <c r="N253" s="20">
        <v>0</v>
      </c>
      <c r="O253" s="22">
        <v>212</v>
      </c>
      <c r="P253" s="23" t="b">
        <v>0</v>
      </c>
      <c r="Q253" s="20" t="s">
        <v>3638</v>
      </c>
      <c r="R253" s="20" t="s">
        <v>2397</v>
      </c>
      <c r="S253" s="22">
        <v>73</v>
      </c>
      <c r="T253" s="20" t="s">
        <v>2074</v>
      </c>
      <c r="U253" s="20">
        <v>0</v>
      </c>
      <c r="V253" s="20" t="s">
        <v>2075</v>
      </c>
      <c r="W253" s="20">
        <v>0.6</v>
      </c>
      <c r="X253" s="23" t="b">
        <v>0</v>
      </c>
      <c r="Y253" s="20"/>
      <c r="Z253" s="20" t="s">
        <v>937</v>
      </c>
      <c r="AA253" s="22">
        <v>7</v>
      </c>
      <c r="AB253" s="22">
        <v>8</v>
      </c>
      <c r="AC253" s="22">
        <v>0</v>
      </c>
      <c r="AD253" s="22">
        <v>23836</v>
      </c>
      <c r="AE253" s="22">
        <v>1530</v>
      </c>
      <c r="AF253" s="22">
        <v>124973</v>
      </c>
      <c r="AG253" s="22">
        <v>850</v>
      </c>
      <c r="AH253" s="20">
        <v>0</v>
      </c>
      <c r="AI253" s="20">
        <v>0</v>
      </c>
      <c r="AJ253" s="20" t="s">
        <v>2075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755</v>
      </c>
      <c r="BH253" s="22">
        <v>96</v>
      </c>
      <c r="BI253" s="22">
        <v>755</v>
      </c>
      <c r="BJ253" s="22">
        <v>96</v>
      </c>
      <c r="BK253" s="22">
        <v>755</v>
      </c>
      <c r="BL253" s="22">
        <v>96</v>
      </c>
      <c r="BM253" s="22">
        <v>755</v>
      </c>
      <c r="BN253" s="22">
        <v>96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25</v>
      </c>
      <c r="CB253" s="22">
        <v>10</v>
      </c>
      <c r="CC253" s="22">
        <v>751</v>
      </c>
      <c r="CD253" s="22">
        <v>95</v>
      </c>
      <c r="CE253" s="22">
        <v>755</v>
      </c>
      <c r="CF253" s="22">
        <v>96</v>
      </c>
      <c r="CG253" s="22">
        <v>214</v>
      </c>
      <c r="CH253" s="22">
        <v>35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176413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1025</v>
      </c>
      <c r="N254" s="20">
        <v>0</v>
      </c>
      <c r="O254" s="22">
        <v>213</v>
      </c>
      <c r="P254" s="23" t="b">
        <v>0</v>
      </c>
      <c r="Q254" s="20" t="s">
        <v>2076</v>
      </c>
      <c r="R254" s="20" t="s">
        <v>2077</v>
      </c>
      <c r="S254" s="22">
        <v>55</v>
      </c>
      <c r="T254" s="20" t="s">
        <v>1158</v>
      </c>
      <c r="U254" s="20">
        <v>0</v>
      </c>
      <c r="V254" s="20" t="s">
        <v>576</v>
      </c>
      <c r="W254" s="20">
        <v>0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0</v>
      </c>
      <c r="AE254" s="22">
        <v>0</v>
      </c>
      <c r="AF254" s="22">
        <v>397</v>
      </c>
      <c r="AG254" s="22">
        <v>0</v>
      </c>
      <c r="AH254" s="20">
        <v>0</v>
      </c>
      <c r="AI254" s="20">
        <v>0</v>
      </c>
      <c r="AJ254" s="20" t="s">
        <v>576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745</v>
      </c>
      <c r="BH254" s="22">
        <v>324</v>
      </c>
      <c r="BI254" s="22">
        <v>745</v>
      </c>
      <c r="BJ254" s="22">
        <v>324</v>
      </c>
      <c r="BK254" s="22">
        <v>744</v>
      </c>
      <c r="BL254" s="22">
        <v>324</v>
      </c>
      <c r="BM254" s="22">
        <v>745</v>
      </c>
      <c r="BN254" s="22">
        <v>324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99</v>
      </c>
      <c r="CB254" s="22">
        <v>61</v>
      </c>
      <c r="CC254" s="22">
        <v>734</v>
      </c>
      <c r="CD254" s="22">
        <v>316</v>
      </c>
      <c r="CE254" s="22">
        <v>745</v>
      </c>
      <c r="CF254" s="22">
        <v>324</v>
      </c>
      <c r="CG254" s="22">
        <v>721</v>
      </c>
      <c r="CH254" s="22">
        <v>301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204727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2</v>
      </c>
      <c r="J255" s="20">
        <v>0.5</v>
      </c>
      <c r="K255" s="20">
        <v>0</v>
      </c>
      <c r="L255" s="22">
        <v>0</v>
      </c>
      <c r="M255" s="20" t="s">
        <v>1163</v>
      </c>
      <c r="N255" s="20">
        <v>0</v>
      </c>
      <c r="O255" s="22">
        <v>214</v>
      </c>
      <c r="P255" s="23" t="b">
        <v>0</v>
      </c>
      <c r="Q255" s="20"/>
      <c r="R255" s="20"/>
      <c r="S255" s="22">
        <v>43</v>
      </c>
      <c r="T255" s="20" t="s">
        <v>1164</v>
      </c>
      <c r="U255" s="20">
        <v>0</v>
      </c>
      <c r="V255" s="20" t="s">
        <v>705</v>
      </c>
      <c r="W255" s="20">
        <v>0.1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4119</v>
      </c>
      <c r="AE255" s="22">
        <v>37</v>
      </c>
      <c r="AF255" s="22">
        <v>8582</v>
      </c>
      <c r="AG255" s="22">
        <v>66</v>
      </c>
      <c r="AH255" s="20">
        <v>0</v>
      </c>
      <c r="AI255" s="20">
        <v>0</v>
      </c>
      <c r="AJ255" s="20" t="s">
        <v>2078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590</v>
      </c>
      <c r="BH255" s="22">
        <v>232</v>
      </c>
      <c r="BI255" s="22">
        <v>580</v>
      </c>
      <c r="BJ255" s="22">
        <v>232</v>
      </c>
      <c r="BK255" s="22">
        <v>560</v>
      </c>
      <c r="BL255" s="22">
        <v>227</v>
      </c>
      <c r="BM255" s="22">
        <v>597</v>
      </c>
      <c r="BN255" s="22">
        <v>232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591</v>
      </c>
      <c r="CB255" s="22">
        <v>144</v>
      </c>
      <c r="CC255" s="22">
        <v>535</v>
      </c>
      <c r="CD255" s="22">
        <v>214</v>
      </c>
      <c r="CE255" s="22">
        <v>603</v>
      </c>
      <c r="CF255" s="22">
        <v>230</v>
      </c>
      <c r="CG255" s="22">
        <v>423</v>
      </c>
      <c r="CH255" s="22">
        <v>163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471798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1</v>
      </c>
      <c r="J256" s="20">
        <v>0</v>
      </c>
      <c r="K256" s="20">
        <v>0</v>
      </c>
      <c r="L256" s="22">
        <v>0</v>
      </c>
      <c r="M256" s="20" t="s">
        <v>412</v>
      </c>
      <c r="N256" s="20">
        <v>0</v>
      </c>
      <c r="O256" s="22">
        <v>215</v>
      </c>
      <c r="P256" s="23" t="b">
        <v>0</v>
      </c>
      <c r="Q256" s="20" t="s">
        <v>2504</v>
      </c>
      <c r="R256" s="20" t="s">
        <v>2505</v>
      </c>
      <c r="S256" s="22">
        <v>40</v>
      </c>
      <c r="T256" s="20" t="s">
        <v>2079</v>
      </c>
      <c r="U256" s="20">
        <v>0</v>
      </c>
      <c r="V256" s="20" t="s">
        <v>2080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3930</v>
      </c>
      <c r="AG256" s="22">
        <v>17</v>
      </c>
      <c r="AH256" s="20">
        <v>0</v>
      </c>
      <c r="AI256" s="20">
        <v>0</v>
      </c>
      <c r="AJ256" s="20" t="s">
        <v>2081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552</v>
      </c>
      <c r="BH256" s="22">
        <v>72</v>
      </c>
      <c r="BI256" s="22">
        <v>538</v>
      </c>
      <c r="BJ256" s="22">
        <v>56</v>
      </c>
      <c r="BK256" s="22">
        <v>512</v>
      </c>
      <c r="BL256" s="22">
        <v>47</v>
      </c>
      <c r="BM256" s="22">
        <v>559</v>
      </c>
      <c r="BN256" s="22">
        <v>72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689</v>
      </c>
      <c r="CB256" s="22">
        <v>59</v>
      </c>
      <c r="CC256" s="22">
        <v>486</v>
      </c>
      <c r="CD256" s="22">
        <v>71</v>
      </c>
      <c r="CE256" s="22">
        <v>564</v>
      </c>
      <c r="CF256" s="22">
        <v>72</v>
      </c>
      <c r="CG256" s="22">
        <v>571</v>
      </c>
      <c r="CH256" s="22">
        <v>74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103955</v>
      </c>
      <c r="D257" s="22">
        <v>0</v>
      </c>
      <c r="E257" s="22">
        <v>0</v>
      </c>
      <c r="F257" s="22">
        <v>1</v>
      </c>
      <c r="G257" s="22">
        <v>-1</v>
      </c>
      <c r="H257" s="22">
        <v>2</v>
      </c>
      <c r="I257" s="22">
        <v>3</v>
      </c>
      <c r="J257" s="20">
        <v>3.9</v>
      </c>
      <c r="K257" s="20">
        <v>3.4</v>
      </c>
      <c r="L257" s="22">
        <v>1</v>
      </c>
      <c r="M257" s="20" t="s">
        <v>1178</v>
      </c>
      <c r="N257" s="20">
        <v>3.4</v>
      </c>
      <c r="O257" s="22">
        <v>216</v>
      </c>
      <c r="P257" s="23" t="b">
        <v>0</v>
      </c>
      <c r="Q257" s="20"/>
      <c r="R257" s="20"/>
      <c r="S257" s="22">
        <v>71</v>
      </c>
      <c r="T257" s="20" t="s">
        <v>1179</v>
      </c>
      <c r="U257" s="20">
        <v>4.4000000000000004</v>
      </c>
      <c r="V257" s="20" t="s">
        <v>464</v>
      </c>
      <c r="W257" s="20">
        <v>11.6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71</v>
      </c>
      <c r="AD257" s="22">
        <v>2730396</v>
      </c>
      <c r="AE257" s="22">
        <v>44830</v>
      </c>
      <c r="AF257" s="22">
        <v>1893573</v>
      </c>
      <c r="AG257" s="22">
        <v>36779</v>
      </c>
      <c r="AH257" s="20">
        <v>0.5</v>
      </c>
      <c r="AI257" s="20">
        <v>10</v>
      </c>
      <c r="AJ257" s="20" t="s">
        <v>464</v>
      </c>
      <c r="AK257" s="22">
        <v>1255</v>
      </c>
      <c r="AL257" s="22">
        <v>5</v>
      </c>
      <c r="AM257" s="22">
        <v>4</v>
      </c>
      <c r="AN257" s="22">
        <v>2</v>
      </c>
      <c r="AO257" s="22">
        <v>23</v>
      </c>
      <c r="AP257" s="22">
        <v>0</v>
      </c>
      <c r="AQ257" s="22">
        <v>0</v>
      </c>
      <c r="AR257" s="22">
        <v>0</v>
      </c>
      <c r="AS257" s="22">
        <v>4</v>
      </c>
      <c r="AT257" s="22">
        <v>0</v>
      </c>
      <c r="AU257" s="22">
        <v>0</v>
      </c>
      <c r="AV257" s="22">
        <v>6</v>
      </c>
      <c r="AW257" s="22">
        <v>197</v>
      </c>
      <c r="AX257" s="20">
        <v>284.60000000000002</v>
      </c>
      <c r="AY257" s="20">
        <v>294.8</v>
      </c>
      <c r="AZ257" s="20">
        <v>459</v>
      </c>
      <c r="BA257" s="20">
        <v>103.8</v>
      </c>
      <c r="BB257" s="22">
        <v>14</v>
      </c>
      <c r="BC257" s="20">
        <v>3.07</v>
      </c>
      <c r="BD257" s="20">
        <v>2.0699999999999998</v>
      </c>
      <c r="BE257" s="20">
        <v>5.14</v>
      </c>
      <c r="BF257" s="20">
        <v>20.96</v>
      </c>
      <c r="BG257" s="22">
        <v>73</v>
      </c>
      <c r="BH257" s="22">
        <v>25</v>
      </c>
      <c r="BI257" s="22">
        <v>39</v>
      </c>
      <c r="BJ257" s="22">
        <v>31</v>
      </c>
      <c r="BK257" s="22">
        <v>13</v>
      </c>
      <c r="BL257" s="22">
        <v>7</v>
      </c>
      <c r="BM257" s="22">
        <v>19</v>
      </c>
      <c r="BN257" s="22">
        <v>14</v>
      </c>
      <c r="BO257" s="20"/>
      <c r="BP257" s="20"/>
      <c r="BQ257" s="22">
        <v>4</v>
      </c>
      <c r="BR257" s="20"/>
      <c r="BS257" s="22">
        <v>2</v>
      </c>
      <c r="BT257" s="20"/>
      <c r="BU257" s="22">
        <v>0.22</v>
      </c>
      <c r="BV257" s="22">
        <v>0</v>
      </c>
      <c r="BW257" s="22">
        <v>0.15</v>
      </c>
      <c r="BX257" s="22">
        <v>0.37</v>
      </c>
      <c r="BY257" s="22">
        <v>1.5</v>
      </c>
      <c r="BZ257" s="22">
        <v>1.65</v>
      </c>
      <c r="CA257" s="22">
        <v>28</v>
      </c>
      <c r="CB257" s="22">
        <v>16</v>
      </c>
      <c r="CC257" s="22">
        <v>86</v>
      </c>
      <c r="CD257" s="22">
        <v>46</v>
      </c>
      <c r="CE257" s="22">
        <v>38</v>
      </c>
      <c r="CF257" s="22">
        <v>22</v>
      </c>
      <c r="CG257" s="22">
        <v>33</v>
      </c>
      <c r="CH257" s="22">
        <v>12</v>
      </c>
      <c r="CI257" s="22">
        <v>1</v>
      </c>
      <c r="CJ257" s="22">
        <v>0.14000000000000001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51090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2.2999999999999998</v>
      </c>
      <c r="K258" s="20">
        <v>1.8</v>
      </c>
      <c r="L258" s="22">
        <v>0</v>
      </c>
      <c r="M258" s="20" t="s">
        <v>605</v>
      </c>
      <c r="N258" s="20">
        <v>1.8</v>
      </c>
      <c r="O258" s="22">
        <v>217</v>
      </c>
      <c r="P258" s="23" t="b">
        <v>0</v>
      </c>
      <c r="Q258" s="20"/>
      <c r="R258" s="20"/>
      <c r="S258" s="22">
        <v>50</v>
      </c>
      <c r="T258" s="20" t="s">
        <v>1147</v>
      </c>
      <c r="U258" s="20">
        <v>2.7</v>
      </c>
      <c r="V258" s="20" t="s">
        <v>1148</v>
      </c>
      <c r="W258" s="20">
        <v>3.6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40</v>
      </c>
      <c r="AD258" s="22">
        <v>306275</v>
      </c>
      <c r="AE258" s="22">
        <v>5459</v>
      </c>
      <c r="AF258" s="22">
        <v>275294</v>
      </c>
      <c r="AG258" s="22">
        <v>4733</v>
      </c>
      <c r="AH258" s="20">
        <v>0.4</v>
      </c>
      <c r="AI258" s="20">
        <v>8</v>
      </c>
      <c r="AJ258" s="20" t="s">
        <v>2082</v>
      </c>
      <c r="AK258" s="22">
        <v>1350</v>
      </c>
      <c r="AL258" s="22">
        <v>1</v>
      </c>
      <c r="AM258" s="22">
        <v>0</v>
      </c>
      <c r="AN258" s="22">
        <v>3</v>
      </c>
      <c r="AO258" s="22">
        <v>24</v>
      </c>
      <c r="AP258" s="22">
        <v>0</v>
      </c>
      <c r="AQ258" s="22">
        <v>0</v>
      </c>
      <c r="AR258" s="22">
        <v>0</v>
      </c>
      <c r="AS258" s="22">
        <v>2</v>
      </c>
      <c r="AT258" s="22">
        <v>0</v>
      </c>
      <c r="AU258" s="22">
        <v>0</v>
      </c>
      <c r="AV258" s="22">
        <v>3</v>
      </c>
      <c r="AW258" s="22">
        <v>288</v>
      </c>
      <c r="AX258" s="20">
        <v>358</v>
      </c>
      <c r="AY258" s="20">
        <v>64.7</v>
      </c>
      <c r="AZ258" s="20">
        <v>78</v>
      </c>
      <c r="BA258" s="20">
        <v>50.2</v>
      </c>
      <c r="BB258" s="22">
        <v>15</v>
      </c>
      <c r="BC258" s="20">
        <v>0.23</v>
      </c>
      <c r="BD258" s="20">
        <v>0.35</v>
      </c>
      <c r="BE258" s="20">
        <v>0.57999999999999996</v>
      </c>
      <c r="BF258" s="20">
        <v>22.71</v>
      </c>
      <c r="BG258" s="22">
        <v>35</v>
      </c>
      <c r="BH258" s="22">
        <v>8</v>
      </c>
      <c r="BI258" s="22">
        <v>232</v>
      </c>
      <c r="BJ258" s="22">
        <v>68</v>
      </c>
      <c r="BK258" s="22">
        <v>182</v>
      </c>
      <c r="BL258" s="22">
        <v>37</v>
      </c>
      <c r="BM258" s="22">
        <v>117</v>
      </c>
      <c r="BN258" s="22">
        <v>23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0.02</v>
      </c>
      <c r="BX258" s="22">
        <v>0.04</v>
      </c>
      <c r="BY258" s="22">
        <v>1.51</v>
      </c>
      <c r="BZ258" s="22">
        <v>1.6</v>
      </c>
      <c r="CA258" s="22">
        <v>168</v>
      </c>
      <c r="CB258" s="22">
        <v>19</v>
      </c>
      <c r="CC258" s="22">
        <v>184</v>
      </c>
      <c r="CD258" s="22">
        <v>57</v>
      </c>
      <c r="CE258" s="22">
        <v>181</v>
      </c>
      <c r="CF258" s="22">
        <v>57</v>
      </c>
      <c r="CG258" s="22">
        <v>96</v>
      </c>
      <c r="CH258" s="22">
        <v>38</v>
      </c>
      <c r="CI258" s="22">
        <v>1</v>
      </c>
      <c r="CJ258" s="22">
        <v>0.2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124183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1155</v>
      </c>
      <c r="N259" s="20">
        <v>0</v>
      </c>
      <c r="O259" s="22">
        <v>218</v>
      </c>
      <c r="P259" s="23" t="b">
        <v>0</v>
      </c>
      <c r="Q259" s="20" t="s">
        <v>2772</v>
      </c>
      <c r="R259" s="20" t="s">
        <v>2773</v>
      </c>
      <c r="S259" s="22">
        <v>54</v>
      </c>
      <c r="T259" s="20" t="s">
        <v>1156</v>
      </c>
      <c r="U259" s="20">
        <v>0</v>
      </c>
      <c r="V259" s="20" t="s">
        <v>510</v>
      </c>
      <c r="W259" s="20">
        <v>0.1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1010</v>
      </c>
      <c r="AE259" s="22">
        <v>0</v>
      </c>
      <c r="AF259" s="22">
        <v>16302</v>
      </c>
      <c r="AG259" s="22">
        <v>11</v>
      </c>
      <c r="AH259" s="20">
        <v>0</v>
      </c>
      <c r="AI259" s="20">
        <v>0</v>
      </c>
      <c r="AJ259" s="20" t="s">
        <v>510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742</v>
      </c>
      <c r="BH259" s="22">
        <v>322</v>
      </c>
      <c r="BI259" s="22">
        <v>742</v>
      </c>
      <c r="BJ259" s="22">
        <v>322</v>
      </c>
      <c r="BK259" s="22">
        <v>739</v>
      </c>
      <c r="BL259" s="22">
        <v>322</v>
      </c>
      <c r="BM259" s="22">
        <v>742</v>
      </c>
      <c r="BN259" s="22">
        <v>322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113</v>
      </c>
      <c r="CB259" s="22">
        <v>69</v>
      </c>
      <c r="CC259" s="22">
        <v>729</v>
      </c>
      <c r="CD259" s="22">
        <v>313</v>
      </c>
      <c r="CE259" s="22">
        <v>742</v>
      </c>
      <c r="CF259" s="22">
        <v>322</v>
      </c>
      <c r="CG259" s="22">
        <v>452</v>
      </c>
      <c r="CH259" s="22">
        <v>152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244851</v>
      </c>
      <c r="D260" s="22">
        <v>1</v>
      </c>
      <c r="E260" s="22">
        <v>-1</v>
      </c>
      <c r="F260" s="22">
        <v>5</v>
      </c>
      <c r="G260" s="22">
        <v>-5</v>
      </c>
      <c r="H260" s="22">
        <v>2</v>
      </c>
      <c r="I260" s="22">
        <v>3</v>
      </c>
      <c r="J260" s="20">
        <v>4.0999999999999996</v>
      </c>
      <c r="K260" s="20">
        <v>3.6</v>
      </c>
      <c r="L260" s="22">
        <v>1</v>
      </c>
      <c r="M260" s="20" t="s">
        <v>1402</v>
      </c>
      <c r="N260" s="20">
        <v>3.6</v>
      </c>
      <c r="O260" s="22">
        <v>362</v>
      </c>
      <c r="P260" s="23" t="b">
        <v>0</v>
      </c>
      <c r="Q260" s="20"/>
      <c r="R260" s="20" t="s">
        <v>3317</v>
      </c>
      <c r="S260" s="22">
        <v>55</v>
      </c>
      <c r="T260" s="20" t="s">
        <v>1403</v>
      </c>
      <c r="U260" s="20">
        <v>4.2</v>
      </c>
      <c r="V260" s="20" t="s">
        <v>748</v>
      </c>
      <c r="W260" s="20">
        <v>18.7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59</v>
      </c>
      <c r="AD260" s="22">
        <v>2224211</v>
      </c>
      <c r="AE260" s="22">
        <v>70351</v>
      </c>
      <c r="AF260" s="22">
        <v>339154</v>
      </c>
      <c r="AG260" s="22">
        <v>21961</v>
      </c>
      <c r="AH260" s="20">
        <v>0.7</v>
      </c>
      <c r="AI260" s="20">
        <v>10.7</v>
      </c>
      <c r="AJ260" s="20" t="s">
        <v>748</v>
      </c>
      <c r="AK260" s="22">
        <v>880</v>
      </c>
      <c r="AL260" s="22">
        <v>5</v>
      </c>
      <c r="AM260" s="22">
        <v>3</v>
      </c>
      <c r="AN260" s="22">
        <v>1</v>
      </c>
      <c r="AO260" s="22">
        <v>18</v>
      </c>
      <c r="AP260" s="22">
        <v>0</v>
      </c>
      <c r="AQ260" s="22">
        <v>0</v>
      </c>
      <c r="AR260" s="22">
        <v>0</v>
      </c>
      <c r="AS260" s="22">
        <v>4</v>
      </c>
      <c r="AT260" s="22">
        <v>0</v>
      </c>
      <c r="AU260" s="22">
        <v>0</v>
      </c>
      <c r="AV260" s="22">
        <v>5</v>
      </c>
      <c r="AW260" s="22">
        <v>214</v>
      </c>
      <c r="AX260" s="20">
        <v>301.2</v>
      </c>
      <c r="AY260" s="20">
        <v>298.10000000000002</v>
      </c>
      <c r="AZ260" s="20">
        <v>252</v>
      </c>
      <c r="BA260" s="20">
        <v>84.9</v>
      </c>
      <c r="BB260" s="22">
        <v>9</v>
      </c>
      <c r="BC260" s="20">
        <v>5.0599999999999996</v>
      </c>
      <c r="BD260" s="20">
        <v>2.0499999999999998</v>
      </c>
      <c r="BE260" s="20">
        <v>7.11</v>
      </c>
      <c r="BF260" s="20">
        <v>17.64</v>
      </c>
      <c r="BG260" s="22">
        <v>57</v>
      </c>
      <c r="BH260" s="22">
        <v>22</v>
      </c>
      <c r="BI260" s="22">
        <v>38</v>
      </c>
      <c r="BJ260" s="22">
        <v>30</v>
      </c>
      <c r="BK260" s="22">
        <v>51</v>
      </c>
      <c r="BL260" s="22">
        <v>29</v>
      </c>
      <c r="BM260" s="22">
        <v>38</v>
      </c>
      <c r="BN260" s="22">
        <v>26</v>
      </c>
      <c r="BO260" s="22">
        <v>2</v>
      </c>
      <c r="BP260" s="20"/>
      <c r="BQ260" s="22">
        <v>1</v>
      </c>
      <c r="BR260" s="20"/>
      <c r="BS260" s="22">
        <v>1</v>
      </c>
      <c r="BT260" s="20"/>
      <c r="BU260" s="22">
        <v>0.52</v>
      </c>
      <c r="BV260" s="22">
        <v>0</v>
      </c>
      <c r="BW260" s="22">
        <v>0.21</v>
      </c>
      <c r="BX260" s="22">
        <v>0.73</v>
      </c>
      <c r="BY260" s="22">
        <v>1.8</v>
      </c>
      <c r="BZ260" s="22">
        <v>1.84</v>
      </c>
      <c r="CA260" s="22">
        <v>105</v>
      </c>
      <c r="CB260" s="22">
        <v>65</v>
      </c>
      <c r="CC260" s="22">
        <v>77</v>
      </c>
      <c r="CD260" s="22">
        <v>37</v>
      </c>
      <c r="CE260" s="22">
        <v>43</v>
      </c>
      <c r="CF260" s="22">
        <v>25</v>
      </c>
      <c r="CG260" s="22">
        <v>15</v>
      </c>
      <c r="CH260" s="22">
        <v>7</v>
      </c>
      <c r="CI260" s="22">
        <v>0.92</v>
      </c>
      <c r="CJ260" s="22">
        <v>0.1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27.75" thickBot="1">
      <c r="A261" s="22">
        <v>0</v>
      </c>
      <c r="B261" s="22">
        <v>0</v>
      </c>
      <c r="C261" s="22">
        <v>518620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3</v>
      </c>
      <c r="J261" s="20">
        <v>0</v>
      </c>
      <c r="K261" s="20">
        <v>0</v>
      </c>
      <c r="L261" s="22">
        <v>0</v>
      </c>
      <c r="M261" s="20" t="s">
        <v>2083</v>
      </c>
      <c r="N261" s="20">
        <v>0</v>
      </c>
      <c r="O261" s="22">
        <v>589</v>
      </c>
      <c r="P261" s="23" t="b">
        <v>0</v>
      </c>
      <c r="Q261" s="20" t="s">
        <v>2506</v>
      </c>
      <c r="R261" s="20" t="s">
        <v>2507</v>
      </c>
      <c r="S261" s="22">
        <v>50</v>
      </c>
      <c r="T261" s="20" t="s">
        <v>2084</v>
      </c>
      <c r="U261" s="20">
        <v>0</v>
      </c>
      <c r="V261" s="20" t="s">
        <v>2085</v>
      </c>
      <c r="W261" s="20">
        <v>0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0</v>
      </c>
      <c r="AE261" s="22">
        <v>0</v>
      </c>
      <c r="AF261" s="22">
        <v>992</v>
      </c>
      <c r="AG261" s="22">
        <v>0</v>
      </c>
      <c r="AH261" s="20">
        <v>0</v>
      </c>
      <c r="AI261" s="20">
        <v>0</v>
      </c>
      <c r="AJ261" s="20" t="s">
        <v>2086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737</v>
      </c>
      <c r="BH261" s="22">
        <v>318</v>
      </c>
      <c r="BI261" s="22">
        <v>734</v>
      </c>
      <c r="BJ261" s="22">
        <v>317</v>
      </c>
      <c r="BK261" s="22">
        <v>732</v>
      </c>
      <c r="BL261" s="22">
        <v>317</v>
      </c>
      <c r="BM261" s="22">
        <v>737</v>
      </c>
      <c r="BN261" s="22">
        <v>318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206</v>
      </c>
      <c r="CB261" s="22">
        <v>131</v>
      </c>
      <c r="CC261" s="22">
        <v>715</v>
      </c>
      <c r="CD261" s="22">
        <v>301</v>
      </c>
      <c r="CE261" s="22">
        <v>737</v>
      </c>
      <c r="CF261" s="22">
        <v>318</v>
      </c>
      <c r="CG261" s="22">
        <v>733</v>
      </c>
      <c r="CH261" s="22">
        <v>308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441302</v>
      </c>
      <c r="D262" s="22">
        <v>0</v>
      </c>
      <c r="E262" s="22">
        <v>0</v>
      </c>
      <c r="F262" s="22">
        <v>-4</v>
      </c>
      <c r="G262" s="22">
        <v>4</v>
      </c>
      <c r="H262" s="22">
        <v>0</v>
      </c>
      <c r="I262" s="22">
        <v>3</v>
      </c>
      <c r="J262" s="20">
        <v>0.9</v>
      </c>
      <c r="K262" s="20">
        <v>0.4</v>
      </c>
      <c r="L262" s="22">
        <v>1</v>
      </c>
      <c r="M262" s="20" t="s">
        <v>2087</v>
      </c>
      <c r="N262" s="20">
        <v>0.4</v>
      </c>
      <c r="O262" s="22">
        <v>609</v>
      </c>
      <c r="P262" s="23" t="b">
        <v>0</v>
      </c>
      <c r="Q262" s="20"/>
      <c r="R262" s="20"/>
      <c r="S262" s="22">
        <v>51</v>
      </c>
      <c r="T262" s="20" t="s">
        <v>2088</v>
      </c>
      <c r="U262" s="20">
        <v>0.9</v>
      </c>
      <c r="V262" s="20" t="s">
        <v>2089</v>
      </c>
      <c r="W262" s="20">
        <v>0.1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8</v>
      </c>
      <c r="AD262" s="22">
        <v>2813</v>
      </c>
      <c r="AE262" s="22">
        <v>49</v>
      </c>
      <c r="AF262" s="22">
        <v>9965</v>
      </c>
      <c r="AG262" s="22">
        <v>39</v>
      </c>
      <c r="AH262" s="20">
        <v>0.1</v>
      </c>
      <c r="AI262" s="20">
        <v>1.6</v>
      </c>
      <c r="AJ262" s="20" t="s">
        <v>2089</v>
      </c>
      <c r="AK262" s="22">
        <v>131</v>
      </c>
      <c r="AL262" s="22">
        <v>0</v>
      </c>
      <c r="AM262" s="22">
        <v>0</v>
      </c>
      <c r="AN262" s="22">
        <v>0</v>
      </c>
      <c r="AO262" s="22">
        <v>3</v>
      </c>
      <c r="AP262" s="22">
        <v>0</v>
      </c>
      <c r="AQ262" s="22">
        <v>0</v>
      </c>
      <c r="AR262" s="22">
        <v>0</v>
      </c>
      <c r="AS262" s="22">
        <v>1</v>
      </c>
      <c r="AT262" s="22">
        <v>0</v>
      </c>
      <c r="AU262" s="22">
        <v>0</v>
      </c>
      <c r="AV262" s="22">
        <v>0</v>
      </c>
      <c r="AW262" s="22">
        <v>22</v>
      </c>
      <c r="AX262" s="20">
        <v>22.8</v>
      </c>
      <c r="AY262" s="20">
        <v>42</v>
      </c>
      <c r="AZ262" s="20">
        <v>19</v>
      </c>
      <c r="BA262" s="20">
        <v>8.3000000000000007</v>
      </c>
      <c r="BB262" s="22">
        <v>0</v>
      </c>
      <c r="BC262" s="20">
        <v>0.4</v>
      </c>
      <c r="BD262" s="20">
        <v>0.18</v>
      </c>
      <c r="BE262" s="20">
        <v>0.57999999999999996</v>
      </c>
      <c r="BF262" s="20">
        <v>3.99</v>
      </c>
      <c r="BG262" s="22">
        <v>401</v>
      </c>
      <c r="BH262" s="22">
        <v>180</v>
      </c>
      <c r="BI262" s="22">
        <v>290</v>
      </c>
      <c r="BJ262" s="22">
        <v>155</v>
      </c>
      <c r="BK262" s="22">
        <v>334</v>
      </c>
      <c r="BL262" s="22">
        <v>170</v>
      </c>
      <c r="BM262" s="22">
        <v>379</v>
      </c>
      <c r="BN262" s="22">
        <v>177</v>
      </c>
      <c r="BO262" s="20"/>
      <c r="BP262" s="20"/>
      <c r="BQ262" s="20"/>
      <c r="BR262" s="20"/>
      <c r="BS262" s="20"/>
      <c r="BT262" s="20"/>
      <c r="BU262" s="22">
        <v>0.27</v>
      </c>
      <c r="BV262" s="22">
        <v>0</v>
      </c>
      <c r="BW262" s="22">
        <v>0.12</v>
      </c>
      <c r="BX262" s="22">
        <v>0.39</v>
      </c>
      <c r="BY262" s="22">
        <v>2.74</v>
      </c>
      <c r="BZ262" s="22">
        <v>2.06</v>
      </c>
      <c r="CA262" s="22">
        <v>166</v>
      </c>
      <c r="CB262" s="22">
        <v>102</v>
      </c>
      <c r="CC262" s="22">
        <v>348</v>
      </c>
      <c r="CD262" s="22">
        <v>162</v>
      </c>
      <c r="CE262" s="22">
        <v>466</v>
      </c>
      <c r="CF262" s="22">
        <v>221</v>
      </c>
      <c r="CG262" s="22">
        <v>506</v>
      </c>
      <c r="CH262" s="22">
        <v>178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220362</v>
      </c>
      <c r="D263" s="22">
        <v>0</v>
      </c>
      <c r="E263" s="22">
        <v>0</v>
      </c>
      <c r="F263" s="22">
        <v>-1</v>
      </c>
      <c r="G263" s="22">
        <v>1</v>
      </c>
      <c r="H263" s="22">
        <v>1</v>
      </c>
      <c r="I263" s="22">
        <v>2</v>
      </c>
      <c r="J263" s="20">
        <v>1.1000000000000001</v>
      </c>
      <c r="K263" s="20">
        <v>0.6</v>
      </c>
      <c r="L263" s="22">
        <v>1</v>
      </c>
      <c r="M263" s="20" t="s">
        <v>2398</v>
      </c>
      <c r="N263" s="20">
        <v>0.6</v>
      </c>
      <c r="O263" s="22">
        <v>611</v>
      </c>
      <c r="P263" s="23" t="b">
        <v>0</v>
      </c>
      <c r="Q263" s="20"/>
      <c r="R263" s="20" t="s">
        <v>3352</v>
      </c>
      <c r="S263" s="22">
        <v>49</v>
      </c>
      <c r="T263" s="20" t="s">
        <v>2399</v>
      </c>
      <c r="U263" s="20">
        <v>2.9</v>
      </c>
      <c r="V263" s="20" t="s">
        <v>2400</v>
      </c>
      <c r="W263" s="20">
        <v>3.9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41</v>
      </c>
      <c r="AD263" s="22">
        <v>898377</v>
      </c>
      <c r="AE263" s="22">
        <v>3928</v>
      </c>
      <c r="AF263" s="22">
        <v>729491</v>
      </c>
      <c r="AG263" s="22">
        <v>4622</v>
      </c>
      <c r="AH263" s="20">
        <v>0.1</v>
      </c>
      <c r="AI263" s="20">
        <v>8.4</v>
      </c>
      <c r="AJ263" s="20" t="s">
        <v>2400</v>
      </c>
      <c r="AK263" s="22">
        <v>1236</v>
      </c>
      <c r="AL263" s="22">
        <v>1</v>
      </c>
      <c r="AM263" s="22">
        <v>0</v>
      </c>
      <c r="AN263" s="22">
        <v>3</v>
      </c>
      <c r="AO263" s="22">
        <v>19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3</v>
      </c>
      <c r="AW263" s="22">
        <v>226</v>
      </c>
      <c r="AX263" s="20">
        <v>260.2</v>
      </c>
      <c r="AY263" s="20">
        <v>58.1</v>
      </c>
      <c r="AZ263" s="20">
        <v>82</v>
      </c>
      <c r="BA263" s="20">
        <v>40.1</v>
      </c>
      <c r="BB263" s="22">
        <v>14</v>
      </c>
      <c r="BC263" s="20">
        <v>0.78</v>
      </c>
      <c r="BD263" s="20">
        <v>1.24</v>
      </c>
      <c r="BE263" s="20">
        <v>2.02</v>
      </c>
      <c r="BF263" s="20">
        <v>18.82</v>
      </c>
      <c r="BG263" s="22">
        <v>93</v>
      </c>
      <c r="BH263" s="22">
        <v>35</v>
      </c>
      <c r="BI263" s="22">
        <v>248</v>
      </c>
      <c r="BJ263" s="22">
        <v>75</v>
      </c>
      <c r="BK263" s="22">
        <v>175</v>
      </c>
      <c r="BL263" s="22">
        <v>32</v>
      </c>
      <c r="BM263" s="22">
        <v>167</v>
      </c>
      <c r="BN263" s="22">
        <v>45</v>
      </c>
      <c r="BO263" s="20"/>
      <c r="BP263" s="20"/>
      <c r="BQ263" s="20"/>
      <c r="BR263" s="20"/>
      <c r="BS263" s="20"/>
      <c r="BT263" s="20"/>
      <c r="BU263" s="22">
        <v>0.06</v>
      </c>
      <c r="BV263" s="22">
        <v>0</v>
      </c>
      <c r="BW263" s="22">
        <v>0.09</v>
      </c>
      <c r="BX263" s="22">
        <v>0.15</v>
      </c>
      <c r="BY263" s="22">
        <v>1.37</v>
      </c>
      <c r="BZ263" s="22">
        <v>1.38</v>
      </c>
      <c r="CA263" s="22">
        <v>245</v>
      </c>
      <c r="CB263" s="22">
        <v>30</v>
      </c>
      <c r="CC263" s="22">
        <v>315</v>
      </c>
      <c r="CD263" s="22">
        <v>104</v>
      </c>
      <c r="CE263" s="22">
        <v>157</v>
      </c>
      <c r="CF263" s="22">
        <v>49</v>
      </c>
      <c r="CG263" s="22">
        <v>93</v>
      </c>
      <c r="CH263" s="22">
        <v>37</v>
      </c>
      <c r="CI263" s="22">
        <v>1.02</v>
      </c>
      <c r="CJ263" s="22">
        <v>0.22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25</v>
      </c>
      <c r="B264" s="22">
        <v>0</v>
      </c>
      <c r="C264" s="22">
        <v>503714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0.2</v>
      </c>
      <c r="K264" s="20">
        <v>0</v>
      </c>
      <c r="L264" s="22">
        <v>0</v>
      </c>
      <c r="M264" s="20" t="s">
        <v>2401</v>
      </c>
      <c r="N264" s="20">
        <v>0.4</v>
      </c>
      <c r="O264" s="22">
        <v>613</v>
      </c>
      <c r="P264" s="23" t="b">
        <v>0</v>
      </c>
      <c r="Q264" s="20" t="s">
        <v>3652</v>
      </c>
      <c r="R264" s="20" t="s">
        <v>3706</v>
      </c>
      <c r="S264" s="22">
        <v>44</v>
      </c>
      <c r="T264" s="20" t="s">
        <v>2402</v>
      </c>
      <c r="U264" s="20">
        <v>1.1000000000000001</v>
      </c>
      <c r="V264" s="20" t="s">
        <v>2403</v>
      </c>
      <c r="W264" s="20">
        <v>0.2</v>
      </c>
      <c r="X264" s="23" t="b">
        <v>0</v>
      </c>
      <c r="Y264" s="20"/>
      <c r="Z264" s="20" t="s">
        <v>937</v>
      </c>
      <c r="AA264" s="22">
        <v>7</v>
      </c>
      <c r="AB264" s="22">
        <v>8</v>
      </c>
      <c r="AC264" s="22">
        <v>10</v>
      </c>
      <c r="AD264" s="22">
        <v>44370</v>
      </c>
      <c r="AE264" s="22">
        <v>16</v>
      </c>
      <c r="AF264" s="22">
        <v>37865</v>
      </c>
      <c r="AG264" s="22">
        <v>761</v>
      </c>
      <c r="AH264" s="20">
        <v>0.1</v>
      </c>
      <c r="AI264" s="20">
        <v>2.2999999999999998</v>
      </c>
      <c r="AJ264" s="20" t="s">
        <v>2403</v>
      </c>
      <c r="AK264" s="22">
        <v>211</v>
      </c>
      <c r="AL264" s="22">
        <v>0</v>
      </c>
      <c r="AM264" s="22">
        <v>0</v>
      </c>
      <c r="AN264" s="22">
        <v>1</v>
      </c>
      <c r="AO264" s="22">
        <v>5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0</v>
      </c>
      <c r="AW264" s="22">
        <v>44</v>
      </c>
      <c r="AX264" s="20">
        <v>38</v>
      </c>
      <c r="AY264" s="20">
        <v>20.399999999999999</v>
      </c>
      <c r="AZ264" s="20">
        <v>2</v>
      </c>
      <c r="BA264" s="20">
        <v>6</v>
      </c>
      <c r="BB264" s="22">
        <v>2</v>
      </c>
      <c r="BC264" s="20">
        <v>0</v>
      </c>
      <c r="BD264" s="20">
        <v>0.1</v>
      </c>
      <c r="BE264" s="20">
        <v>0.1</v>
      </c>
      <c r="BF264" s="20">
        <v>5.82</v>
      </c>
      <c r="BG264" s="22">
        <v>366</v>
      </c>
      <c r="BH264" s="22">
        <v>163</v>
      </c>
      <c r="BI264" s="22">
        <v>348</v>
      </c>
      <c r="BJ264" s="22">
        <v>180</v>
      </c>
      <c r="BK264" s="22">
        <v>414</v>
      </c>
      <c r="BL264" s="22">
        <v>206</v>
      </c>
      <c r="BM264" s="22">
        <v>392</v>
      </c>
      <c r="BN264" s="22">
        <v>182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0.04</v>
      </c>
      <c r="BX264" s="22">
        <v>0.04</v>
      </c>
      <c r="BY264" s="22">
        <v>2.48</v>
      </c>
      <c r="BZ264" s="22">
        <v>2.13</v>
      </c>
      <c r="CA264" s="22">
        <v>560</v>
      </c>
      <c r="CB264" s="22">
        <v>315</v>
      </c>
      <c r="CC264" s="22">
        <v>331</v>
      </c>
      <c r="CD264" s="22">
        <v>151</v>
      </c>
      <c r="CE264" s="22">
        <v>378</v>
      </c>
      <c r="CF264" s="22">
        <v>178</v>
      </c>
      <c r="CG264" s="22">
        <v>300</v>
      </c>
      <c r="CH264" s="22">
        <v>98</v>
      </c>
      <c r="CI264" s="22">
        <v>0.85</v>
      </c>
      <c r="CJ264" s="22">
        <v>0.43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534392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4</v>
      </c>
      <c r="J265" s="20">
        <v>0</v>
      </c>
      <c r="K265" s="20">
        <v>0</v>
      </c>
      <c r="L265" s="22">
        <v>0</v>
      </c>
      <c r="M265" s="20" t="s">
        <v>1161</v>
      </c>
      <c r="N265" s="20">
        <v>0</v>
      </c>
      <c r="O265" s="22">
        <v>623</v>
      </c>
      <c r="P265" s="23" t="b">
        <v>0</v>
      </c>
      <c r="Q265" s="20" t="s">
        <v>2980</v>
      </c>
      <c r="R265" s="20" t="s">
        <v>2981</v>
      </c>
      <c r="S265" s="22">
        <v>45</v>
      </c>
      <c r="T265" s="20" t="s">
        <v>2508</v>
      </c>
      <c r="U265" s="20">
        <v>1</v>
      </c>
      <c r="V265" s="20" t="s">
        <v>2509</v>
      </c>
      <c r="W265" s="20">
        <v>0.1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2</v>
      </c>
      <c r="AD265" s="22">
        <v>4401</v>
      </c>
      <c r="AE265" s="22">
        <v>0</v>
      </c>
      <c r="AF265" s="22">
        <v>13602</v>
      </c>
      <c r="AG265" s="22">
        <v>36</v>
      </c>
      <c r="AH265" s="20">
        <v>0</v>
      </c>
      <c r="AI265" s="20">
        <v>0.4</v>
      </c>
      <c r="AJ265" s="20" t="s">
        <v>2509</v>
      </c>
      <c r="AK265" s="22">
        <v>8</v>
      </c>
      <c r="AL265" s="22">
        <v>0</v>
      </c>
      <c r="AM265" s="22">
        <v>0</v>
      </c>
      <c r="AN265" s="22">
        <v>0</v>
      </c>
      <c r="AO265" s="22">
        <v>1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6</v>
      </c>
      <c r="AX265" s="20">
        <v>0.4</v>
      </c>
      <c r="AY265" s="20">
        <v>0.6</v>
      </c>
      <c r="AZ265" s="20">
        <v>2</v>
      </c>
      <c r="BA265" s="20">
        <v>0.3</v>
      </c>
      <c r="BB265" s="22">
        <v>0</v>
      </c>
      <c r="BC265" s="20">
        <v>0</v>
      </c>
      <c r="BD265" s="20">
        <v>0</v>
      </c>
      <c r="BE265" s="20">
        <v>0</v>
      </c>
      <c r="BF265" s="20">
        <v>0.9</v>
      </c>
      <c r="BG265" s="22">
        <v>472</v>
      </c>
      <c r="BH265" s="22">
        <v>55</v>
      </c>
      <c r="BI265" s="22">
        <v>432</v>
      </c>
      <c r="BJ265" s="22">
        <v>53</v>
      </c>
      <c r="BK265" s="22">
        <v>417</v>
      </c>
      <c r="BL265" s="22">
        <v>56</v>
      </c>
      <c r="BM265" s="22">
        <v>468</v>
      </c>
      <c r="BN265" s="22">
        <v>57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10.119999999999999</v>
      </c>
      <c r="BZ265" s="22">
        <v>11.25</v>
      </c>
      <c r="CA265" s="22">
        <v>457</v>
      </c>
      <c r="CB265" s="22">
        <v>87</v>
      </c>
      <c r="CC265" s="22">
        <v>653</v>
      </c>
      <c r="CD265" s="22">
        <v>77</v>
      </c>
      <c r="CE265" s="22">
        <v>422</v>
      </c>
      <c r="CF265" s="22">
        <v>52</v>
      </c>
      <c r="CG265" s="22">
        <v>466</v>
      </c>
      <c r="CH265" s="22">
        <v>67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482158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1</v>
      </c>
      <c r="J266" s="20">
        <v>0.5</v>
      </c>
      <c r="K266" s="20">
        <v>0</v>
      </c>
      <c r="L266" s="22">
        <v>0</v>
      </c>
      <c r="M266" s="20" t="s">
        <v>896</v>
      </c>
      <c r="N266" s="20">
        <v>0</v>
      </c>
      <c r="O266" s="22">
        <v>659</v>
      </c>
      <c r="P266" s="23" t="b">
        <v>0</v>
      </c>
      <c r="Q266" s="20"/>
      <c r="R266" s="20"/>
      <c r="S266" s="22">
        <v>40</v>
      </c>
      <c r="T266" s="20" t="s">
        <v>2510</v>
      </c>
      <c r="U266" s="20">
        <v>0</v>
      </c>
      <c r="V266" s="20" t="s">
        <v>2511</v>
      </c>
      <c r="W266" s="20">
        <v>0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0</v>
      </c>
      <c r="AD266" s="22">
        <v>1664</v>
      </c>
      <c r="AE266" s="22">
        <v>10</v>
      </c>
      <c r="AF266" s="22">
        <v>1390</v>
      </c>
      <c r="AG266" s="22">
        <v>19</v>
      </c>
      <c r="AH266" s="20">
        <v>0</v>
      </c>
      <c r="AI266" s="20">
        <v>0</v>
      </c>
      <c r="AJ266" s="20" t="s">
        <v>2511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557</v>
      </c>
      <c r="BH266" s="22">
        <v>75</v>
      </c>
      <c r="BI266" s="22">
        <v>543</v>
      </c>
      <c r="BJ266" s="22">
        <v>59</v>
      </c>
      <c r="BK266" s="22">
        <v>517</v>
      </c>
      <c r="BL266" s="22">
        <v>50</v>
      </c>
      <c r="BM266" s="22">
        <v>564</v>
      </c>
      <c r="BN266" s="22">
        <v>75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695</v>
      </c>
      <c r="CB266" s="22">
        <v>62</v>
      </c>
      <c r="CC266" s="22">
        <v>491</v>
      </c>
      <c r="CD266" s="22">
        <v>74</v>
      </c>
      <c r="CE266" s="22">
        <v>569</v>
      </c>
      <c r="CF266" s="22">
        <v>75</v>
      </c>
      <c r="CG266" s="22">
        <v>580</v>
      </c>
      <c r="CH266" s="22">
        <v>76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27.75" thickBot="1">
      <c r="A267" s="22">
        <v>25</v>
      </c>
      <c r="B267" s="22">
        <v>0</v>
      </c>
      <c r="C267" s="22">
        <v>514356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0.1</v>
      </c>
      <c r="K267" s="20">
        <v>0</v>
      </c>
      <c r="L267" s="22">
        <v>0</v>
      </c>
      <c r="M267" s="20" t="s">
        <v>2774</v>
      </c>
      <c r="N267" s="20">
        <v>0</v>
      </c>
      <c r="O267" s="22">
        <v>667</v>
      </c>
      <c r="P267" s="23" t="b">
        <v>0</v>
      </c>
      <c r="Q267" s="20" t="s">
        <v>3638</v>
      </c>
      <c r="R267" s="20" t="s">
        <v>2859</v>
      </c>
      <c r="S267" s="22">
        <v>49</v>
      </c>
      <c r="T267" s="20" t="s">
        <v>2775</v>
      </c>
      <c r="U267" s="20">
        <v>0</v>
      </c>
      <c r="V267" s="20" t="s">
        <v>2776</v>
      </c>
      <c r="W267" s="20">
        <v>0</v>
      </c>
      <c r="X267" s="23" t="b">
        <v>0</v>
      </c>
      <c r="Y267" s="20"/>
      <c r="Z267" s="20" t="s">
        <v>937</v>
      </c>
      <c r="AA267" s="22">
        <v>7</v>
      </c>
      <c r="AB267" s="22">
        <v>8</v>
      </c>
      <c r="AC267" s="22">
        <v>0</v>
      </c>
      <c r="AD267" s="22">
        <v>1123</v>
      </c>
      <c r="AE267" s="22">
        <v>10</v>
      </c>
      <c r="AF267" s="22">
        <v>1325</v>
      </c>
      <c r="AG267" s="22">
        <v>7</v>
      </c>
      <c r="AH267" s="20">
        <v>0</v>
      </c>
      <c r="AI267" s="20">
        <v>0</v>
      </c>
      <c r="AJ267" s="20" t="s">
        <v>2776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726</v>
      </c>
      <c r="BH267" s="22">
        <v>309</v>
      </c>
      <c r="BI267" s="22">
        <v>721</v>
      </c>
      <c r="BJ267" s="22">
        <v>307</v>
      </c>
      <c r="BK267" s="22">
        <v>717</v>
      </c>
      <c r="BL267" s="22">
        <v>307</v>
      </c>
      <c r="BM267" s="22">
        <v>726</v>
      </c>
      <c r="BN267" s="22">
        <v>309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269</v>
      </c>
      <c r="CB267" s="22">
        <v>171</v>
      </c>
      <c r="CC267" s="22">
        <v>699</v>
      </c>
      <c r="CD267" s="22">
        <v>289</v>
      </c>
      <c r="CE267" s="22">
        <v>726</v>
      </c>
      <c r="CF267" s="22">
        <v>309</v>
      </c>
      <c r="CG267" s="22">
        <v>709</v>
      </c>
      <c r="CH267" s="22">
        <v>291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461188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2</v>
      </c>
      <c r="J268" s="20">
        <v>0</v>
      </c>
      <c r="K268" s="20">
        <v>0</v>
      </c>
      <c r="L268" s="22">
        <v>0</v>
      </c>
      <c r="M268" s="20" t="s">
        <v>2777</v>
      </c>
      <c r="N268" s="20">
        <v>0</v>
      </c>
      <c r="O268" s="22">
        <v>671</v>
      </c>
      <c r="P268" s="23" t="b">
        <v>0</v>
      </c>
      <c r="Q268" s="20" t="s">
        <v>2958</v>
      </c>
      <c r="R268" s="20" t="s">
        <v>2982</v>
      </c>
      <c r="S268" s="22">
        <v>40</v>
      </c>
      <c r="T268" s="20" t="s">
        <v>2778</v>
      </c>
      <c r="U268" s="20">
        <v>0</v>
      </c>
      <c r="V268" s="20" t="s">
        <v>2779</v>
      </c>
      <c r="W268" s="20">
        <v>0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0</v>
      </c>
      <c r="AD268" s="22">
        <v>629</v>
      </c>
      <c r="AE268" s="22">
        <v>0</v>
      </c>
      <c r="AF268" s="22">
        <v>948</v>
      </c>
      <c r="AG268" s="22">
        <v>0</v>
      </c>
      <c r="AH268" s="20">
        <v>0</v>
      </c>
      <c r="AI268" s="20">
        <v>0</v>
      </c>
      <c r="AJ268" s="20" t="s">
        <v>2779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546</v>
      </c>
      <c r="BH268" s="22">
        <v>202</v>
      </c>
      <c r="BI268" s="22">
        <v>533</v>
      </c>
      <c r="BJ268" s="22">
        <v>202</v>
      </c>
      <c r="BK268" s="22">
        <v>506</v>
      </c>
      <c r="BL268" s="22">
        <v>191</v>
      </c>
      <c r="BM268" s="22">
        <v>554</v>
      </c>
      <c r="BN268" s="22">
        <v>203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682</v>
      </c>
      <c r="CB268" s="22">
        <v>200</v>
      </c>
      <c r="CC268" s="22">
        <v>480</v>
      </c>
      <c r="CD268" s="22">
        <v>175</v>
      </c>
      <c r="CE268" s="22">
        <v>559</v>
      </c>
      <c r="CF268" s="22">
        <v>200</v>
      </c>
      <c r="CG268" s="22">
        <v>682</v>
      </c>
      <c r="CH268" s="22">
        <v>235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617054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4</v>
      </c>
      <c r="J269" s="20">
        <v>0.5</v>
      </c>
      <c r="K269" s="20">
        <v>0</v>
      </c>
      <c r="L269" s="22">
        <v>0</v>
      </c>
      <c r="M269" s="20" t="s">
        <v>2860</v>
      </c>
      <c r="N269" s="20">
        <v>0</v>
      </c>
      <c r="O269" s="22">
        <v>677</v>
      </c>
      <c r="P269" s="23" t="b">
        <v>0</v>
      </c>
      <c r="Q269" s="20"/>
      <c r="R269" s="20"/>
      <c r="S269" s="22">
        <v>45</v>
      </c>
      <c r="T269" s="20" t="s">
        <v>2861</v>
      </c>
      <c r="U269" s="20">
        <v>1</v>
      </c>
      <c r="V269" s="20" t="s">
        <v>2862</v>
      </c>
      <c r="W269" s="20">
        <v>0.1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1</v>
      </c>
      <c r="AD269" s="22">
        <v>9421</v>
      </c>
      <c r="AE269" s="22">
        <v>121</v>
      </c>
      <c r="AF269" s="22">
        <v>6486</v>
      </c>
      <c r="AG269" s="22">
        <v>161</v>
      </c>
      <c r="AH269" s="20">
        <v>0</v>
      </c>
      <c r="AI269" s="20">
        <v>0.2</v>
      </c>
      <c r="AJ269" s="20" t="s">
        <v>2863</v>
      </c>
      <c r="AK269" s="22">
        <v>9</v>
      </c>
      <c r="AL269" s="22">
        <v>0</v>
      </c>
      <c r="AM269" s="22">
        <v>0</v>
      </c>
      <c r="AN269" s="22">
        <v>0</v>
      </c>
      <c r="AO269" s="22">
        <v>1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3</v>
      </c>
      <c r="AX269" s="20">
        <v>0</v>
      </c>
      <c r="AY269" s="20">
        <v>0.1</v>
      </c>
      <c r="AZ269" s="20">
        <v>4</v>
      </c>
      <c r="BA269" s="20">
        <v>0.4</v>
      </c>
      <c r="BB269" s="22">
        <v>0</v>
      </c>
      <c r="BC269" s="20">
        <v>0.47</v>
      </c>
      <c r="BD269" s="20">
        <v>0</v>
      </c>
      <c r="BE269" s="20">
        <v>0.47</v>
      </c>
      <c r="BF269" s="20">
        <v>1.64</v>
      </c>
      <c r="BG269" s="22">
        <v>702</v>
      </c>
      <c r="BH269" s="22">
        <v>82</v>
      </c>
      <c r="BI269" s="22">
        <v>452</v>
      </c>
      <c r="BJ269" s="22">
        <v>58</v>
      </c>
      <c r="BK269" s="22">
        <v>403</v>
      </c>
      <c r="BL269" s="22">
        <v>55</v>
      </c>
      <c r="BM269" s="22">
        <v>464</v>
      </c>
      <c r="BN269" s="22">
        <v>55</v>
      </c>
      <c r="BO269" s="20"/>
      <c r="BP269" s="20"/>
      <c r="BQ269" s="20"/>
      <c r="BR269" s="20"/>
      <c r="BS269" s="20"/>
      <c r="BT269" s="20"/>
      <c r="BU269" s="22">
        <v>4.7</v>
      </c>
      <c r="BV269" s="22">
        <v>0</v>
      </c>
      <c r="BW269" s="22">
        <v>0</v>
      </c>
      <c r="BX269" s="22">
        <v>4.7</v>
      </c>
      <c r="BY269" s="22">
        <v>16.399999999999999</v>
      </c>
      <c r="BZ269" s="22">
        <v>10</v>
      </c>
      <c r="CA269" s="22">
        <v>472</v>
      </c>
      <c r="CB269" s="22">
        <v>90</v>
      </c>
      <c r="CC269" s="22">
        <v>663</v>
      </c>
      <c r="CD269" s="22">
        <v>79</v>
      </c>
      <c r="CE269" s="22">
        <v>426</v>
      </c>
      <c r="CF269" s="22">
        <v>54</v>
      </c>
      <c r="CG269" s="22">
        <v>456</v>
      </c>
      <c r="CH269" s="22">
        <v>64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474803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1</v>
      </c>
      <c r="J270" s="20">
        <v>0.5</v>
      </c>
      <c r="K270" s="20">
        <v>0</v>
      </c>
      <c r="L270" s="22">
        <v>0</v>
      </c>
      <c r="M270" s="20" t="s">
        <v>875</v>
      </c>
      <c r="N270" s="20">
        <v>0</v>
      </c>
      <c r="O270" s="22">
        <v>680</v>
      </c>
      <c r="P270" s="23" t="b">
        <v>0</v>
      </c>
      <c r="Q270" s="20"/>
      <c r="R270" s="20"/>
      <c r="S270" s="22">
        <v>40</v>
      </c>
      <c r="T270" s="20" t="s">
        <v>2864</v>
      </c>
      <c r="U270" s="20">
        <v>0</v>
      </c>
      <c r="V270" s="20" t="s">
        <v>2865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1151</v>
      </c>
      <c r="AE270" s="22">
        <v>23</v>
      </c>
      <c r="AF270" s="22">
        <v>812</v>
      </c>
      <c r="AG270" s="22">
        <v>33</v>
      </c>
      <c r="AH270" s="20">
        <v>0</v>
      </c>
      <c r="AI270" s="20">
        <v>0</v>
      </c>
      <c r="AJ270" s="20" t="s">
        <v>2865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555</v>
      </c>
      <c r="BH270" s="22">
        <v>73</v>
      </c>
      <c r="BI270" s="22">
        <v>541</v>
      </c>
      <c r="BJ270" s="22">
        <v>57</v>
      </c>
      <c r="BK270" s="22">
        <v>515</v>
      </c>
      <c r="BL270" s="22">
        <v>48</v>
      </c>
      <c r="BM270" s="22">
        <v>562</v>
      </c>
      <c r="BN270" s="22">
        <v>73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692</v>
      </c>
      <c r="CB270" s="22">
        <v>60</v>
      </c>
      <c r="CC270" s="22">
        <v>489</v>
      </c>
      <c r="CD270" s="22">
        <v>72</v>
      </c>
      <c r="CE270" s="22">
        <v>567</v>
      </c>
      <c r="CF270" s="22">
        <v>73</v>
      </c>
      <c r="CG270" s="22">
        <v>642</v>
      </c>
      <c r="CH270" s="22">
        <v>79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491011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</v>
      </c>
      <c r="K271" s="20">
        <v>0</v>
      </c>
      <c r="L271" s="22">
        <v>0</v>
      </c>
      <c r="M271" s="20" t="s">
        <v>2866</v>
      </c>
      <c r="N271" s="20">
        <v>0</v>
      </c>
      <c r="O271" s="22">
        <v>681</v>
      </c>
      <c r="P271" s="23" t="b">
        <v>0</v>
      </c>
      <c r="Q271" s="20" t="s">
        <v>2983</v>
      </c>
      <c r="R271" s="20" t="s">
        <v>2984</v>
      </c>
      <c r="S271" s="22">
        <v>45</v>
      </c>
      <c r="T271" s="20" t="s">
        <v>2867</v>
      </c>
      <c r="U271" s="20">
        <v>0</v>
      </c>
      <c r="V271" s="20" t="s">
        <v>2868</v>
      </c>
      <c r="W271" s="20">
        <v>0</v>
      </c>
      <c r="X271" s="23" t="b">
        <v>0</v>
      </c>
      <c r="Y271" s="20"/>
      <c r="Z271" s="20" t="s">
        <v>872</v>
      </c>
      <c r="AA271" s="22">
        <v>7</v>
      </c>
      <c r="AB271" s="22">
        <v>8</v>
      </c>
      <c r="AC271" s="22">
        <v>0</v>
      </c>
      <c r="AD271" s="22">
        <v>236</v>
      </c>
      <c r="AE271" s="22">
        <v>0</v>
      </c>
      <c r="AF271" s="22">
        <v>276</v>
      </c>
      <c r="AG271" s="22">
        <v>0</v>
      </c>
      <c r="AH271" s="20">
        <v>0</v>
      </c>
      <c r="AI271" s="20">
        <v>0</v>
      </c>
      <c r="AJ271" s="20" t="s">
        <v>2869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672</v>
      </c>
      <c r="BH271" s="22">
        <v>268</v>
      </c>
      <c r="BI271" s="22">
        <v>668</v>
      </c>
      <c r="BJ271" s="22">
        <v>269</v>
      </c>
      <c r="BK271" s="22">
        <v>659</v>
      </c>
      <c r="BL271" s="22">
        <v>268</v>
      </c>
      <c r="BM271" s="22">
        <v>678</v>
      </c>
      <c r="BN271" s="22">
        <v>271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432</v>
      </c>
      <c r="CB271" s="22">
        <v>251</v>
      </c>
      <c r="CC271" s="22">
        <v>632</v>
      </c>
      <c r="CD271" s="22">
        <v>240</v>
      </c>
      <c r="CE271" s="22">
        <v>680</v>
      </c>
      <c r="CF271" s="22">
        <v>274</v>
      </c>
      <c r="CG271" s="22">
        <v>740</v>
      </c>
      <c r="CH271" s="22">
        <v>314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457569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1</v>
      </c>
      <c r="J272" s="20">
        <v>0.7</v>
      </c>
      <c r="K272" s="20">
        <v>0.2</v>
      </c>
      <c r="L272" s="22">
        <v>1</v>
      </c>
      <c r="M272" s="20" t="s">
        <v>2985</v>
      </c>
      <c r="N272" s="20">
        <v>0.2</v>
      </c>
      <c r="O272" s="22">
        <v>687</v>
      </c>
      <c r="P272" s="23" t="b">
        <v>0</v>
      </c>
      <c r="Q272" s="20"/>
      <c r="R272" s="20"/>
      <c r="S272" s="22">
        <v>45</v>
      </c>
      <c r="T272" s="20" t="s">
        <v>2986</v>
      </c>
      <c r="U272" s="20">
        <v>1</v>
      </c>
      <c r="V272" s="20" t="s">
        <v>2987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1</v>
      </c>
      <c r="AD272" s="22">
        <v>2771</v>
      </c>
      <c r="AE272" s="22">
        <v>489</v>
      </c>
      <c r="AF272" s="22">
        <v>2127</v>
      </c>
      <c r="AG272" s="22">
        <v>65</v>
      </c>
      <c r="AH272" s="20">
        <v>0</v>
      </c>
      <c r="AI272" s="20">
        <v>0.2</v>
      </c>
      <c r="AJ272" s="20" t="s">
        <v>2987</v>
      </c>
      <c r="AK272" s="22">
        <v>6</v>
      </c>
      <c r="AL272" s="22">
        <v>0</v>
      </c>
      <c r="AM272" s="22">
        <v>0</v>
      </c>
      <c r="AN272" s="22">
        <v>0</v>
      </c>
      <c r="AO272" s="22">
        <v>1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3</v>
      </c>
      <c r="AX272" s="20">
        <v>0.8</v>
      </c>
      <c r="AY272" s="20">
        <v>0</v>
      </c>
      <c r="AZ272" s="20">
        <v>0</v>
      </c>
      <c r="BA272" s="20">
        <v>0.1</v>
      </c>
      <c r="BB272" s="22">
        <v>0</v>
      </c>
      <c r="BC272" s="20">
        <v>0</v>
      </c>
      <c r="BD272" s="20">
        <v>0</v>
      </c>
      <c r="BE272" s="20">
        <v>0</v>
      </c>
      <c r="BF272" s="20">
        <v>0.08</v>
      </c>
      <c r="BG272" s="22">
        <v>469</v>
      </c>
      <c r="BH272" s="22">
        <v>33</v>
      </c>
      <c r="BI272" s="22">
        <v>652</v>
      </c>
      <c r="BJ272" s="22">
        <v>79</v>
      </c>
      <c r="BK272" s="22">
        <v>641</v>
      </c>
      <c r="BL272" s="22">
        <v>74</v>
      </c>
      <c r="BM272" s="22">
        <v>481</v>
      </c>
      <c r="BN272" s="22">
        <v>33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1.2</v>
      </c>
      <c r="BZ272" s="22">
        <v>15</v>
      </c>
      <c r="CA272" s="22">
        <v>411</v>
      </c>
      <c r="CB272" s="22">
        <v>21</v>
      </c>
      <c r="CC272" s="22">
        <v>378</v>
      </c>
      <c r="CD272" s="22">
        <v>29</v>
      </c>
      <c r="CE272" s="22">
        <v>411</v>
      </c>
      <c r="CF272" s="22">
        <v>33</v>
      </c>
      <c r="CG272" s="22">
        <v>524</v>
      </c>
      <c r="CH272" s="22">
        <v>70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514280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0.5</v>
      </c>
      <c r="K273" s="20">
        <v>0</v>
      </c>
      <c r="L273" s="22">
        <v>0</v>
      </c>
      <c r="M273" s="20" t="s">
        <v>1621</v>
      </c>
      <c r="N273" s="20">
        <v>0</v>
      </c>
      <c r="O273" s="22">
        <v>716</v>
      </c>
      <c r="P273" s="23" t="b">
        <v>0</v>
      </c>
      <c r="Q273" s="20"/>
      <c r="R273" s="20"/>
      <c r="S273" s="22">
        <v>40</v>
      </c>
      <c r="T273" s="20" t="s">
        <v>3134</v>
      </c>
      <c r="U273" s="20">
        <v>0</v>
      </c>
      <c r="V273" s="20" t="s">
        <v>3135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1643</v>
      </c>
      <c r="AE273" s="22">
        <v>37</v>
      </c>
      <c r="AF273" s="22">
        <v>1120</v>
      </c>
      <c r="AG273" s="22">
        <v>46</v>
      </c>
      <c r="AH273" s="20">
        <v>0</v>
      </c>
      <c r="AI273" s="20">
        <v>0</v>
      </c>
      <c r="AJ273" s="20" t="s">
        <v>3135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567</v>
      </c>
      <c r="BH273" s="22">
        <v>215</v>
      </c>
      <c r="BI273" s="22">
        <v>553</v>
      </c>
      <c r="BJ273" s="22">
        <v>214</v>
      </c>
      <c r="BK273" s="22">
        <v>527</v>
      </c>
      <c r="BL273" s="22">
        <v>204</v>
      </c>
      <c r="BM273" s="22">
        <v>574</v>
      </c>
      <c r="BN273" s="22">
        <v>215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705</v>
      </c>
      <c r="CB273" s="22">
        <v>215</v>
      </c>
      <c r="CC273" s="22">
        <v>501</v>
      </c>
      <c r="CD273" s="22">
        <v>188</v>
      </c>
      <c r="CE273" s="22">
        <v>579</v>
      </c>
      <c r="CF273" s="22">
        <v>212</v>
      </c>
      <c r="CG273" s="22">
        <v>606</v>
      </c>
      <c r="CH273" s="22">
        <v>213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517996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4</v>
      </c>
      <c r="J274" s="20">
        <v>0.5</v>
      </c>
      <c r="K274" s="20">
        <v>0</v>
      </c>
      <c r="L274" s="22">
        <v>0</v>
      </c>
      <c r="M274" s="20" t="s">
        <v>3136</v>
      </c>
      <c r="N274" s="20">
        <v>0</v>
      </c>
      <c r="O274" s="22">
        <v>717</v>
      </c>
      <c r="P274" s="23" t="b">
        <v>0</v>
      </c>
      <c r="Q274" s="20"/>
      <c r="R274" s="20"/>
      <c r="S274" s="22">
        <v>45</v>
      </c>
      <c r="T274" s="20" t="s">
        <v>3137</v>
      </c>
      <c r="U274" s="20">
        <v>0</v>
      </c>
      <c r="V274" s="20" t="s">
        <v>3138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4475</v>
      </c>
      <c r="AE274" s="22">
        <v>88</v>
      </c>
      <c r="AF274" s="22">
        <v>2828</v>
      </c>
      <c r="AG274" s="22">
        <v>110</v>
      </c>
      <c r="AH274" s="20">
        <v>0</v>
      </c>
      <c r="AI274" s="20">
        <v>0</v>
      </c>
      <c r="AJ274" s="20" t="s">
        <v>3138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685</v>
      </c>
      <c r="BH274" s="22">
        <v>77</v>
      </c>
      <c r="BI274" s="22">
        <v>682</v>
      </c>
      <c r="BJ274" s="22">
        <v>79</v>
      </c>
      <c r="BK274" s="22">
        <v>673</v>
      </c>
      <c r="BL274" s="22">
        <v>78</v>
      </c>
      <c r="BM274" s="22">
        <v>691</v>
      </c>
      <c r="BN274" s="22">
        <v>80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448</v>
      </c>
      <c r="CB274" s="22">
        <v>83</v>
      </c>
      <c r="CC274" s="22">
        <v>646</v>
      </c>
      <c r="CD274" s="22">
        <v>73</v>
      </c>
      <c r="CE274" s="22">
        <v>693</v>
      </c>
      <c r="CF274" s="22">
        <v>80</v>
      </c>
      <c r="CG274" s="22">
        <v>551</v>
      </c>
      <c r="CH274" s="22">
        <v>76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519198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0.5</v>
      </c>
      <c r="K275" s="20">
        <v>0</v>
      </c>
      <c r="L275" s="22">
        <v>0</v>
      </c>
      <c r="M275" s="20" t="s">
        <v>1255</v>
      </c>
      <c r="N275" s="20">
        <v>0</v>
      </c>
      <c r="O275" s="22">
        <v>718</v>
      </c>
      <c r="P275" s="23" t="b">
        <v>0</v>
      </c>
      <c r="Q275" s="20"/>
      <c r="R275" s="20"/>
      <c r="S275" s="22">
        <v>45</v>
      </c>
      <c r="T275" s="20" t="s">
        <v>3139</v>
      </c>
      <c r="U275" s="20">
        <v>1</v>
      </c>
      <c r="V275" s="20" t="s">
        <v>3140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1</v>
      </c>
      <c r="AD275" s="22">
        <v>1145</v>
      </c>
      <c r="AE275" s="22">
        <v>18</v>
      </c>
      <c r="AF275" s="22">
        <v>768</v>
      </c>
      <c r="AG275" s="22">
        <v>26</v>
      </c>
      <c r="AH275" s="20">
        <v>0</v>
      </c>
      <c r="AI275" s="20">
        <v>0.2</v>
      </c>
      <c r="AJ275" s="20" t="s">
        <v>3140</v>
      </c>
      <c r="AK275" s="22">
        <v>1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686</v>
      </c>
      <c r="BH275" s="22">
        <v>280</v>
      </c>
      <c r="BI275" s="22">
        <v>683</v>
      </c>
      <c r="BJ275" s="22">
        <v>281</v>
      </c>
      <c r="BK275" s="22">
        <v>674</v>
      </c>
      <c r="BL275" s="22">
        <v>280</v>
      </c>
      <c r="BM275" s="22">
        <v>692</v>
      </c>
      <c r="BN275" s="22">
        <v>283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449</v>
      </c>
      <c r="CB275" s="22">
        <v>265</v>
      </c>
      <c r="CC275" s="22">
        <v>647</v>
      </c>
      <c r="CD275" s="22">
        <v>253</v>
      </c>
      <c r="CE275" s="22">
        <v>420</v>
      </c>
      <c r="CF275" s="22">
        <v>191</v>
      </c>
      <c r="CG275" s="22">
        <v>690</v>
      </c>
      <c r="CH275" s="22">
        <v>279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248854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0.5</v>
      </c>
      <c r="K276" s="20">
        <v>0</v>
      </c>
      <c r="L276" s="22">
        <v>0</v>
      </c>
      <c r="M276" s="20" t="s">
        <v>1039</v>
      </c>
      <c r="N276" s="20">
        <v>0</v>
      </c>
      <c r="O276" s="22">
        <v>723</v>
      </c>
      <c r="P276" s="23" t="b">
        <v>0</v>
      </c>
      <c r="Q276" s="20"/>
      <c r="R276" s="20"/>
      <c r="S276" s="22">
        <v>40</v>
      </c>
      <c r="T276" s="20" t="s">
        <v>3304</v>
      </c>
      <c r="U276" s="20">
        <v>0</v>
      </c>
      <c r="V276" s="20" t="s">
        <v>3305</v>
      </c>
      <c r="W276" s="20">
        <v>0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1267</v>
      </c>
      <c r="AE276" s="22">
        <v>44</v>
      </c>
      <c r="AF276" s="22">
        <v>758</v>
      </c>
      <c r="AG276" s="22">
        <v>44</v>
      </c>
      <c r="AH276" s="20">
        <v>0</v>
      </c>
      <c r="AI276" s="20">
        <v>0</v>
      </c>
      <c r="AJ276" s="20" t="s">
        <v>3305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534</v>
      </c>
      <c r="BH276" s="22">
        <v>195</v>
      </c>
      <c r="BI276" s="22">
        <v>521</v>
      </c>
      <c r="BJ276" s="22">
        <v>195</v>
      </c>
      <c r="BK276" s="22">
        <v>493</v>
      </c>
      <c r="BL276" s="22">
        <v>183</v>
      </c>
      <c r="BM276" s="22">
        <v>542</v>
      </c>
      <c r="BN276" s="22">
        <v>196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668</v>
      </c>
      <c r="CB276" s="22">
        <v>191</v>
      </c>
      <c r="CC276" s="22">
        <v>467</v>
      </c>
      <c r="CD276" s="22">
        <v>167</v>
      </c>
      <c r="CE276" s="22">
        <v>546</v>
      </c>
      <c r="CF276" s="22">
        <v>192</v>
      </c>
      <c r="CG276" s="22">
        <v>626</v>
      </c>
      <c r="CH276" s="22">
        <v>218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517995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0.5</v>
      </c>
      <c r="K277" s="20">
        <v>0</v>
      </c>
      <c r="L277" s="22">
        <v>0</v>
      </c>
      <c r="M277" s="20" t="s">
        <v>3707</v>
      </c>
      <c r="N277" s="20">
        <v>0</v>
      </c>
      <c r="O277" s="22">
        <v>758</v>
      </c>
      <c r="P277" s="23" t="b">
        <v>0</v>
      </c>
      <c r="Q277" s="20"/>
      <c r="R277" s="20"/>
      <c r="S277" s="22">
        <v>45</v>
      </c>
      <c r="T277" s="20" t="s">
        <v>3708</v>
      </c>
      <c r="U277" s="20">
        <v>0</v>
      </c>
      <c r="V277" s="20" t="s">
        <v>3709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0</v>
      </c>
      <c r="AD277" s="22">
        <v>36</v>
      </c>
      <c r="AE277" s="22">
        <v>13</v>
      </c>
      <c r="AF277" s="22">
        <v>12</v>
      </c>
      <c r="AG277" s="22">
        <v>8</v>
      </c>
      <c r="AH277" s="20">
        <v>0</v>
      </c>
      <c r="AI277" s="20">
        <v>0</v>
      </c>
      <c r="AJ277" s="20" t="s">
        <v>3709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684</v>
      </c>
      <c r="BH277" s="22">
        <v>279</v>
      </c>
      <c r="BI277" s="22">
        <v>681</v>
      </c>
      <c r="BJ277" s="22">
        <v>280</v>
      </c>
      <c r="BK277" s="22">
        <v>672</v>
      </c>
      <c r="BL277" s="22">
        <v>279</v>
      </c>
      <c r="BM277" s="22">
        <v>690</v>
      </c>
      <c r="BN277" s="22">
        <v>282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447</v>
      </c>
      <c r="CB277" s="22">
        <v>264</v>
      </c>
      <c r="CC277" s="22">
        <v>645</v>
      </c>
      <c r="CD277" s="22">
        <v>252</v>
      </c>
      <c r="CE277" s="22">
        <v>692</v>
      </c>
      <c r="CF277" s="22">
        <v>285</v>
      </c>
      <c r="CG277" s="22">
        <v>756</v>
      </c>
      <c r="CH277" s="22">
        <v>326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156074</v>
      </c>
      <c r="D278" s="22">
        <v>0</v>
      </c>
      <c r="E278" s="22">
        <v>0</v>
      </c>
      <c r="F278" s="22">
        <v>-2</v>
      </c>
      <c r="G278" s="22">
        <v>2</v>
      </c>
      <c r="H278" s="22">
        <v>0</v>
      </c>
      <c r="I278" s="22">
        <v>2</v>
      </c>
      <c r="J278" s="20">
        <v>0</v>
      </c>
      <c r="K278" s="20">
        <v>0</v>
      </c>
      <c r="L278" s="22">
        <v>0</v>
      </c>
      <c r="M278" s="20" t="s">
        <v>863</v>
      </c>
      <c r="N278" s="20">
        <v>0</v>
      </c>
      <c r="O278" s="22">
        <v>7</v>
      </c>
      <c r="P278" s="23" t="b">
        <v>0</v>
      </c>
      <c r="Q278" s="20" t="s">
        <v>3639</v>
      </c>
      <c r="R278" s="20" t="s">
        <v>3640</v>
      </c>
      <c r="S278" s="22">
        <v>43</v>
      </c>
      <c r="T278" s="20" t="s">
        <v>864</v>
      </c>
      <c r="U278" s="20">
        <v>0</v>
      </c>
      <c r="V278" s="20" t="s">
        <v>730</v>
      </c>
      <c r="W278" s="20">
        <v>0.1</v>
      </c>
      <c r="X278" s="23" t="b">
        <v>0</v>
      </c>
      <c r="Y278" s="20"/>
      <c r="Z278" s="20" t="s">
        <v>899</v>
      </c>
      <c r="AA278" s="22">
        <v>8</v>
      </c>
      <c r="AB278" s="22">
        <v>31</v>
      </c>
      <c r="AC278" s="22">
        <v>0</v>
      </c>
      <c r="AD278" s="22">
        <v>5241</v>
      </c>
      <c r="AE278" s="22">
        <v>11</v>
      </c>
      <c r="AF278" s="22">
        <v>13922</v>
      </c>
      <c r="AG278" s="22">
        <v>158</v>
      </c>
      <c r="AH278" s="20">
        <v>0</v>
      </c>
      <c r="AI278" s="20">
        <v>0</v>
      </c>
      <c r="AJ278" s="20" t="s">
        <v>730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586</v>
      </c>
      <c r="BH278" s="22">
        <v>229</v>
      </c>
      <c r="BI278" s="22">
        <v>576</v>
      </c>
      <c r="BJ278" s="22">
        <v>229</v>
      </c>
      <c r="BK278" s="22">
        <v>555</v>
      </c>
      <c r="BL278" s="22">
        <v>223</v>
      </c>
      <c r="BM278" s="22">
        <v>593</v>
      </c>
      <c r="BN278" s="22">
        <v>229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584</v>
      </c>
      <c r="CB278" s="22">
        <v>138</v>
      </c>
      <c r="CC278" s="22">
        <v>529</v>
      </c>
      <c r="CD278" s="22">
        <v>209</v>
      </c>
      <c r="CE278" s="22">
        <v>600</v>
      </c>
      <c r="CF278" s="22">
        <v>228</v>
      </c>
      <c r="CG278" s="22">
        <v>382</v>
      </c>
      <c r="CH278" s="22">
        <v>146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466117</v>
      </c>
      <c r="D279" s="22">
        <v>0</v>
      </c>
      <c r="E279" s="22">
        <v>0</v>
      </c>
      <c r="F279" s="22">
        <v>-2</v>
      </c>
      <c r="G279" s="22">
        <v>2</v>
      </c>
      <c r="H279" s="22">
        <v>0</v>
      </c>
      <c r="I279" s="22">
        <v>3</v>
      </c>
      <c r="J279" s="20">
        <v>-0.4</v>
      </c>
      <c r="K279" s="20">
        <v>0.1</v>
      </c>
      <c r="L279" s="22">
        <v>0</v>
      </c>
      <c r="M279" s="20" t="s">
        <v>1751</v>
      </c>
      <c r="N279" s="20">
        <v>0.6</v>
      </c>
      <c r="O279" s="22">
        <v>219</v>
      </c>
      <c r="P279" s="23" t="b">
        <v>0</v>
      </c>
      <c r="Q279" s="20"/>
      <c r="R279" s="20" t="s">
        <v>3231</v>
      </c>
      <c r="S279" s="22">
        <v>43</v>
      </c>
      <c r="T279" s="20" t="s">
        <v>1752</v>
      </c>
      <c r="U279" s="20">
        <v>0.9</v>
      </c>
      <c r="V279" s="20" t="s">
        <v>1753</v>
      </c>
      <c r="W279" s="20">
        <v>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8</v>
      </c>
      <c r="AD279" s="22">
        <v>161009</v>
      </c>
      <c r="AE279" s="22">
        <v>643</v>
      </c>
      <c r="AF279" s="22">
        <v>91380</v>
      </c>
      <c r="AG279" s="22">
        <v>3243</v>
      </c>
      <c r="AH279" s="20">
        <v>0.1</v>
      </c>
      <c r="AI279" s="20">
        <v>1.9</v>
      </c>
      <c r="AJ279" s="20" t="s">
        <v>1753</v>
      </c>
      <c r="AK279" s="22">
        <v>114</v>
      </c>
      <c r="AL279" s="22">
        <v>0</v>
      </c>
      <c r="AM279" s="22">
        <v>0</v>
      </c>
      <c r="AN279" s="22">
        <v>0</v>
      </c>
      <c r="AO279" s="22">
        <v>5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24</v>
      </c>
      <c r="AX279" s="20">
        <v>9.6</v>
      </c>
      <c r="AY279" s="20">
        <v>17.3</v>
      </c>
      <c r="AZ279" s="20">
        <v>7</v>
      </c>
      <c r="BA279" s="20">
        <v>3.5</v>
      </c>
      <c r="BB279" s="22">
        <v>0</v>
      </c>
      <c r="BC279" s="20">
        <v>7.0000000000000007E-2</v>
      </c>
      <c r="BD279" s="20">
        <v>0.06</v>
      </c>
      <c r="BE279" s="20">
        <v>0.13</v>
      </c>
      <c r="BF279" s="20">
        <v>3.88</v>
      </c>
      <c r="BG279" s="22">
        <v>433</v>
      </c>
      <c r="BH279" s="22">
        <v>196</v>
      </c>
      <c r="BI279" s="22">
        <v>357</v>
      </c>
      <c r="BJ279" s="22">
        <v>186</v>
      </c>
      <c r="BK279" s="22">
        <v>390</v>
      </c>
      <c r="BL279" s="22">
        <v>195</v>
      </c>
      <c r="BM279" s="22">
        <v>418</v>
      </c>
      <c r="BN279" s="22">
        <v>193</v>
      </c>
      <c r="BO279" s="20"/>
      <c r="BP279" s="20"/>
      <c r="BQ279" s="20"/>
      <c r="BR279" s="20"/>
      <c r="BS279" s="20"/>
      <c r="BT279" s="20"/>
      <c r="BU279" s="22">
        <v>0.06</v>
      </c>
      <c r="BV279" s="22">
        <v>0</v>
      </c>
      <c r="BW279" s="22">
        <v>0.05</v>
      </c>
      <c r="BX279" s="22">
        <v>0.11</v>
      </c>
      <c r="BY279" s="22">
        <v>3.06</v>
      </c>
      <c r="BZ279" s="22">
        <v>3.95</v>
      </c>
      <c r="CA279" s="22">
        <v>605</v>
      </c>
      <c r="CB279" s="22">
        <v>324</v>
      </c>
      <c r="CC279" s="22">
        <v>303</v>
      </c>
      <c r="CD279" s="22">
        <v>141</v>
      </c>
      <c r="CE279" s="22">
        <v>461</v>
      </c>
      <c r="CF279" s="22">
        <v>218</v>
      </c>
      <c r="CG279" s="22">
        <v>186</v>
      </c>
      <c r="CH279" s="22">
        <v>63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174874</v>
      </c>
      <c r="D280" s="22">
        <v>0</v>
      </c>
      <c r="E280" s="22">
        <v>0</v>
      </c>
      <c r="F280" s="22">
        <v>6</v>
      </c>
      <c r="G280" s="22">
        <v>-6</v>
      </c>
      <c r="H280" s="22">
        <v>3</v>
      </c>
      <c r="I280" s="22">
        <v>2</v>
      </c>
      <c r="J280" s="20">
        <v>0</v>
      </c>
      <c r="K280" s="20">
        <v>0.5</v>
      </c>
      <c r="L280" s="22">
        <v>0</v>
      </c>
      <c r="M280" s="20" t="s">
        <v>1217</v>
      </c>
      <c r="N280" s="20">
        <v>1</v>
      </c>
      <c r="O280" s="22">
        <v>220</v>
      </c>
      <c r="P280" s="23" t="b">
        <v>0</v>
      </c>
      <c r="Q280" s="20"/>
      <c r="R280" s="20"/>
      <c r="S280" s="22">
        <v>51</v>
      </c>
      <c r="T280" s="20" t="s">
        <v>1218</v>
      </c>
      <c r="U280" s="20">
        <v>4</v>
      </c>
      <c r="V280" s="20" t="s">
        <v>540</v>
      </c>
      <c r="W280" s="20">
        <v>20.8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64</v>
      </c>
      <c r="AD280" s="22">
        <v>2851764</v>
      </c>
      <c r="AE280" s="22">
        <v>8201</v>
      </c>
      <c r="AF280" s="22">
        <v>1020449</v>
      </c>
      <c r="AG280" s="22">
        <v>75647</v>
      </c>
      <c r="AH280" s="20">
        <v>0.2</v>
      </c>
      <c r="AI280" s="20">
        <v>12.5</v>
      </c>
      <c r="AJ280" s="20" t="s">
        <v>540</v>
      </c>
      <c r="AK280" s="22">
        <v>1440</v>
      </c>
      <c r="AL280" s="22">
        <v>2</v>
      </c>
      <c r="AM280" s="22">
        <v>1</v>
      </c>
      <c r="AN280" s="22">
        <v>5</v>
      </c>
      <c r="AO280" s="22">
        <v>23</v>
      </c>
      <c r="AP280" s="22">
        <v>0</v>
      </c>
      <c r="AQ280" s="22">
        <v>0</v>
      </c>
      <c r="AR280" s="22">
        <v>0</v>
      </c>
      <c r="AS280" s="22">
        <v>3</v>
      </c>
      <c r="AT280" s="22">
        <v>0</v>
      </c>
      <c r="AU280" s="22">
        <v>0</v>
      </c>
      <c r="AV280" s="22">
        <v>9</v>
      </c>
      <c r="AW280" s="22">
        <v>319</v>
      </c>
      <c r="AX280" s="20">
        <v>452.2</v>
      </c>
      <c r="AY280" s="20">
        <v>169.5</v>
      </c>
      <c r="AZ280" s="20">
        <v>178</v>
      </c>
      <c r="BA280" s="20">
        <v>79.900000000000006</v>
      </c>
      <c r="BB280" s="22">
        <v>16</v>
      </c>
      <c r="BC280" s="20">
        <v>1.1399999999999999</v>
      </c>
      <c r="BD280" s="20">
        <v>0.82</v>
      </c>
      <c r="BE280" s="20">
        <v>1.96</v>
      </c>
      <c r="BF280" s="20">
        <v>22.78</v>
      </c>
      <c r="BG280" s="22">
        <v>9</v>
      </c>
      <c r="BH280" s="22">
        <v>1</v>
      </c>
      <c r="BI280" s="22">
        <v>92</v>
      </c>
      <c r="BJ280" s="22">
        <v>18</v>
      </c>
      <c r="BK280" s="22">
        <v>85</v>
      </c>
      <c r="BL280" s="22">
        <v>2</v>
      </c>
      <c r="BM280" s="22">
        <v>46</v>
      </c>
      <c r="BN280" s="22">
        <v>5</v>
      </c>
      <c r="BO280" s="20"/>
      <c r="BP280" s="20"/>
      <c r="BQ280" s="20"/>
      <c r="BR280" s="20"/>
      <c r="BS280" s="20"/>
      <c r="BT280" s="20"/>
      <c r="BU280" s="22">
        <v>7.0000000000000007E-2</v>
      </c>
      <c r="BV280" s="22">
        <v>0</v>
      </c>
      <c r="BW280" s="22">
        <v>0.05</v>
      </c>
      <c r="BX280" s="22">
        <v>0.12</v>
      </c>
      <c r="BY280" s="22">
        <v>1.42</v>
      </c>
      <c r="BZ280" s="22">
        <v>1.44</v>
      </c>
      <c r="CA280" s="22">
        <v>163</v>
      </c>
      <c r="CB280" s="22">
        <v>17</v>
      </c>
      <c r="CC280" s="22">
        <v>272</v>
      </c>
      <c r="CD280" s="22">
        <v>86</v>
      </c>
      <c r="CE280" s="22">
        <v>54</v>
      </c>
      <c r="CF280" s="22">
        <v>12</v>
      </c>
      <c r="CG280" s="22">
        <v>14</v>
      </c>
      <c r="CH280" s="22">
        <v>4</v>
      </c>
      <c r="CI280" s="22">
        <v>1</v>
      </c>
      <c r="CJ280" s="22">
        <v>0.31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100</v>
      </c>
      <c r="C281" s="22">
        <v>80146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0.7</v>
      </c>
      <c r="L281" s="22">
        <v>-1</v>
      </c>
      <c r="M281" s="20" t="s">
        <v>1014</v>
      </c>
      <c r="N281" s="20">
        <v>1.2</v>
      </c>
      <c r="O281" s="22">
        <v>221</v>
      </c>
      <c r="P281" s="23" t="b">
        <v>0</v>
      </c>
      <c r="Q281" s="20" t="s">
        <v>3804</v>
      </c>
      <c r="R281" s="20" t="s">
        <v>3805</v>
      </c>
      <c r="S281" s="22">
        <v>54</v>
      </c>
      <c r="T281" s="20" t="s">
        <v>1211</v>
      </c>
      <c r="U281" s="20">
        <v>2.6</v>
      </c>
      <c r="V281" s="20" t="s">
        <v>528</v>
      </c>
      <c r="W281" s="20">
        <v>0.4</v>
      </c>
      <c r="X281" s="23" t="b">
        <v>0</v>
      </c>
      <c r="Y281" s="20"/>
      <c r="Z281" s="20" t="s">
        <v>1804</v>
      </c>
      <c r="AA281" s="22">
        <v>8</v>
      </c>
      <c r="AB281" s="22">
        <v>31</v>
      </c>
      <c r="AC281" s="22">
        <v>42</v>
      </c>
      <c r="AD281" s="22">
        <v>88707</v>
      </c>
      <c r="AE281" s="22">
        <v>41</v>
      </c>
      <c r="AF281" s="22">
        <v>89136</v>
      </c>
      <c r="AG281" s="22">
        <v>3552</v>
      </c>
      <c r="AH281" s="20">
        <v>0.2</v>
      </c>
      <c r="AI281" s="20">
        <v>7.8</v>
      </c>
      <c r="AJ281" s="20" t="s">
        <v>1750</v>
      </c>
      <c r="AK281" s="22">
        <v>1309</v>
      </c>
      <c r="AL281" s="22">
        <v>1</v>
      </c>
      <c r="AM281" s="22">
        <v>3</v>
      </c>
      <c r="AN281" s="22">
        <v>5</v>
      </c>
      <c r="AO281" s="22">
        <v>20</v>
      </c>
      <c r="AP281" s="22">
        <v>0</v>
      </c>
      <c r="AQ281" s="22">
        <v>0</v>
      </c>
      <c r="AR281" s="22">
        <v>0</v>
      </c>
      <c r="AS281" s="22">
        <v>4</v>
      </c>
      <c r="AT281" s="22">
        <v>1</v>
      </c>
      <c r="AU281" s="22">
        <v>0</v>
      </c>
      <c r="AV281" s="22">
        <v>0</v>
      </c>
      <c r="AW281" s="22">
        <v>127</v>
      </c>
      <c r="AX281" s="20">
        <v>223</v>
      </c>
      <c r="AY281" s="20">
        <v>199.9</v>
      </c>
      <c r="AZ281" s="20">
        <v>284</v>
      </c>
      <c r="BA281" s="20">
        <v>70.599999999999994</v>
      </c>
      <c r="BB281" s="22">
        <v>15</v>
      </c>
      <c r="BC281" s="20">
        <v>2.02</v>
      </c>
      <c r="BD281" s="20">
        <v>1.42</v>
      </c>
      <c r="BE281" s="20">
        <v>3.44</v>
      </c>
      <c r="BF281" s="20">
        <v>19.91</v>
      </c>
      <c r="BG281" s="22">
        <v>133</v>
      </c>
      <c r="BH281" s="22">
        <v>54</v>
      </c>
      <c r="BI281" s="22">
        <v>74</v>
      </c>
      <c r="BJ281" s="22">
        <v>59</v>
      </c>
      <c r="BK281" s="22">
        <v>44</v>
      </c>
      <c r="BL281" s="22">
        <v>26</v>
      </c>
      <c r="BM281" s="22">
        <v>58</v>
      </c>
      <c r="BN281" s="22">
        <v>42</v>
      </c>
      <c r="BO281" s="20"/>
      <c r="BP281" s="20"/>
      <c r="BQ281" s="20"/>
      <c r="BR281" s="20"/>
      <c r="BS281" s="20"/>
      <c r="BT281" s="20"/>
      <c r="BU281" s="22">
        <v>0.14000000000000001</v>
      </c>
      <c r="BV281" s="22">
        <v>0</v>
      </c>
      <c r="BW281" s="22">
        <v>0.1</v>
      </c>
      <c r="BX281" s="22">
        <v>0.24</v>
      </c>
      <c r="BY281" s="22">
        <v>1.37</v>
      </c>
      <c r="BZ281" s="22">
        <v>1.38</v>
      </c>
      <c r="CA281" s="22">
        <v>110</v>
      </c>
      <c r="CB281" s="22">
        <v>67</v>
      </c>
      <c r="CC281" s="22">
        <v>252</v>
      </c>
      <c r="CD281" s="22">
        <v>117</v>
      </c>
      <c r="CE281" s="22">
        <v>201</v>
      </c>
      <c r="CF281" s="22">
        <v>91</v>
      </c>
      <c r="CG281" s="22">
        <v>256</v>
      </c>
      <c r="CH281" s="22">
        <v>81</v>
      </c>
      <c r="CI281" s="22">
        <v>1.03</v>
      </c>
      <c r="CJ281" s="22">
        <v>0.34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57328</v>
      </c>
      <c r="D282" s="22">
        <v>0</v>
      </c>
      <c r="E282" s="22">
        <v>0</v>
      </c>
      <c r="F282" s="22">
        <v>-1</v>
      </c>
      <c r="G282" s="22">
        <v>1</v>
      </c>
      <c r="H282" s="22">
        <v>0</v>
      </c>
      <c r="I282" s="22">
        <v>2</v>
      </c>
      <c r="J282" s="20">
        <v>-0.4</v>
      </c>
      <c r="K282" s="20">
        <v>0.1</v>
      </c>
      <c r="L282" s="22">
        <v>1</v>
      </c>
      <c r="M282" s="20" t="s">
        <v>1209</v>
      </c>
      <c r="N282" s="20">
        <v>0.6</v>
      </c>
      <c r="O282" s="22">
        <v>222</v>
      </c>
      <c r="P282" s="23" t="b">
        <v>0</v>
      </c>
      <c r="Q282" s="20"/>
      <c r="R282" s="20"/>
      <c r="S282" s="22">
        <v>44</v>
      </c>
      <c r="T282" s="20" t="s">
        <v>1210</v>
      </c>
      <c r="U282" s="20">
        <v>2.2000000000000002</v>
      </c>
      <c r="V282" s="20" t="s">
        <v>561</v>
      </c>
      <c r="W282" s="20">
        <v>0.1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11</v>
      </c>
      <c r="AD282" s="22">
        <v>6091</v>
      </c>
      <c r="AE282" s="22">
        <v>72</v>
      </c>
      <c r="AF282" s="22">
        <v>10387</v>
      </c>
      <c r="AG282" s="22">
        <v>83</v>
      </c>
      <c r="AH282" s="20">
        <v>0.1</v>
      </c>
      <c r="AI282" s="20">
        <v>2.5</v>
      </c>
      <c r="AJ282" s="20" t="s">
        <v>561</v>
      </c>
      <c r="AK282" s="22">
        <v>281</v>
      </c>
      <c r="AL282" s="22">
        <v>0</v>
      </c>
      <c r="AM282" s="22">
        <v>0</v>
      </c>
      <c r="AN282" s="22">
        <v>1</v>
      </c>
      <c r="AO282" s="22">
        <v>3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51</v>
      </c>
      <c r="AX282" s="20">
        <v>27.4</v>
      </c>
      <c r="AY282" s="20">
        <v>7.8</v>
      </c>
      <c r="AZ282" s="20">
        <v>12</v>
      </c>
      <c r="BA282" s="20">
        <v>4.8</v>
      </c>
      <c r="BB282" s="22">
        <v>2</v>
      </c>
      <c r="BC282" s="20">
        <v>0.03</v>
      </c>
      <c r="BD282" s="20">
        <v>0.03</v>
      </c>
      <c r="BE282" s="20">
        <v>0.06</v>
      </c>
      <c r="BF282" s="20">
        <v>4.0199999999999996</v>
      </c>
      <c r="BG282" s="22">
        <v>386</v>
      </c>
      <c r="BH282" s="22">
        <v>143</v>
      </c>
      <c r="BI282" s="22">
        <v>397</v>
      </c>
      <c r="BJ282" s="22">
        <v>144</v>
      </c>
      <c r="BK282" s="22">
        <v>368</v>
      </c>
      <c r="BL282" s="22">
        <v>132</v>
      </c>
      <c r="BM282" s="22">
        <v>404</v>
      </c>
      <c r="BN282" s="22">
        <v>144</v>
      </c>
      <c r="BO282" s="20"/>
      <c r="BP282" s="20"/>
      <c r="BQ282" s="20"/>
      <c r="BR282" s="20"/>
      <c r="BS282" s="20"/>
      <c r="BT282" s="20"/>
      <c r="BU282" s="22">
        <v>0.01</v>
      </c>
      <c r="BV282" s="22">
        <v>0</v>
      </c>
      <c r="BW282" s="22">
        <v>0.01</v>
      </c>
      <c r="BX282" s="22">
        <v>0.02</v>
      </c>
      <c r="BY282" s="22">
        <v>1.29</v>
      </c>
      <c r="BZ282" s="22">
        <v>0.96</v>
      </c>
      <c r="CA282" s="22">
        <v>479</v>
      </c>
      <c r="CB282" s="22">
        <v>85</v>
      </c>
      <c r="CC282" s="22">
        <v>304</v>
      </c>
      <c r="CD282" s="22">
        <v>98</v>
      </c>
      <c r="CE282" s="22">
        <v>235</v>
      </c>
      <c r="CF282" s="22">
        <v>76</v>
      </c>
      <c r="CG282" s="22">
        <v>401</v>
      </c>
      <c r="CH282" s="22">
        <v>153</v>
      </c>
      <c r="CI282" s="22">
        <v>0.64</v>
      </c>
      <c r="CJ282" s="22">
        <v>0.32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438464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1237</v>
      </c>
      <c r="N283" s="20">
        <v>0.2</v>
      </c>
      <c r="O283" s="22">
        <v>223</v>
      </c>
      <c r="P283" s="23" t="b">
        <v>0</v>
      </c>
      <c r="Q283" s="20" t="s">
        <v>3641</v>
      </c>
      <c r="R283" s="20" t="s">
        <v>3589</v>
      </c>
      <c r="S283" s="22">
        <v>49</v>
      </c>
      <c r="T283" s="20" t="s">
        <v>1238</v>
      </c>
      <c r="U283" s="20">
        <v>1.9</v>
      </c>
      <c r="V283" s="20" t="s">
        <v>1239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21</v>
      </c>
      <c r="AD283" s="22">
        <v>11420</v>
      </c>
      <c r="AE283" s="22">
        <v>4</v>
      </c>
      <c r="AF283" s="22">
        <v>13860</v>
      </c>
      <c r="AG283" s="22">
        <v>134</v>
      </c>
      <c r="AH283" s="20">
        <v>0</v>
      </c>
      <c r="AI283" s="20">
        <v>4.3</v>
      </c>
      <c r="AJ283" s="20" t="s">
        <v>604</v>
      </c>
      <c r="AK283" s="22">
        <v>920</v>
      </c>
      <c r="AL283" s="22">
        <v>0</v>
      </c>
      <c r="AM283" s="22">
        <v>0</v>
      </c>
      <c r="AN283" s="22">
        <v>3</v>
      </c>
      <c r="AO283" s="22">
        <v>12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0</v>
      </c>
      <c r="AW283" s="22">
        <v>141</v>
      </c>
      <c r="AX283" s="20">
        <v>165.8</v>
      </c>
      <c r="AY283" s="20">
        <v>138.5</v>
      </c>
      <c r="AZ283" s="20">
        <v>36</v>
      </c>
      <c r="BA283" s="20">
        <v>34.200000000000003</v>
      </c>
      <c r="BB283" s="22">
        <v>11</v>
      </c>
      <c r="BC283" s="20">
        <v>0.28000000000000003</v>
      </c>
      <c r="BD283" s="20">
        <v>0.76</v>
      </c>
      <c r="BE283" s="20">
        <v>1.04</v>
      </c>
      <c r="BF283" s="20">
        <v>13.76</v>
      </c>
      <c r="BG283" s="22">
        <v>191</v>
      </c>
      <c r="BH283" s="22">
        <v>79</v>
      </c>
      <c r="BI283" s="22">
        <v>125</v>
      </c>
      <c r="BJ283" s="22">
        <v>88</v>
      </c>
      <c r="BK283" s="22">
        <v>273</v>
      </c>
      <c r="BL283" s="22">
        <v>144</v>
      </c>
      <c r="BM283" s="22">
        <v>199</v>
      </c>
      <c r="BN283" s="22">
        <v>96</v>
      </c>
      <c r="BO283" s="20"/>
      <c r="BP283" s="20"/>
      <c r="BQ283" s="20"/>
      <c r="BR283" s="20"/>
      <c r="BS283" s="20"/>
      <c r="BT283" s="20"/>
      <c r="BU283" s="22">
        <v>0.03</v>
      </c>
      <c r="BV283" s="22">
        <v>0</v>
      </c>
      <c r="BW283" s="22">
        <v>7.0000000000000007E-2</v>
      </c>
      <c r="BX283" s="22">
        <v>0.1</v>
      </c>
      <c r="BY283" s="22">
        <v>1.35</v>
      </c>
      <c r="BZ283" s="22">
        <v>1.17</v>
      </c>
      <c r="CA283" s="22">
        <v>263</v>
      </c>
      <c r="CB283" s="22">
        <v>167</v>
      </c>
      <c r="CC283" s="22">
        <v>392</v>
      </c>
      <c r="CD283" s="22">
        <v>180</v>
      </c>
      <c r="CE283" s="22">
        <v>289</v>
      </c>
      <c r="CF283" s="22">
        <v>125</v>
      </c>
      <c r="CG283" s="22">
        <v>484</v>
      </c>
      <c r="CH283" s="22">
        <v>163</v>
      </c>
      <c r="CI283" s="22">
        <v>1.08</v>
      </c>
      <c r="CJ283" s="22">
        <v>0.28999999999999998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450535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3</v>
      </c>
      <c r="J284" s="20">
        <v>-1</v>
      </c>
      <c r="K284" s="20">
        <v>-0.5</v>
      </c>
      <c r="L284" s="22">
        <v>0</v>
      </c>
      <c r="M284" s="20" t="s">
        <v>1229</v>
      </c>
      <c r="N284" s="20">
        <v>0</v>
      </c>
      <c r="O284" s="22">
        <v>224</v>
      </c>
      <c r="P284" s="23" t="b">
        <v>0</v>
      </c>
      <c r="Q284" s="20"/>
      <c r="R284" s="20" t="s">
        <v>2780</v>
      </c>
      <c r="S284" s="22">
        <v>45</v>
      </c>
      <c r="T284" s="20" t="s">
        <v>1230</v>
      </c>
      <c r="U284" s="20">
        <v>0</v>
      </c>
      <c r="V284" s="20" t="s">
        <v>685</v>
      </c>
      <c r="W284" s="20">
        <v>0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2025</v>
      </c>
      <c r="AE284" s="22">
        <v>19</v>
      </c>
      <c r="AF284" s="22">
        <v>5466</v>
      </c>
      <c r="AG284" s="22">
        <v>38</v>
      </c>
      <c r="AH284" s="20">
        <v>0</v>
      </c>
      <c r="AI284" s="20">
        <v>0</v>
      </c>
      <c r="AJ284" s="20" t="s">
        <v>685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654</v>
      </c>
      <c r="BH284" s="22">
        <v>258</v>
      </c>
      <c r="BI284" s="22">
        <v>649</v>
      </c>
      <c r="BJ284" s="22">
        <v>259</v>
      </c>
      <c r="BK284" s="22">
        <v>637</v>
      </c>
      <c r="BL284" s="22">
        <v>256</v>
      </c>
      <c r="BM284" s="22">
        <v>659</v>
      </c>
      <c r="BN284" s="22">
        <v>261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406</v>
      </c>
      <c r="CB284" s="22">
        <v>235</v>
      </c>
      <c r="CC284" s="22">
        <v>612</v>
      </c>
      <c r="CD284" s="22">
        <v>228</v>
      </c>
      <c r="CE284" s="22">
        <v>665</v>
      </c>
      <c r="CF284" s="22">
        <v>265</v>
      </c>
      <c r="CG284" s="22">
        <v>566</v>
      </c>
      <c r="CH284" s="22">
        <v>208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75</v>
      </c>
      <c r="B285" s="22">
        <v>100</v>
      </c>
      <c r="C285" s="22">
        <v>199670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2.1</v>
      </c>
      <c r="K285" s="20">
        <v>3.3</v>
      </c>
      <c r="L285" s="22">
        <v>1</v>
      </c>
      <c r="M285" s="20" t="s">
        <v>1219</v>
      </c>
      <c r="N285" s="20">
        <v>3.8</v>
      </c>
      <c r="O285" s="22">
        <v>225</v>
      </c>
      <c r="P285" s="23" t="b">
        <v>0</v>
      </c>
      <c r="Q285" s="20" t="s">
        <v>3798</v>
      </c>
      <c r="R285" s="20" t="s">
        <v>3806</v>
      </c>
      <c r="S285" s="22">
        <v>55</v>
      </c>
      <c r="T285" s="20" t="s">
        <v>1220</v>
      </c>
      <c r="U285" s="20">
        <v>3.9</v>
      </c>
      <c r="V285" s="20" t="s">
        <v>566</v>
      </c>
      <c r="W285" s="20">
        <v>3.9</v>
      </c>
      <c r="X285" s="23" t="b">
        <v>0</v>
      </c>
      <c r="Y285" s="20"/>
      <c r="Z285" s="20" t="s">
        <v>937</v>
      </c>
      <c r="AA285" s="22">
        <v>8</v>
      </c>
      <c r="AB285" s="22">
        <v>31</v>
      </c>
      <c r="AC285" s="22">
        <v>59</v>
      </c>
      <c r="AD285" s="22">
        <v>971144</v>
      </c>
      <c r="AE285" s="22">
        <v>1478</v>
      </c>
      <c r="AF285" s="22">
        <v>800432</v>
      </c>
      <c r="AG285" s="22">
        <v>34756</v>
      </c>
      <c r="AH285" s="20">
        <v>0.7</v>
      </c>
      <c r="AI285" s="20">
        <v>10.7</v>
      </c>
      <c r="AJ285" s="20" t="s">
        <v>566</v>
      </c>
      <c r="AK285" s="22">
        <v>1243</v>
      </c>
      <c r="AL285" s="22">
        <v>6</v>
      </c>
      <c r="AM285" s="22">
        <v>0</v>
      </c>
      <c r="AN285" s="22">
        <v>4</v>
      </c>
      <c r="AO285" s="22">
        <v>16</v>
      </c>
      <c r="AP285" s="22">
        <v>0</v>
      </c>
      <c r="AQ285" s="22">
        <v>0</v>
      </c>
      <c r="AR285" s="22">
        <v>0</v>
      </c>
      <c r="AS285" s="22">
        <v>3</v>
      </c>
      <c r="AT285" s="22">
        <v>0</v>
      </c>
      <c r="AU285" s="22">
        <v>0</v>
      </c>
      <c r="AV285" s="22">
        <v>9</v>
      </c>
      <c r="AW285" s="22">
        <v>197</v>
      </c>
      <c r="AX285" s="20">
        <v>295</v>
      </c>
      <c r="AY285" s="20">
        <v>183.6</v>
      </c>
      <c r="AZ285" s="20">
        <v>485</v>
      </c>
      <c r="BA285" s="20">
        <v>96.6</v>
      </c>
      <c r="BB285" s="22">
        <v>15</v>
      </c>
      <c r="BC285" s="20">
        <v>5.1100000000000003</v>
      </c>
      <c r="BD285" s="20">
        <v>0.62</v>
      </c>
      <c r="BE285" s="20">
        <v>5.73</v>
      </c>
      <c r="BF285" s="20">
        <v>16.28</v>
      </c>
      <c r="BG285" s="22">
        <v>63</v>
      </c>
      <c r="BH285" s="22">
        <v>7</v>
      </c>
      <c r="BI285" s="22">
        <v>85</v>
      </c>
      <c r="BJ285" s="22">
        <v>6</v>
      </c>
      <c r="BK285" s="22">
        <v>10</v>
      </c>
      <c r="BL285" s="22">
        <v>5</v>
      </c>
      <c r="BM285" s="22">
        <v>26</v>
      </c>
      <c r="BN285" s="22">
        <v>6</v>
      </c>
      <c r="BO285" s="20"/>
      <c r="BP285" s="20"/>
      <c r="BQ285" s="22">
        <v>3</v>
      </c>
      <c r="BR285" s="20"/>
      <c r="BS285" s="22">
        <v>3</v>
      </c>
      <c r="BT285" s="20"/>
      <c r="BU285" s="22">
        <v>0.37</v>
      </c>
      <c r="BV285" s="22">
        <v>0</v>
      </c>
      <c r="BW285" s="22">
        <v>0.04</v>
      </c>
      <c r="BX285" s="22">
        <v>0.41</v>
      </c>
      <c r="BY285" s="22">
        <v>1.18</v>
      </c>
      <c r="BZ285" s="22">
        <v>1.1599999999999999</v>
      </c>
      <c r="CA285" s="22">
        <v>100</v>
      </c>
      <c r="CB285" s="22">
        <v>30</v>
      </c>
      <c r="CC285" s="22">
        <v>68</v>
      </c>
      <c r="CD285" s="22">
        <v>9</v>
      </c>
      <c r="CE285" s="22">
        <v>64</v>
      </c>
      <c r="CF285" s="22">
        <v>11</v>
      </c>
      <c r="CG285" s="22">
        <v>92</v>
      </c>
      <c r="CH285" s="22">
        <v>16</v>
      </c>
      <c r="CI285" s="22">
        <v>1.0900000000000001</v>
      </c>
      <c r="CJ285" s="22">
        <v>0.28999999999999998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25</v>
      </c>
      <c r="B286" s="22">
        <v>0</v>
      </c>
      <c r="C286" s="22">
        <v>232413</v>
      </c>
      <c r="D286" s="22">
        <v>0</v>
      </c>
      <c r="E286" s="22">
        <v>0</v>
      </c>
      <c r="F286" s="22">
        <v>-5</v>
      </c>
      <c r="G286" s="22">
        <v>5</v>
      </c>
      <c r="H286" s="22">
        <v>0</v>
      </c>
      <c r="I286" s="22">
        <v>3</v>
      </c>
      <c r="J286" s="20">
        <v>0.1</v>
      </c>
      <c r="K286" s="20">
        <v>0</v>
      </c>
      <c r="L286" s="22">
        <v>0</v>
      </c>
      <c r="M286" s="20" t="s">
        <v>1224</v>
      </c>
      <c r="N286" s="20">
        <v>1.4</v>
      </c>
      <c r="O286" s="22">
        <v>226</v>
      </c>
      <c r="P286" s="23" t="b">
        <v>0</v>
      </c>
      <c r="Q286" s="20" t="s">
        <v>3642</v>
      </c>
      <c r="R286" s="20" t="s">
        <v>3590</v>
      </c>
      <c r="S286" s="22">
        <v>60</v>
      </c>
      <c r="T286" s="20" t="s">
        <v>1225</v>
      </c>
      <c r="U286" s="20">
        <v>3.6</v>
      </c>
      <c r="V286" s="20" t="s">
        <v>477</v>
      </c>
      <c r="W286" s="20">
        <v>2.9</v>
      </c>
      <c r="X286" s="23" t="b">
        <v>0</v>
      </c>
      <c r="Y286" s="20"/>
      <c r="Z286" s="20" t="s">
        <v>937</v>
      </c>
      <c r="AA286" s="22">
        <v>8</v>
      </c>
      <c r="AB286" s="22">
        <v>31</v>
      </c>
      <c r="AC286" s="22">
        <v>36</v>
      </c>
      <c r="AD286" s="22">
        <v>565033</v>
      </c>
      <c r="AE286" s="22">
        <v>101</v>
      </c>
      <c r="AF286" s="22">
        <v>1804746</v>
      </c>
      <c r="AG286" s="22">
        <v>5800</v>
      </c>
      <c r="AH286" s="20">
        <v>0.2</v>
      </c>
      <c r="AI286" s="20">
        <v>6</v>
      </c>
      <c r="AJ286" s="20" t="s">
        <v>477</v>
      </c>
      <c r="AK286" s="22">
        <v>797</v>
      </c>
      <c r="AL286" s="22">
        <v>2</v>
      </c>
      <c r="AM286" s="22">
        <v>2</v>
      </c>
      <c r="AN286" s="22">
        <v>3</v>
      </c>
      <c r="AO286" s="22">
        <v>10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1</v>
      </c>
      <c r="AW286" s="22">
        <v>148</v>
      </c>
      <c r="AX286" s="20">
        <v>224.2</v>
      </c>
      <c r="AY286" s="20">
        <v>332.2</v>
      </c>
      <c r="AZ286" s="20">
        <v>252</v>
      </c>
      <c r="BA286" s="20">
        <v>80.900000000000006</v>
      </c>
      <c r="BB286" s="22">
        <v>9</v>
      </c>
      <c r="BC286" s="20">
        <v>3.25</v>
      </c>
      <c r="BD286" s="20">
        <v>2.02</v>
      </c>
      <c r="BE286" s="20">
        <v>5.27</v>
      </c>
      <c r="BF286" s="20">
        <v>12.52</v>
      </c>
      <c r="BG286" s="22">
        <v>132</v>
      </c>
      <c r="BH286" s="22">
        <v>53</v>
      </c>
      <c r="BI286" s="22">
        <v>29</v>
      </c>
      <c r="BJ286" s="22">
        <v>23</v>
      </c>
      <c r="BK286" s="22">
        <v>53</v>
      </c>
      <c r="BL286" s="22">
        <v>31</v>
      </c>
      <c r="BM286" s="22">
        <v>44</v>
      </c>
      <c r="BN286" s="22">
        <v>31</v>
      </c>
      <c r="BO286" s="22">
        <v>1</v>
      </c>
      <c r="BP286" s="20"/>
      <c r="BQ286" s="22">
        <v>1</v>
      </c>
      <c r="BR286" s="20"/>
      <c r="BS286" s="22">
        <v>2</v>
      </c>
      <c r="BT286" s="20"/>
      <c r="BU286" s="22">
        <v>0.37</v>
      </c>
      <c r="BV286" s="22">
        <v>0</v>
      </c>
      <c r="BW286" s="22">
        <v>0.23</v>
      </c>
      <c r="BX286" s="22">
        <v>0.6</v>
      </c>
      <c r="BY286" s="22">
        <v>1.41</v>
      </c>
      <c r="BZ286" s="22">
        <v>1.1299999999999999</v>
      </c>
      <c r="CA286" s="22">
        <v>67</v>
      </c>
      <c r="CB286" s="22">
        <v>42</v>
      </c>
      <c r="CC286" s="22">
        <v>231</v>
      </c>
      <c r="CD286" s="22">
        <v>109</v>
      </c>
      <c r="CE286" s="22">
        <v>85</v>
      </c>
      <c r="CF286" s="22">
        <v>44</v>
      </c>
      <c r="CG286" s="22">
        <v>112</v>
      </c>
      <c r="CH286" s="22">
        <v>31</v>
      </c>
      <c r="CI286" s="22">
        <v>1.02</v>
      </c>
      <c r="CJ286" s="22">
        <v>0.34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40836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0</v>
      </c>
      <c r="L287" s="22">
        <v>0</v>
      </c>
      <c r="M287" s="20" t="s">
        <v>1204</v>
      </c>
      <c r="N287" s="20">
        <v>0</v>
      </c>
      <c r="O287" s="22">
        <v>227</v>
      </c>
      <c r="P287" s="23" t="b">
        <v>0</v>
      </c>
      <c r="Q287" s="20" t="s">
        <v>2988</v>
      </c>
      <c r="R287" s="20" t="s">
        <v>2989</v>
      </c>
      <c r="S287" s="22">
        <v>44</v>
      </c>
      <c r="T287" s="20" t="s">
        <v>1205</v>
      </c>
      <c r="U287" s="20">
        <v>0</v>
      </c>
      <c r="V287" s="20" t="s">
        <v>428</v>
      </c>
      <c r="W287" s="20">
        <v>0.2</v>
      </c>
      <c r="X287" s="23" t="b">
        <v>0</v>
      </c>
      <c r="Y287" s="20"/>
      <c r="Z287" s="20" t="s">
        <v>872</v>
      </c>
      <c r="AA287" s="22">
        <v>8</v>
      </c>
      <c r="AB287" s="22">
        <v>31</v>
      </c>
      <c r="AC287" s="22">
        <v>0</v>
      </c>
      <c r="AD287" s="22">
        <v>2528</v>
      </c>
      <c r="AE287" s="22">
        <v>0</v>
      </c>
      <c r="AF287" s="22">
        <v>68092</v>
      </c>
      <c r="AG287" s="22">
        <v>160</v>
      </c>
      <c r="AH287" s="20">
        <v>0</v>
      </c>
      <c r="AI287" s="20">
        <v>0</v>
      </c>
      <c r="AJ287" s="20" t="s">
        <v>428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599</v>
      </c>
      <c r="BH287" s="22">
        <v>84</v>
      </c>
      <c r="BI287" s="22">
        <v>587</v>
      </c>
      <c r="BJ287" s="22">
        <v>71</v>
      </c>
      <c r="BK287" s="22">
        <v>567</v>
      </c>
      <c r="BL287" s="22">
        <v>63</v>
      </c>
      <c r="BM287" s="22">
        <v>604</v>
      </c>
      <c r="BN287" s="22">
        <v>84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476</v>
      </c>
      <c r="CB287" s="22">
        <v>23</v>
      </c>
      <c r="CC287" s="22">
        <v>544</v>
      </c>
      <c r="CD287" s="22">
        <v>83</v>
      </c>
      <c r="CE287" s="22">
        <v>610</v>
      </c>
      <c r="CF287" s="22">
        <v>84</v>
      </c>
      <c r="CG287" s="22">
        <v>314</v>
      </c>
      <c r="CH287" s="22">
        <v>47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209036</v>
      </c>
      <c r="D288" s="22">
        <v>0</v>
      </c>
      <c r="E288" s="22">
        <v>0</v>
      </c>
      <c r="F288" s="22">
        <v>1</v>
      </c>
      <c r="G288" s="22">
        <v>-1</v>
      </c>
      <c r="H288" s="22">
        <v>1</v>
      </c>
      <c r="I288" s="22">
        <v>2</v>
      </c>
      <c r="J288" s="20">
        <v>0.2</v>
      </c>
      <c r="K288" s="20">
        <v>0.7</v>
      </c>
      <c r="L288" s="22">
        <v>1</v>
      </c>
      <c r="M288" s="20" t="s">
        <v>1142</v>
      </c>
      <c r="N288" s="20">
        <v>1.2</v>
      </c>
      <c r="O288" s="22">
        <v>228</v>
      </c>
      <c r="P288" s="23" t="b">
        <v>0</v>
      </c>
      <c r="Q288" s="20"/>
      <c r="R288" s="20" t="s">
        <v>3141</v>
      </c>
      <c r="S288" s="22">
        <v>46</v>
      </c>
      <c r="T288" s="20" t="s">
        <v>1221</v>
      </c>
      <c r="U288" s="20">
        <v>3.1</v>
      </c>
      <c r="V288" s="20" t="s">
        <v>551</v>
      </c>
      <c r="W288" s="20">
        <v>4.5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47</v>
      </c>
      <c r="AD288" s="22">
        <v>602586</v>
      </c>
      <c r="AE288" s="22">
        <v>1308</v>
      </c>
      <c r="AF288" s="22">
        <v>325893</v>
      </c>
      <c r="AG288" s="22">
        <v>16430</v>
      </c>
      <c r="AH288" s="20">
        <v>0.3</v>
      </c>
      <c r="AI288" s="20">
        <v>10.199999999999999</v>
      </c>
      <c r="AJ288" s="20" t="s">
        <v>551</v>
      </c>
      <c r="AK288" s="22">
        <v>1350</v>
      </c>
      <c r="AL288" s="22">
        <v>0</v>
      </c>
      <c r="AM288" s="22">
        <v>0</v>
      </c>
      <c r="AN288" s="22">
        <v>5</v>
      </c>
      <c r="AO288" s="22">
        <v>20</v>
      </c>
      <c r="AP288" s="22">
        <v>0</v>
      </c>
      <c r="AQ288" s="22">
        <v>0</v>
      </c>
      <c r="AR288" s="22">
        <v>0</v>
      </c>
      <c r="AS288" s="22">
        <v>1</v>
      </c>
      <c r="AT288" s="22">
        <v>0</v>
      </c>
      <c r="AU288" s="22">
        <v>0</v>
      </c>
      <c r="AV288" s="22">
        <v>6</v>
      </c>
      <c r="AW288" s="22">
        <v>269</v>
      </c>
      <c r="AX288" s="20">
        <v>291.60000000000002</v>
      </c>
      <c r="AY288" s="20">
        <v>51.5</v>
      </c>
      <c r="AZ288" s="20">
        <v>33</v>
      </c>
      <c r="BA288" s="20">
        <v>37.6</v>
      </c>
      <c r="BB288" s="22">
        <v>15</v>
      </c>
      <c r="BC288" s="20">
        <v>0.57999999999999996</v>
      </c>
      <c r="BD288" s="20">
        <v>0.92</v>
      </c>
      <c r="BE288" s="20">
        <v>1.5</v>
      </c>
      <c r="BF288" s="20">
        <v>19.57</v>
      </c>
      <c r="BG288" s="22">
        <v>66</v>
      </c>
      <c r="BH288" s="22">
        <v>21</v>
      </c>
      <c r="BI288" s="22">
        <v>269</v>
      </c>
      <c r="BJ288" s="22">
        <v>83</v>
      </c>
      <c r="BK288" s="22">
        <v>277</v>
      </c>
      <c r="BL288" s="22">
        <v>87</v>
      </c>
      <c r="BM288" s="22">
        <v>178</v>
      </c>
      <c r="BN288" s="22">
        <v>47</v>
      </c>
      <c r="BO288" s="20"/>
      <c r="BP288" s="20"/>
      <c r="BQ288" s="20"/>
      <c r="BR288" s="20"/>
      <c r="BS288" s="20"/>
      <c r="BT288" s="20"/>
      <c r="BU288" s="22">
        <v>0.04</v>
      </c>
      <c r="BV288" s="22">
        <v>0</v>
      </c>
      <c r="BW288" s="22">
        <v>0.06</v>
      </c>
      <c r="BX288" s="22">
        <v>0.1</v>
      </c>
      <c r="BY288" s="22">
        <v>1.3</v>
      </c>
      <c r="BZ288" s="22">
        <v>1.33</v>
      </c>
      <c r="CA288" s="22">
        <v>338</v>
      </c>
      <c r="CB288" s="22">
        <v>44</v>
      </c>
      <c r="CC288" s="22">
        <v>242</v>
      </c>
      <c r="CD288" s="22">
        <v>82</v>
      </c>
      <c r="CE288" s="22">
        <v>126</v>
      </c>
      <c r="CF288" s="22">
        <v>37</v>
      </c>
      <c r="CG288" s="22">
        <v>87</v>
      </c>
      <c r="CH288" s="22">
        <v>34</v>
      </c>
      <c r="CI288" s="22">
        <v>1</v>
      </c>
      <c r="CJ288" s="22">
        <v>0.33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108413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0.6</v>
      </c>
      <c r="K289" s="20">
        <v>1.1000000000000001</v>
      </c>
      <c r="L289" s="22">
        <v>2</v>
      </c>
      <c r="M289" s="20" t="s">
        <v>1015</v>
      </c>
      <c r="N289" s="20">
        <v>1.6</v>
      </c>
      <c r="O289" s="22">
        <v>229</v>
      </c>
      <c r="P289" s="23" t="b">
        <v>0</v>
      </c>
      <c r="Q289" s="20"/>
      <c r="R289" s="20" t="s">
        <v>2404</v>
      </c>
      <c r="S289" s="22">
        <v>49</v>
      </c>
      <c r="T289" s="20" t="s">
        <v>1214</v>
      </c>
      <c r="U289" s="20">
        <v>1.9</v>
      </c>
      <c r="V289" s="20" t="s">
        <v>624</v>
      </c>
      <c r="W289" s="20">
        <v>0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25</v>
      </c>
      <c r="AD289" s="22">
        <v>1729</v>
      </c>
      <c r="AE289" s="22">
        <v>65</v>
      </c>
      <c r="AF289" s="22">
        <v>1539</v>
      </c>
      <c r="AG289" s="22">
        <v>36</v>
      </c>
      <c r="AH289" s="20">
        <v>0.3</v>
      </c>
      <c r="AI289" s="20">
        <v>5.0999999999999996</v>
      </c>
      <c r="AJ289" s="20" t="s">
        <v>624</v>
      </c>
      <c r="AK289" s="22">
        <v>905</v>
      </c>
      <c r="AL289" s="22">
        <v>0</v>
      </c>
      <c r="AM289" s="22">
        <v>0</v>
      </c>
      <c r="AN289" s="22">
        <v>4</v>
      </c>
      <c r="AO289" s="22">
        <v>19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0</v>
      </c>
      <c r="AW289" s="22">
        <v>116</v>
      </c>
      <c r="AX289" s="20">
        <v>163.19999999999999</v>
      </c>
      <c r="AY289" s="20">
        <v>201.3</v>
      </c>
      <c r="AZ289" s="20">
        <v>39</v>
      </c>
      <c r="BA289" s="20">
        <v>40.200000000000003</v>
      </c>
      <c r="BB289" s="22">
        <v>10</v>
      </c>
      <c r="BC289" s="20">
        <v>0.15</v>
      </c>
      <c r="BD289" s="20">
        <v>0.99</v>
      </c>
      <c r="BE289" s="20">
        <v>1.1399999999999999</v>
      </c>
      <c r="BF289" s="20">
        <v>16.47</v>
      </c>
      <c r="BG289" s="22">
        <v>193</v>
      </c>
      <c r="BH289" s="22">
        <v>80</v>
      </c>
      <c r="BI289" s="22">
        <v>73</v>
      </c>
      <c r="BJ289" s="22">
        <v>58</v>
      </c>
      <c r="BK289" s="22">
        <v>266</v>
      </c>
      <c r="BL289" s="22">
        <v>141</v>
      </c>
      <c r="BM289" s="22">
        <v>166</v>
      </c>
      <c r="BN289" s="22">
        <v>86</v>
      </c>
      <c r="BO289" s="22">
        <v>4</v>
      </c>
      <c r="BP289" s="20"/>
      <c r="BQ289" s="20"/>
      <c r="BR289" s="20"/>
      <c r="BS289" s="20"/>
      <c r="BT289" s="20"/>
      <c r="BU289" s="22">
        <v>0.01</v>
      </c>
      <c r="BV289" s="22">
        <v>0</v>
      </c>
      <c r="BW289" s="22">
        <v>0.1</v>
      </c>
      <c r="BX289" s="22">
        <v>0.11</v>
      </c>
      <c r="BY289" s="22">
        <v>1.64</v>
      </c>
      <c r="BZ289" s="22">
        <v>1.89</v>
      </c>
      <c r="CA289" s="22">
        <v>222</v>
      </c>
      <c r="CB289" s="22">
        <v>143</v>
      </c>
      <c r="CC289" s="22">
        <v>198</v>
      </c>
      <c r="CD289" s="22">
        <v>95</v>
      </c>
      <c r="CE289" s="22">
        <v>288</v>
      </c>
      <c r="CF289" s="22">
        <v>124</v>
      </c>
      <c r="CG289" s="22">
        <v>649</v>
      </c>
      <c r="CH289" s="22">
        <v>257</v>
      </c>
      <c r="CI289" s="22">
        <v>0.99</v>
      </c>
      <c r="CJ289" s="22">
        <v>0.4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75</v>
      </c>
      <c r="B290" s="20"/>
      <c r="C290" s="22">
        <v>101982</v>
      </c>
      <c r="D290" s="22">
        <v>0</v>
      </c>
      <c r="E290" s="22">
        <v>0</v>
      </c>
      <c r="F290" s="22">
        <v>2</v>
      </c>
      <c r="G290" s="22">
        <v>-2</v>
      </c>
      <c r="H290" s="22">
        <v>2</v>
      </c>
      <c r="I290" s="22">
        <v>1</v>
      </c>
      <c r="J290" s="20">
        <v>0.3</v>
      </c>
      <c r="K290" s="20">
        <v>0.9</v>
      </c>
      <c r="L290" s="22">
        <v>2</v>
      </c>
      <c r="M290" s="20" t="s">
        <v>1231</v>
      </c>
      <c r="N290" s="20">
        <v>1.4</v>
      </c>
      <c r="O290" s="22">
        <v>230</v>
      </c>
      <c r="P290" s="23" t="b">
        <v>0</v>
      </c>
      <c r="Q290" s="20" t="s">
        <v>3807</v>
      </c>
      <c r="R290" s="20" t="s">
        <v>3808</v>
      </c>
      <c r="S290" s="22">
        <v>47</v>
      </c>
      <c r="T290" s="20" t="s">
        <v>1232</v>
      </c>
      <c r="U290" s="20">
        <v>3.5</v>
      </c>
      <c r="V290" s="20" t="s">
        <v>687</v>
      </c>
      <c r="W290" s="20">
        <v>5.2</v>
      </c>
      <c r="X290" s="23" t="b">
        <v>0</v>
      </c>
      <c r="Y290" s="20"/>
      <c r="Z290" s="20" t="s">
        <v>937</v>
      </c>
      <c r="AA290" s="22">
        <v>8</v>
      </c>
      <c r="AB290" s="22">
        <v>31</v>
      </c>
      <c r="AC290" s="22">
        <v>56</v>
      </c>
      <c r="AD290" s="22">
        <v>701178</v>
      </c>
      <c r="AE290" s="22">
        <v>564</v>
      </c>
      <c r="AF290" s="22">
        <v>397454</v>
      </c>
      <c r="AG290" s="22">
        <v>40839</v>
      </c>
      <c r="AH290" s="20">
        <v>0.3</v>
      </c>
      <c r="AI290" s="20">
        <v>11.9</v>
      </c>
      <c r="AJ290" s="20" t="s">
        <v>687</v>
      </c>
      <c r="AK290" s="22">
        <v>1436</v>
      </c>
      <c r="AL290" s="22">
        <v>0</v>
      </c>
      <c r="AM290" s="22">
        <v>0</v>
      </c>
      <c r="AN290" s="22">
        <v>5</v>
      </c>
      <c r="AO290" s="22">
        <v>22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34</v>
      </c>
      <c r="AV290" s="22">
        <v>7</v>
      </c>
      <c r="AW290" s="22">
        <v>254</v>
      </c>
      <c r="AX290" s="20">
        <v>254.4</v>
      </c>
      <c r="AY290" s="20">
        <v>0</v>
      </c>
      <c r="AZ290" s="20">
        <v>0</v>
      </c>
      <c r="BA290" s="20">
        <v>25.6</v>
      </c>
      <c r="BB290" s="22">
        <v>16</v>
      </c>
      <c r="BC290" s="20">
        <v>0</v>
      </c>
      <c r="BD290" s="20">
        <v>0</v>
      </c>
      <c r="BE290" s="20">
        <v>0</v>
      </c>
      <c r="BF290" s="20">
        <v>22.71</v>
      </c>
      <c r="BG290" s="22">
        <v>104</v>
      </c>
      <c r="BH290" s="22">
        <v>17</v>
      </c>
      <c r="BI290" s="22">
        <v>700</v>
      </c>
      <c r="BJ290" s="22">
        <v>81</v>
      </c>
      <c r="BK290" s="22">
        <v>695</v>
      </c>
      <c r="BL290" s="22">
        <v>77</v>
      </c>
      <c r="BM290" s="22">
        <v>256</v>
      </c>
      <c r="BN290" s="22">
        <v>17</v>
      </c>
      <c r="BO290" s="20"/>
      <c r="BP290" s="20"/>
      <c r="BQ290" s="20"/>
      <c r="BR290" s="20"/>
      <c r="BS290" s="20"/>
      <c r="BT290" s="20"/>
      <c r="BU290" s="22">
        <v>0</v>
      </c>
      <c r="BV290" s="22">
        <v>2.13</v>
      </c>
      <c r="BW290" s="22">
        <v>0</v>
      </c>
      <c r="BX290" s="22">
        <v>0</v>
      </c>
      <c r="BY290" s="22">
        <v>1.42</v>
      </c>
      <c r="BZ290" s="22">
        <v>1.38</v>
      </c>
      <c r="CA290" s="22">
        <v>314</v>
      </c>
      <c r="CB290" s="22">
        <v>12</v>
      </c>
      <c r="CC290" s="22">
        <v>216</v>
      </c>
      <c r="CD290" s="22">
        <v>19</v>
      </c>
      <c r="CE290" s="22">
        <v>90</v>
      </c>
      <c r="CF290" s="22">
        <v>12</v>
      </c>
      <c r="CG290" s="22">
        <v>79</v>
      </c>
      <c r="CH290" s="22">
        <v>15</v>
      </c>
      <c r="CI290" s="22">
        <v>1</v>
      </c>
      <c r="CJ290" s="22">
        <v>0.31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75</v>
      </c>
      <c r="B291" s="22">
        <v>100</v>
      </c>
      <c r="C291" s="22">
        <v>152551</v>
      </c>
      <c r="D291" s="22">
        <v>0</v>
      </c>
      <c r="E291" s="22">
        <v>0</v>
      </c>
      <c r="F291" s="22">
        <v>-3</v>
      </c>
      <c r="G291" s="22">
        <v>3</v>
      </c>
      <c r="H291" s="22">
        <v>0</v>
      </c>
      <c r="I291" s="22">
        <v>3</v>
      </c>
      <c r="J291" s="20">
        <v>1.5</v>
      </c>
      <c r="K291" s="20">
        <v>2.5</v>
      </c>
      <c r="L291" s="22">
        <v>2</v>
      </c>
      <c r="M291" s="20" t="s">
        <v>992</v>
      </c>
      <c r="N291" s="20">
        <v>3</v>
      </c>
      <c r="O291" s="22">
        <v>231</v>
      </c>
      <c r="P291" s="23" t="b">
        <v>0</v>
      </c>
      <c r="Q291" s="20" t="s">
        <v>3802</v>
      </c>
      <c r="R291" s="20" t="s">
        <v>3809</v>
      </c>
      <c r="S291" s="22">
        <v>47</v>
      </c>
      <c r="T291" s="20" t="s">
        <v>993</v>
      </c>
      <c r="U291" s="20">
        <v>2.5</v>
      </c>
      <c r="V291" s="20" t="s">
        <v>994</v>
      </c>
      <c r="W291" s="20">
        <v>0.1</v>
      </c>
      <c r="X291" s="23" t="b">
        <v>0</v>
      </c>
      <c r="Y291" s="20"/>
      <c r="Z291" s="20" t="s">
        <v>937</v>
      </c>
      <c r="AA291" s="22">
        <v>8</v>
      </c>
      <c r="AB291" s="22">
        <v>31</v>
      </c>
      <c r="AC291" s="22">
        <v>30</v>
      </c>
      <c r="AD291" s="22">
        <v>10191</v>
      </c>
      <c r="AE291" s="22">
        <v>48</v>
      </c>
      <c r="AF291" s="22">
        <v>33777</v>
      </c>
      <c r="AG291" s="22">
        <v>419</v>
      </c>
      <c r="AH291" s="20">
        <v>0.6</v>
      </c>
      <c r="AI291" s="20">
        <v>6.4</v>
      </c>
      <c r="AJ291" s="20" t="s">
        <v>583</v>
      </c>
      <c r="AK291" s="22">
        <v>1036</v>
      </c>
      <c r="AL291" s="22">
        <v>0</v>
      </c>
      <c r="AM291" s="22">
        <v>1</v>
      </c>
      <c r="AN291" s="22">
        <v>3</v>
      </c>
      <c r="AO291" s="22">
        <v>17</v>
      </c>
      <c r="AP291" s="22">
        <v>0</v>
      </c>
      <c r="AQ291" s="22">
        <v>0</v>
      </c>
      <c r="AR291" s="22">
        <v>0</v>
      </c>
      <c r="AS291" s="22">
        <v>3</v>
      </c>
      <c r="AT291" s="22">
        <v>0</v>
      </c>
      <c r="AU291" s="22">
        <v>0</v>
      </c>
      <c r="AV291" s="22">
        <v>3</v>
      </c>
      <c r="AW291" s="22">
        <v>146</v>
      </c>
      <c r="AX291" s="20">
        <v>147.19999999999999</v>
      </c>
      <c r="AY291" s="20">
        <v>219.7</v>
      </c>
      <c r="AZ291" s="20">
        <v>162</v>
      </c>
      <c r="BA291" s="20">
        <v>52.9</v>
      </c>
      <c r="BB291" s="22">
        <v>12</v>
      </c>
      <c r="BC291" s="20">
        <v>1.89</v>
      </c>
      <c r="BD291" s="20">
        <v>1.1200000000000001</v>
      </c>
      <c r="BE291" s="20">
        <v>3.01</v>
      </c>
      <c r="BF291" s="20">
        <v>14.67</v>
      </c>
      <c r="BG291" s="22">
        <v>218</v>
      </c>
      <c r="BH291" s="22">
        <v>88</v>
      </c>
      <c r="BI291" s="22">
        <v>62</v>
      </c>
      <c r="BJ291" s="22">
        <v>49</v>
      </c>
      <c r="BK291" s="22">
        <v>95</v>
      </c>
      <c r="BL291" s="22">
        <v>62</v>
      </c>
      <c r="BM291" s="22">
        <v>107</v>
      </c>
      <c r="BN291" s="22">
        <v>66</v>
      </c>
      <c r="BO291" s="20"/>
      <c r="BP291" s="20"/>
      <c r="BQ291" s="20"/>
      <c r="BR291" s="20"/>
      <c r="BS291" s="20"/>
      <c r="BT291" s="20"/>
      <c r="BU291" s="22">
        <v>0.16</v>
      </c>
      <c r="BV291" s="22">
        <v>0</v>
      </c>
      <c r="BW291" s="22">
        <v>0.1</v>
      </c>
      <c r="BX291" s="22">
        <v>0.26</v>
      </c>
      <c r="BY291" s="22">
        <v>1.27</v>
      </c>
      <c r="BZ291" s="22">
        <v>1.48</v>
      </c>
      <c r="CA291" s="22">
        <v>317</v>
      </c>
      <c r="CB291" s="22">
        <v>204</v>
      </c>
      <c r="CC291" s="22">
        <v>105</v>
      </c>
      <c r="CD291" s="22">
        <v>56</v>
      </c>
      <c r="CE291" s="22">
        <v>207</v>
      </c>
      <c r="CF291" s="22">
        <v>96</v>
      </c>
      <c r="CG291" s="22">
        <v>376</v>
      </c>
      <c r="CH291" s="22">
        <v>121</v>
      </c>
      <c r="CI291" s="22">
        <v>1.04</v>
      </c>
      <c r="CJ291" s="22">
        <v>0.26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231747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4</v>
      </c>
      <c r="J292" s="20">
        <v>1.2</v>
      </c>
      <c r="K292" s="20">
        <v>1.7</v>
      </c>
      <c r="L292" s="22">
        <v>7</v>
      </c>
      <c r="M292" s="20" t="s">
        <v>1222</v>
      </c>
      <c r="N292" s="20">
        <v>2.2000000000000002</v>
      </c>
      <c r="O292" s="22">
        <v>232</v>
      </c>
      <c r="P292" s="23" t="b">
        <v>0</v>
      </c>
      <c r="Q292" s="20"/>
      <c r="R292" s="20"/>
      <c r="S292" s="22">
        <v>49</v>
      </c>
      <c r="T292" s="20" t="s">
        <v>1223</v>
      </c>
      <c r="U292" s="20">
        <v>2.4</v>
      </c>
      <c r="V292" s="20" t="s">
        <v>617</v>
      </c>
      <c r="W292" s="20">
        <v>0.4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31</v>
      </c>
      <c r="AD292" s="22">
        <v>81884</v>
      </c>
      <c r="AE292" s="22">
        <v>1322</v>
      </c>
      <c r="AF292" s="22">
        <v>83476</v>
      </c>
      <c r="AG292" s="22">
        <v>779</v>
      </c>
      <c r="AH292" s="20">
        <v>0.4</v>
      </c>
      <c r="AI292" s="20">
        <v>6.3</v>
      </c>
      <c r="AJ292" s="20" t="s">
        <v>617</v>
      </c>
      <c r="AK292" s="22">
        <v>443</v>
      </c>
      <c r="AL292" s="22">
        <v>1</v>
      </c>
      <c r="AM292" s="22">
        <v>3</v>
      </c>
      <c r="AN292" s="22">
        <v>2</v>
      </c>
      <c r="AO292" s="22">
        <v>12</v>
      </c>
      <c r="AP292" s="22">
        <v>0</v>
      </c>
      <c r="AQ292" s="22">
        <v>0</v>
      </c>
      <c r="AR292" s="22">
        <v>0</v>
      </c>
      <c r="AS292" s="22">
        <v>1</v>
      </c>
      <c r="AT292" s="22">
        <v>0</v>
      </c>
      <c r="AU292" s="22">
        <v>0</v>
      </c>
      <c r="AV292" s="22">
        <v>2</v>
      </c>
      <c r="AW292" s="22">
        <v>87</v>
      </c>
      <c r="AX292" s="20">
        <v>119</v>
      </c>
      <c r="AY292" s="20">
        <v>114.9</v>
      </c>
      <c r="AZ292" s="20">
        <v>103</v>
      </c>
      <c r="BA292" s="20">
        <v>33.6</v>
      </c>
      <c r="BB292" s="22">
        <v>3</v>
      </c>
      <c r="BC292" s="20">
        <v>1.39</v>
      </c>
      <c r="BD292" s="20">
        <v>0.53</v>
      </c>
      <c r="BE292" s="20">
        <v>1.92</v>
      </c>
      <c r="BF292" s="20">
        <v>11.39</v>
      </c>
      <c r="BG292" s="22">
        <v>254</v>
      </c>
      <c r="BH292" s="22">
        <v>32</v>
      </c>
      <c r="BI292" s="22">
        <v>149</v>
      </c>
      <c r="BJ292" s="22">
        <v>20</v>
      </c>
      <c r="BK292" s="22">
        <v>145</v>
      </c>
      <c r="BL292" s="22">
        <v>35</v>
      </c>
      <c r="BM292" s="22">
        <v>202</v>
      </c>
      <c r="BN292" s="22">
        <v>34</v>
      </c>
      <c r="BO292" s="20"/>
      <c r="BP292" s="20"/>
      <c r="BQ292" s="20"/>
      <c r="BR292" s="20"/>
      <c r="BS292" s="20"/>
      <c r="BT292" s="20"/>
      <c r="BU292" s="22">
        <v>0.28000000000000003</v>
      </c>
      <c r="BV292" s="22">
        <v>0</v>
      </c>
      <c r="BW292" s="22">
        <v>0.11</v>
      </c>
      <c r="BX292" s="22">
        <v>0.39</v>
      </c>
      <c r="BY292" s="22">
        <v>2.31</v>
      </c>
      <c r="BZ292" s="22">
        <v>2.44</v>
      </c>
      <c r="CA292" s="22">
        <v>253</v>
      </c>
      <c r="CB292" s="22">
        <v>53</v>
      </c>
      <c r="CC292" s="22">
        <v>152</v>
      </c>
      <c r="CD292" s="22">
        <v>20</v>
      </c>
      <c r="CE292" s="22">
        <v>220</v>
      </c>
      <c r="CF292" s="22">
        <v>29</v>
      </c>
      <c r="CG292" s="22">
        <v>247</v>
      </c>
      <c r="CH292" s="22">
        <v>40</v>
      </c>
      <c r="CI292" s="22">
        <v>0.61</v>
      </c>
      <c r="CJ292" s="22">
        <v>0.41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169593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1</v>
      </c>
      <c r="J293" s="20">
        <v>-0.8</v>
      </c>
      <c r="K293" s="20">
        <v>-0.3</v>
      </c>
      <c r="L293" s="22">
        <v>1</v>
      </c>
      <c r="M293" s="20" t="s">
        <v>1233</v>
      </c>
      <c r="N293" s="20">
        <v>0.2</v>
      </c>
      <c r="O293" s="22">
        <v>233</v>
      </c>
      <c r="P293" s="23" t="b">
        <v>0</v>
      </c>
      <c r="Q293" s="20"/>
      <c r="R293" s="20"/>
      <c r="S293" s="22">
        <v>39</v>
      </c>
      <c r="T293" s="20" t="s">
        <v>1234</v>
      </c>
      <c r="U293" s="20">
        <v>1</v>
      </c>
      <c r="V293" s="20" t="s">
        <v>689</v>
      </c>
      <c r="W293" s="20">
        <v>0.1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1</v>
      </c>
      <c r="AD293" s="22">
        <v>4314</v>
      </c>
      <c r="AE293" s="22">
        <v>684</v>
      </c>
      <c r="AF293" s="22">
        <v>6428</v>
      </c>
      <c r="AG293" s="22">
        <v>112</v>
      </c>
      <c r="AH293" s="20">
        <v>0.1</v>
      </c>
      <c r="AI293" s="20">
        <v>0.3</v>
      </c>
      <c r="AJ293" s="20" t="s">
        <v>689</v>
      </c>
      <c r="AK293" s="22">
        <v>3</v>
      </c>
      <c r="AL293" s="22">
        <v>0</v>
      </c>
      <c r="AM293" s="22">
        <v>0</v>
      </c>
      <c r="AN293" s="22">
        <v>0</v>
      </c>
      <c r="AO293" s="22">
        <v>1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3</v>
      </c>
      <c r="AX293" s="20">
        <v>1</v>
      </c>
      <c r="AY293" s="20">
        <v>0</v>
      </c>
      <c r="AZ293" s="20">
        <v>0</v>
      </c>
      <c r="BA293" s="20">
        <v>0.1</v>
      </c>
      <c r="BB293" s="22">
        <v>0</v>
      </c>
      <c r="BC293" s="20">
        <v>0</v>
      </c>
      <c r="BD293" s="20">
        <v>0</v>
      </c>
      <c r="BE293" s="20">
        <v>0</v>
      </c>
      <c r="BF293" s="20">
        <v>7.0000000000000007E-2</v>
      </c>
      <c r="BG293" s="22">
        <v>466</v>
      </c>
      <c r="BH293" s="22">
        <v>32</v>
      </c>
      <c r="BI293" s="22">
        <v>471</v>
      </c>
      <c r="BJ293" s="22">
        <v>23</v>
      </c>
      <c r="BK293" s="22">
        <v>442</v>
      </c>
      <c r="BL293" s="22">
        <v>14</v>
      </c>
      <c r="BM293" s="22">
        <v>477</v>
      </c>
      <c r="BN293" s="22">
        <v>32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2.1</v>
      </c>
      <c r="BZ293" s="22">
        <v>30</v>
      </c>
      <c r="CA293" s="22">
        <v>738</v>
      </c>
      <c r="CB293" s="22">
        <v>79</v>
      </c>
      <c r="CC293" s="22">
        <v>357</v>
      </c>
      <c r="CD293" s="22">
        <v>28</v>
      </c>
      <c r="CE293" s="22">
        <v>384</v>
      </c>
      <c r="CF293" s="22">
        <v>31</v>
      </c>
      <c r="CG293" s="22">
        <v>383</v>
      </c>
      <c r="CH293" s="22">
        <v>55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25</v>
      </c>
      <c r="B294" s="22">
        <v>0</v>
      </c>
      <c r="C294" s="22">
        <v>244723</v>
      </c>
      <c r="D294" s="22">
        <v>0</v>
      </c>
      <c r="E294" s="22">
        <v>0</v>
      </c>
      <c r="F294" s="22">
        <v>2</v>
      </c>
      <c r="G294" s="22">
        <v>-2</v>
      </c>
      <c r="H294" s="22">
        <v>1</v>
      </c>
      <c r="I294" s="22">
        <v>2</v>
      </c>
      <c r="J294" s="20">
        <v>0</v>
      </c>
      <c r="K294" s="20">
        <v>0</v>
      </c>
      <c r="L294" s="22">
        <v>0</v>
      </c>
      <c r="M294" s="20" t="s">
        <v>1226</v>
      </c>
      <c r="N294" s="20">
        <v>1</v>
      </c>
      <c r="O294" s="22">
        <v>234</v>
      </c>
      <c r="P294" s="23" t="b">
        <v>0</v>
      </c>
      <c r="Q294" s="20" t="s">
        <v>3810</v>
      </c>
      <c r="R294" s="20" t="s">
        <v>3710</v>
      </c>
      <c r="S294" s="22">
        <v>47</v>
      </c>
      <c r="T294" s="20" t="s">
        <v>1227</v>
      </c>
      <c r="U294" s="20">
        <v>3.6</v>
      </c>
      <c r="V294" s="20" t="s">
        <v>529</v>
      </c>
      <c r="W294" s="20">
        <v>4.9000000000000004</v>
      </c>
      <c r="X294" s="23" t="b">
        <v>0</v>
      </c>
      <c r="Y294" s="20"/>
      <c r="Z294" s="20" t="s">
        <v>937</v>
      </c>
      <c r="AA294" s="22">
        <v>8</v>
      </c>
      <c r="AB294" s="22">
        <v>31</v>
      </c>
      <c r="AC294" s="22">
        <v>54</v>
      </c>
      <c r="AD294" s="22">
        <v>932799</v>
      </c>
      <c r="AE294" s="22">
        <v>178</v>
      </c>
      <c r="AF294" s="22">
        <v>501559</v>
      </c>
      <c r="AG294" s="22">
        <v>62619</v>
      </c>
      <c r="AH294" s="20">
        <v>0.2</v>
      </c>
      <c r="AI294" s="20">
        <v>11.5</v>
      </c>
      <c r="AJ294" s="20" t="s">
        <v>529</v>
      </c>
      <c r="AK294" s="22">
        <v>1267</v>
      </c>
      <c r="AL294" s="22">
        <v>1</v>
      </c>
      <c r="AM294" s="22">
        <v>1</v>
      </c>
      <c r="AN294" s="22">
        <v>5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5</v>
      </c>
      <c r="AW294" s="22">
        <v>262</v>
      </c>
      <c r="AX294" s="20">
        <v>276.2</v>
      </c>
      <c r="AY294" s="20">
        <v>148</v>
      </c>
      <c r="AZ294" s="20">
        <v>46</v>
      </c>
      <c r="BA294" s="20">
        <v>47</v>
      </c>
      <c r="BB294" s="22">
        <v>15</v>
      </c>
      <c r="BC294" s="20">
        <v>0.42</v>
      </c>
      <c r="BD294" s="20">
        <v>0.96</v>
      </c>
      <c r="BE294" s="20">
        <v>1.38</v>
      </c>
      <c r="BF294" s="20">
        <v>20.46</v>
      </c>
      <c r="BG294" s="22">
        <v>80</v>
      </c>
      <c r="BH294" s="22">
        <v>28</v>
      </c>
      <c r="BI294" s="22">
        <v>111</v>
      </c>
      <c r="BJ294" s="22">
        <v>21</v>
      </c>
      <c r="BK294" s="22">
        <v>241</v>
      </c>
      <c r="BL294" s="22">
        <v>71</v>
      </c>
      <c r="BM294" s="22">
        <v>132</v>
      </c>
      <c r="BN294" s="22">
        <v>31</v>
      </c>
      <c r="BO294" s="20"/>
      <c r="BP294" s="20"/>
      <c r="BQ294" s="20"/>
      <c r="BR294" s="20"/>
      <c r="BS294" s="20"/>
      <c r="BT294" s="20"/>
      <c r="BU294" s="22">
        <v>0.03</v>
      </c>
      <c r="BV294" s="22">
        <v>0</v>
      </c>
      <c r="BW294" s="22">
        <v>7.0000000000000007E-2</v>
      </c>
      <c r="BX294" s="22">
        <v>0.1</v>
      </c>
      <c r="BY294" s="22">
        <v>1.45</v>
      </c>
      <c r="BZ294" s="22">
        <v>1.42</v>
      </c>
      <c r="CA294" s="22">
        <v>325</v>
      </c>
      <c r="CB294" s="22">
        <v>41</v>
      </c>
      <c r="CC294" s="22">
        <v>267</v>
      </c>
      <c r="CD294" s="22">
        <v>85</v>
      </c>
      <c r="CE294" s="22">
        <v>79</v>
      </c>
      <c r="CF294" s="22">
        <v>19</v>
      </c>
      <c r="CG294" s="22">
        <v>83</v>
      </c>
      <c r="CH294" s="22">
        <v>31</v>
      </c>
      <c r="CI294" s="22">
        <v>1.07</v>
      </c>
      <c r="CJ294" s="22">
        <v>0.36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512462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</v>
      </c>
      <c r="K295" s="20">
        <v>0</v>
      </c>
      <c r="L295" s="22">
        <v>0</v>
      </c>
      <c r="M295" s="20" t="s">
        <v>2090</v>
      </c>
      <c r="N295" s="20">
        <v>0</v>
      </c>
      <c r="O295" s="22">
        <v>235</v>
      </c>
      <c r="P295" s="23" t="b">
        <v>0</v>
      </c>
      <c r="Q295" s="20" t="s">
        <v>2781</v>
      </c>
      <c r="R295" s="20" t="s">
        <v>2782</v>
      </c>
      <c r="S295" s="22">
        <v>40</v>
      </c>
      <c r="T295" s="20" t="s">
        <v>2091</v>
      </c>
      <c r="U295" s="20">
        <v>0</v>
      </c>
      <c r="V295" s="20" t="s">
        <v>619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415</v>
      </c>
      <c r="AE295" s="22">
        <v>0</v>
      </c>
      <c r="AF295" s="22">
        <v>9905</v>
      </c>
      <c r="AG295" s="22">
        <v>30</v>
      </c>
      <c r="AH295" s="20">
        <v>0</v>
      </c>
      <c r="AI295" s="20">
        <v>0</v>
      </c>
      <c r="AJ295" s="20" t="s">
        <v>619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564</v>
      </c>
      <c r="BH295" s="22">
        <v>212</v>
      </c>
      <c r="BI295" s="22">
        <v>550</v>
      </c>
      <c r="BJ295" s="22">
        <v>211</v>
      </c>
      <c r="BK295" s="22">
        <v>524</v>
      </c>
      <c r="BL295" s="22">
        <v>201</v>
      </c>
      <c r="BM295" s="22">
        <v>571</v>
      </c>
      <c r="BN295" s="22">
        <v>212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702</v>
      </c>
      <c r="CB295" s="22">
        <v>212</v>
      </c>
      <c r="CC295" s="22">
        <v>498</v>
      </c>
      <c r="CD295" s="22">
        <v>185</v>
      </c>
      <c r="CE295" s="22">
        <v>576</v>
      </c>
      <c r="CF295" s="22">
        <v>209</v>
      </c>
      <c r="CG295" s="22">
        <v>514</v>
      </c>
      <c r="CH295" s="22">
        <v>194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443661</v>
      </c>
      <c r="D296" s="22">
        <v>0</v>
      </c>
      <c r="E296" s="22">
        <v>0</v>
      </c>
      <c r="F296" s="22">
        <v>-2</v>
      </c>
      <c r="G296" s="22">
        <v>2</v>
      </c>
      <c r="H296" s="22">
        <v>0</v>
      </c>
      <c r="I296" s="22">
        <v>3</v>
      </c>
      <c r="J296" s="20">
        <v>2.2000000000000002</v>
      </c>
      <c r="K296" s="20">
        <v>2.7</v>
      </c>
      <c r="L296" s="22">
        <v>1</v>
      </c>
      <c r="M296" s="20" t="s">
        <v>1027</v>
      </c>
      <c r="N296" s="20">
        <v>3.2</v>
      </c>
      <c r="O296" s="22">
        <v>236</v>
      </c>
      <c r="P296" s="23" t="b">
        <v>0</v>
      </c>
      <c r="Q296" s="20"/>
      <c r="R296" s="20" t="s">
        <v>2092</v>
      </c>
      <c r="S296" s="22">
        <v>58</v>
      </c>
      <c r="T296" s="20" t="s">
        <v>1228</v>
      </c>
      <c r="U296" s="20">
        <v>3.2</v>
      </c>
      <c r="V296" s="20" t="s">
        <v>424</v>
      </c>
      <c r="W296" s="20">
        <v>0.3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16</v>
      </c>
      <c r="AD296" s="22">
        <v>43697</v>
      </c>
      <c r="AE296" s="22">
        <v>994</v>
      </c>
      <c r="AF296" s="22">
        <v>28562</v>
      </c>
      <c r="AG296" s="22">
        <v>2290</v>
      </c>
      <c r="AH296" s="20">
        <v>0.6</v>
      </c>
      <c r="AI296" s="20">
        <v>2.8</v>
      </c>
      <c r="AJ296" s="20" t="s">
        <v>424</v>
      </c>
      <c r="AK296" s="22">
        <v>315</v>
      </c>
      <c r="AL296" s="22">
        <v>1</v>
      </c>
      <c r="AM296" s="22">
        <v>0</v>
      </c>
      <c r="AN296" s="22">
        <v>0</v>
      </c>
      <c r="AO296" s="22">
        <v>8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3</v>
      </c>
      <c r="AW296" s="22">
        <v>77</v>
      </c>
      <c r="AX296" s="20">
        <v>87</v>
      </c>
      <c r="AY296" s="20">
        <v>168.1</v>
      </c>
      <c r="AZ296" s="20">
        <v>80</v>
      </c>
      <c r="BA296" s="20">
        <v>33.6</v>
      </c>
      <c r="BB296" s="22">
        <v>3</v>
      </c>
      <c r="BC296" s="20">
        <v>0.7</v>
      </c>
      <c r="BD296" s="20">
        <v>1.17</v>
      </c>
      <c r="BE296" s="20">
        <v>1.87</v>
      </c>
      <c r="BF296" s="20">
        <v>4.72</v>
      </c>
      <c r="BG296" s="22">
        <v>291</v>
      </c>
      <c r="BH296" s="22">
        <v>120</v>
      </c>
      <c r="BI296" s="22">
        <v>95</v>
      </c>
      <c r="BJ296" s="22">
        <v>68</v>
      </c>
      <c r="BK296" s="22">
        <v>178</v>
      </c>
      <c r="BL296" s="22">
        <v>104</v>
      </c>
      <c r="BM296" s="22">
        <v>203</v>
      </c>
      <c r="BN296" s="22">
        <v>99</v>
      </c>
      <c r="BO296" s="22">
        <v>2</v>
      </c>
      <c r="BP296" s="20"/>
      <c r="BQ296" s="22">
        <v>2</v>
      </c>
      <c r="BR296" s="20"/>
      <c r="BS296" s="20"/>
      <c r="BT296" s="20"/>
      <c r="BU296" s="22">
        <v>0.2</v>
      </c>
      <c r="BV296" s="22">
        <v>0</v>
      </c>
      <c r="BW296" s="22">
        <v>0.33</v>
      </c>
      <c r="BX296" s="22">
        <v>0.53</v>
      </c>
      <c r="BY296" s="22">
        <v>1.35</v>
      </c>
      <c r="BZ296" s="22">
        <v>2.29</v>
      </c>
      <c r="CA296" s="22">
        <v>79</v>
      </c>
      <c r="CB296" s="22">
        <v>51</v>
      </c>
      <c r="CC296" s="22">
        <v>96</v>
      </c>
      <c r="CD296" s="22">
        <v>52</v>
      </c>
      <c r="CE296" s="22">
        <v>120</v>
      </c>
      <c r="CF296" s="22">
        <v>53</v>
      </c>
      <c r="CG296" s="22">
        <v>287</v>
      </c>
      <c r="CH296" s="22">
        <v>94</v>
      </c>
      <c r="CI296" s="22">
        <v>0.86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450541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4</v>
      </c>
      <c r="J297" s="20">
        <v>0</v>
      </c>
      <c r="K297" s="20">
        <v>0</v>
      </c>
      <c r="L297" s="22">
        <v>0</v>
      </c>
      <c r="M297" s="20" t="s">
        <v>1235</v>
      </c>
      <c r="N297" s="20">
        <v>0</v>
      </c>
      <c r="O297" s="22">
        <v>237</v>
      </c>
      <c r="P297" s="23" t="b">
        <v>0</v>
      </c>
      <c r="Q297" s="20" t="s">
        <v>2405</v>
      </c>
      <c r="R297" s="20" t="s">
        <v>2406</v>
      </c>
      <c r="S297" s="22">
        <v>45</v>
      </c>
      <c r="T297" s="20" t="s">
        <v>1236</v>
      </c>
      <c r="U297" s="20">
        <v>0</v>
      </c>
      <c r="V297" s="20" t="s">
        <v>691</v>
      </c>
      <c r="W297" s="20">
        <v>0</v>
      </c>
      <c r="X297" s="23" t="b">
        <v>0</v>
      </c>
      <c r="Y297" s="20"/>
      <c r="Z297" s="20" t="s">
        <v>872</v>
      </c>
      <c r="AA297" s="22">
        <v>8</v>
      </c>
      <c r="AB297" s="22">
        <v>31</v>
      </c>
      <c r="AC297" s="22">
        <v>0</v>
      </c>
      <c r="AD297" s="22">
        <v>0</v>
      </c>
      <c r="AE297" s="22">
        <v>0</v>
      </c>
      <c r="AF297" s="22">
        <v>1464</v>
      </c>
      <c r="AG297" s="22">
        <v>2</v>
      </c>
      <c r="AH297" s="20">
        <v>0</v>
      </c>
      <c r="AI297" s="20">
        <v>0</v>
      </c>
      <c r="AJ297" s="20" t="s">
        <v>691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655</v>
      </c>
      <c r="BH297" s="22">
        <v>69</v>
      </c>
      <c r="BI297" s="22">
        <v>650</v>
      </c>
      <c r="BJ297" s="22">
        <v>70</v>
      </c>
      <c r="BK297" s="22">
        <v>639</v>
      </c>
      <c r="BL297" s="22">
        <v>68</v>
      </c>
      <c r="BM297" s="22">
        <v>660</v>
      </c>
      <c r="BN297" s="22">
        <v>71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408</v>
      </c>
      <c r="CB297" s="22">
        <v>73</v>
      </c>
      <c r="CC297" s="22">
        <v>613</v>
      </c>
      <c r="CD297" s="22">
        <v>65</v>
      </c>
      <c r="CE297" s="22">
        <v>666</v>
      </c>
      <c r="CF297" s="22">
        <v>74</v>
      </c>
      <c r="CG297" s="22">
        <v>674</v>
      </c>
      <c r="CH297" s="22">
        <v>93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427623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2</v>
      </c>
      <c r="J298" s="20">
        <v>-0.4</v>
      </c>
      <c r="K298" s="20">
        <v>0.1</v>
      </c>
      <c r="L298" s="22">
        <v>0</v>
      </c>
      <c r="M298" s="20" t="s">
        <v>1004</v>
      </c>
      <c r="N298" s="20">
        <v>0.6</v>
      </c>
      <c r="O298" s="22">
        <v>238</v>
      </c>
      <c r="P298" s="23" t="b">
        <v>0</v>
      </c>
      <c r="Q298" s="20"/>
      <c r="R298" s="20"/>
      <c r="S298" s="22">
        <v>39</v>
      </c>
      <c r="T298" s="20" t="s">
        <v>1240</v>
      </c>
      <c r="U298" s="20">
        <v>1</v>
      </c>
      <c r="V298" s="20" t="s">
        <v>503</v>
      </c>
      <c r="W298" s="20">
        <v>0.6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7</v>
      </c>
      <c r="AD298" s="22">
        <v>51636</v>
      </c>
      <c r="AE298" s="22">
        <v>852</v>
      </c>
      <c r="AF298" s="22">
        <v>40521</v>
      </c>
      <c r="AG298" s="22">
        <v>838</v>
      </c>
      <c r="AH298" s="20">
        <v>0.2</v>
      </c>
      <c r="AI298" s="20">
        <v>1.8</v>
      </c>
      <c r="AJ298" s="20" t="s">
        <v>2093</v>
      </c>
      <c r="AK298" s="22">
        <v>381</v>
      </c>
      <c r="AL298" s="22">
        <v>0</v>
      </c>
      <c r="AM298" s="22">
        <v>0</v>
      </c>
      <c r="AN298" s="22">
        <v>0</v>
      </c>
      <c r="AO298" s="22">
        <v>8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0</v>
      </c>
      <c r="AW298" s="22">
        <v>62</v>
      </c>
      <c r="AX298" s="20">
        <v>84</v>
      </c>
      <c r="AY298" s="20">
        <v>15.3</v>
      </c>
      <c r="AZ298" s="20">
        <v>6</v>
      </c>
      <c r="BA298" s="20">
        <v>10.5</v>
      </c>
      <c r="BB298" s="22">
        <v>4</v>
      </c>
      <c r="BC298" s="20">
        <v>0</v>
      </c>
      <c r="BD298" s="20">
        <v>0.08</v>
      </c>
      <c r="BE298" s="20">
        <v>0.08</v>
      </c>
      <c r="BF298" s="20">
        <v>8.23</v>
      </c>
      <c r="BG298" s="22">
        <v>297</v>
      </c>
      <c r="BH298" s="22">
        <v>117</v>
      </c>
      <c r="BI298" s="22">
        <v>364</v>
      </c>
      <c r="BJ298" s="22">
        <v>129</v>
      </c>
      <c r="BK298" s="22">
        <v>393</v>
      </c>
      <c r="BL298" s="22">
        <v>143</v>
      </c>
      <c r="BM298" s="22">
        <v>363</v>
      </c>
      <c r="BN298" s="22">
        <v>132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0.02</v>
      </c>
      <c r="BX298" s="22">
        <v>0.02</v>
      </c>
      <c r="BY298" s="22">
        <v>1.94</v>
      </c>
      <c r="BZ298" s="22">
        <v>1.89</v>
      </c>
      <c r="CA298" s="22">
        <v>749</v>
      </c>
      <c r="CB298" s="22">
        <v>238</v>
      </c>
      <c r="CC298" s="22">
        <v>300</v>
      </c>
      <c r="CD298" s="22">
        <v>95</v>
      </c>
      <c r="CE298" s="22">
        <v>385</v>
      </c>
      <c r="CF298" s="22">
        <v>131</v>
      </c>
      <c r="CG298" s="22">
        <v>219</v>
      </c>
      <c r="CH298" s="22">
        <v>82</v>
      </c>
      <c r="CI298" s="22">
        <v>0.94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173954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-0.8</v>
      </c>
      <c r="K299" s="20">
        <v>-0.3</v>
      </c>
      <c r="L299" s="22">
        <v>0</v>
      </c>
      <c r="M299" s="20" t="s">
        <v>1215</v>
      </c>
      <c r="N299" s="20">
        <v>0.2</v>
      </c>
      <c r="O299" s="22">
        <v>239</v>
      </c>
      <c r="P299" s="23" t="b">
        <v>0</v>
      </c>
      <c r="Q299" s="20"/>
      <c r="R299" s="20" t="s">
        <v>3263</v>
      </c>
      <c r="S299" s="22">
        <v>44</v>
      </c>
      <c r="T299" s="20" t="s">
        <v>1216</v>
      </c>
      <c r="U299" s="20">
        <v>1.7</v>
      </c>
      <c r="V299" s="20" t="s">
        <v>686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5</v>
      </c>
      <c r="AD299" s="22">
        <v>7641</v>
      </c>
      <c r="AE299" s="22">
        <v>19</v>
      </c>
      <c r="AF299" s="22">
        <v>8208</v>
      </c>
      <c r="AG299" s="22">
        <v>105</v>
      </c>
      <c r="AH299" s="20">
        <v>0</v>
      </c>
      <c r="AI299" s="20">
        <v>1.1000000000000001</v>
      </c>
      <c r="AJ299" s="20" t="s">
        <v>686</v>
      </c>
      <c r="AK299" s="22">
        <v>94</v>
      </c>
      <c r="AL299" s="22">
        <v>0</v>
      </c>
      <c r="AM299" s="22">
        <v>0</v>
      </c>
      <c r="AN299" s="22">
        <v>1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13</v>
      </c>
      <c r="AX299" s="20">
        <v>8.6</v>
      </c>
      <c r="AY299" s="20">
        <v>3.6</v>
      </c>
      <c r="AZ299" s="20">
        <v>8</v>
      </c>
      <c r="BA299" s="20">
        <v>2</v>
      </c>
      <c r="BB299" s="22">
        <v>1</v>
      </c>
      <c r="BC299" s="20">
        <v>0</v>
      </c>
      <c r="BD299" s="20">
        <v>0.04</v>
      </c>
      <c r="BE299" s="20">
        <v>0.04</v>
      </c>
      <c r="BF299" s="20">
        <v>1.58</v>
      </c>
      <c r="BG299" s="22">
        <v>438</v>
      </c>
      <c r="BH299" s="22">
        <v>199</v>
      </c>
      <c r="BI299" s="22">
        <v>407</v>
      </c>
      <c r="BJ299" s="22">
        <v>204</v>
      </c>
      <c r="BK299" s="22">
        <v>384</v>
      </c>
      <c r="BL299" s="22">
        <v>192</v>
      </c>
      <c r="BM299" s="22">
        <v>444</v>
      </c>
      <c r="BN299" s="22">
        <v>206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0.04</v>
      </c>
      <c r="BX299" s="22">
        <v>0.04</v>
      </c>
      <c r="BY299" s="22">
        <v>1.51</v>
      </c>
      <c r="BZ299" s="22">
        <v>0</v>
      </c>
      <c r="CA299" s="22">
        <v>502</v>
      </c>
      <c r="CB299" s="22">
        <v>289</v>
      </c>
      <c r="CC299" s="22">
        <v>367</v>
      </c>
      <c r="CD299" s="22">
        <v>166</v>
      </c>
      <c r="CE299" s="22">
        <v>313</v>
      </c>
      <c r="CF299" s="22">
        <v>138</v>
      </c>
      <c r="CG299" s="22">
        <v>465</v>
      </c>
      <c r="CH299" s="22">
        <v>158</v>
      </c>
      <c r="CI299" s="22">
        <v>0.96</v>
      </c>
      <c r="CJ299" s="22">
        <v>0.96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86417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0.6</v>
      </c>
      <c r="K300" s="20">
        <v>1.1000000000000001</v>
      </c>
      <c r="L300" s="22">
        <v>2</v>
      </c>
      <c r="M300" s="20" t="s">
        <v>1212</v>
      </c>
      <c r="N300" s="20">
        <v>1.6</v>
      </c>
      <c r="O300" s="22">
        <v>240</v>
      </c>
      <c r="P300" s="23" t="b">
        <v>0</v>
      </c>
      <c r="Q300" s="20"/>
      <c r="R300" s="20" t="s">
        <v>3318</v>
      </c>
      <c r="S300" s="22">
        <v>49</v>
      </c>
      <c r="T300" s="20" t="s">
        <v>1213</v>
      </c>
      <c r="U300" s="20">
        <v>2.6</v>
      </c>
      <c r="V300" s="20" t="s">
        <v>584</v>
      </c>
      <c r="W300" s="20">
        <v>0.1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36</v>
      </c>
      <c r="AD300" s="22">
        <v>13974</v>
      </c>
      <c r="AE300" s="22">
        <v>154</v>
      </c>
      <c r="AF300" s="22">
        <v>19718</v>
      </c>
      <c r="AG300" s="22">
        <v>242</v>
      </c>
      <c r="AH300" s="20">
        <v>0.3</v>
      </c>
      <c r="AI300" s="20">
        <v>7.3</v>
      </c>
      <c r="AJ300" s="20" t="s">
        <v>584</v>
      </c>
      <c r="AK300" s="22">
        <v>988</v>
      </c>
      <c r="AL300" s="22">
        <v>1</v>
      </c>
      <c r="AM300" s="22">
        <v>0</v>
      </c>
      <c r="AN300" s="22">
        <v>4</v>
      </c>
      <c r="AO300" s="22">
        <v>12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1</v>
      </c>
      <c r="AW300" s="22">
        <v>106</v>
      </c>
      <c r="AX300" s="20">
        <v>155.80000000000001</v>
      </c>
      <c r="AY300" s="20">
        <v>147.30000000000001</v>
      </c>
      <c r="AZ300" s="20">
        <v>168</v>
      </c>
      <c r="BA300" s="20">
        <v>46.9</v>
      </c>
      <c r="BB300" s="22">
        <v>14</v>
      </c>
      <c r="BC300" s="20">
        <v>1.39</v>
      </c>
      <c r="BD300" s="20">
        <v>0.57999999999999996</v>
      </c>
      <c r="BE300" s="20">
        <v>1.97</v>
      </c>
      <c r="BF300" s="20">
        <v>13.72</v>
      </c>
      <c r="BG300" s="22">
        <v>202</v>
      </c>
      <c r="BH300" s="22">
        <v>84</v>
      </c>
      <c r="BI300" s="22">
        <v>113</v>
      </c>
      <c r="BJ300" s="22">
        <v>81</v>
      </c>
      <c r="BK300" s="22">
        <v>89</v>
      </c>
      <c r="BL300" s="22">
        <v>59</v>
      </c>
      <c r="BM300" s="22">
        <v>133</v>
      </c>
      <c r="BN300" s="22">
        <v>76</v>
      </c>
      <c r="BO300" s="20"/>
      <c r="BP300" s="20"/>
      <c r="BQ300" s="20"/>
      <c r="BR300" s="20"/>
      <c r="BS300" s="20"/>
      <c r="BT300" s="20"/>
      <c r="BU300" s="22">
        <v>0.13</v>
      </c>
      <c r="BV300" s="22">
        <v>0</v>
      </c>
      <c r="BW300" s="22">
        <v>0.05</v>
      </c>
      <c r="BX300" s="22">
        <v>0.18</v>
      </c>
      <c r="BY300" s="22">
        <v>1.25</v>
      </c>
      <c r="BZ300" s="22">
        <v>1.0900000000000001</v>
      </c>
      <c r="CA300" s="22">
        <v>217</v>
      </c>
      <c r="CB300" s="22">
        <v>139</v>
      </c>
      <c r="CC300" s="22">
        <v>197</v>
      </c>
      <c r="CD300" s="22">
        <v>94</v>
      </c>
      <c r="CE300" s="22">
        <v>195</v>
      </c>
      <c r="CF300" s="22">
        <v>87</v>
      </c>
      <c r="CG300" s="22">
        <v>385</v>
      </c>
      <c r="CH300" s="22">
        <v>124</v>
      </c>
      <c r="CI300" s="22">
        <v>1.28</v>
      </c>
      <c r="CJ300" s="22">
        <v>0.36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49413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-1</v>
      </c>
      <c r="K301" s="20">
        <v>-0.5</v>
      </c>
      <c r="L301" s="22">
        <v>0</v>
      </c>
      <c r="M301" s="20" t="s">
        <v>479</v>
      </c>
      <c r="N301" s="20">
        <v>0</v>
      </c>
      <c r="O301" s="22">
        <v>241</v>
      </c>
      <c r="P301" s="23" t="b">
        <v>0</v>
      </c>
      <c r="Q301" s="20"/>
      <c r="R301" s="20" t="s">
        <v>3353</v>
      </c>
      <c r="S301" s="22">
        <v>40</v>
      </c>
      <c r="T301" s="20" t="s">
        <v>1206</v>
      </c>
      <c r="U301" s="20">
        <v>1</v>
      </c>
      <c r="V301" s="20" t="s">
        <v>635</v>
      </c>
      <c r="W301" s="20">
        <v>0.5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</v>
      </c>
      <c r="AD301" s="22">
        <v>20204</v>
      </c>
      <c r="AE301" s="22">
        <v>119</v>
      </c>
      <c r="AF301" s="22">
        <v>63528</v>
      </c>
      <c r="AG301" s="22">
        <v>267</v>
      </c>
      <c r="AH301" s="20">
        <v>0</v>
      </c>
      <c r="AI301" s="20">
        <v>0.2</v>
      </c>
      <c r="AJ301" s="20" t="s">
        <v>635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3</v>
      </c>
      <c r="AX301" s="20">
        <v>0.2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474</v>
      </c>
      <c r="BH301" s="22">
        <v>168</v>
      </c>
      <c r="BI301" s="22">
        <v>487</v>
      </c>
      <c r="BJ301" s="22">
        <v>175</v>
      </c>
      <c r="BK301" s="22">
        <v>459</v>
      </c>
      <c r="BL301" s="22">
        <v>163</v>
      </c>
      <c r="BM301" s="22">
        <v>509</v>
      </c>
      <c r="BN301" s="22">
        <v>176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628</v>
      </c>
      <c r="CB301" s="22">
        <v>165</v>
      </c>
      <c r="CC301" s="22">
        <v>432</v>
      </c>
      <c r="CD301" s="22">
        <v>145</v>
      </c>
      <c r="CE301" s="22">
        <v>389</v>
      </c>
      <c r="CF301" s="22">
        <v>135</v>
      </c>
      <c r="CG301" s="22">
        <v>240</v>
      </c>
      <c r="CH301" s="22">
        <v>94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55494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2</v>
      </c>
      <c r="J302" s="20">
        <v>0.8</v>
      </c>
      <c r="K302" s="20">
        <v>1.3</v>
      </c>
      <c r="L302" s="22">
        <v>0</v>
      </c>
      <c r="M302" s="20" t="s">
        <v>1207</v>
      </c>
      <c r="N302" s="20">
        <v>1.8</v>
      </c>
      <c r="O302" s="22">
        <v>242</v>
      </c>
      <c r="P302" s="23" t="b">
        <v>0</v>
      </c>
      <c r="Q302" s="20"/>
      <c r="R302" s="20" t="s">
        <v>3319</v>
      </c>
      <c r="S302" s="22">
        <v>45</v>
      </c>
      <c r="T302" s="20" t="s">
        <v>1208</v>
      </c>
      <c r="U302" s="20">
        <v>2.2999999999999998</v>
      </c>
      <c r="V302" s="20" t="s">
        <v>491</v>
      </c>
      <c r="W302" s="20">
        <v>0.3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35</v>
      </c>
      <c r="AD302" s="22">
        <v>32533</v>
      </c>
      <c r="AE302" s="22">
        <v>324</v>
      </c>
      <c r="AF302" s="22">
        <v>29837</v>
      </c>
      <c r="AG302" s="22">
        <v>768</v>
      </c>
      <c r="AH302" s="20">
        <v>0.4</v>
      </c>
      <c r="AI302" s="20">
        <v>7.8</v>
      </c>
      <c r="AJ302" s="20" t="s">
        <v>491</v>
      </c>
      <c r="AK302" s="22">
        <v>1299</v>
      </c>
      <c r="AL302" s="22">
        <v>0</v>
      </c>
      <c r="AM302" s="22">
        <v>1</v>
      </c>
      <c r="AN302" s="22">
        <v>4</v>
      </c>
      <c r="AO302" s="22">
        <v>22</v>
      </c>
      <c r="AP302" s="22">
        <v>1</v>
      </c>
      <c r="AQ302" s="22">
        <v>0</v>
      </c>
      <c r="AR302" s="22">
        <v>0</v>
      </c>
      <c r="AS302" s="22">
        <v>4</v>
      </c>
      <c r="AT302" s="22">
        <v>0</v>
      </c>
      <c r="AU302" s="22">
        <v>0</v>
      </c>
      <c r="AV302" s="22">
        <v>0</v>
      </c>
      <c r="AW302" s="22">
        <v>194</v>
      </c>
      <c r="AX302" s="20">
        <v>213.4</v>
      </c>
      <c r="AY302" s="20">
        <v>69.400000000000006</v>
      </c>
      <c r="AZ302" s="20">
        <v>31</v>
      </c>
      <c r="BA302" s="20">
        <v>31.3</v>
      </c>
      <c r="BB302" s="22">
        <v>15</v>
      </c>
      <c r="BC302" s="20">
        <v>0.7</v>
      </c>
      <c r="BD302" s="20">
        <v>0.21</v>
      </c>
      <c r="BE302" s="20">
        <v>0.91</v>
      </c>
      <c r="BF302" s="20">
        <v>20.49</v>
      </c>
      <c r="BG302" s="22">
        <v>138</v>
      </c>
      <c r="BH302" s="22">
        <v>53</v>
      </c>
      <c r="BI302" s="22">
        <v>224</v>
      </c>
      <c r="BJ302" s="22">
        <v>64</v>
      </c>
      <c r="BK302" s="22">
        <v>286</v>
      </c>
      <c r="BL302" s="22">
        <v>91</v>
      </c>
      <c r="BM302" s="22">
        <v>217</v>
      </c>
      <c r="BN302" s="22">
        <v>67</v>
      </c>
      <c r="BO302" s="20"/>
      <c r="BP302" s="20"/>
      <c r="BQ302" s="20"/>
      <c r="BR302" s="20"/>
      <c r="BS302" s="20"/>
      <c r="BT302" s="20"/>
      <c r="BU302" s="22">
        <v>0.05</v>
      </c>
      <c r="BV302" s="22">
        <v>0</v>
      </c>
      <c r="BW302" s="22">
        <v>0.01</v>
      </c>
      <c r="BX302" s="22">
        <v>0.06</v>
      </c>
      <c r="BY302" s="22">
        <v>1.42</v>
      </c>
      <c r="BZ302" s="22">
        <v>1.52</v>
      </c>
      <c r="CA302" s="22">
        <v>350</v>
      </c>
      <c r="CB302" s="22">
        <v>49</v>
      </c>
      <c r="CC302" s="22">
        <v>174</v>
      </c>
      <c r="CD302" s="22">
        <v>54</v>
      </c>
      <c r="CE302" s="22">
        <v>226</v>
      </c>
      <c r="CF302" s="22">
        <v>72</v>
      </c>
      <c r="CG302" s="22">
        <v>282</v>
      </c>
      <c r="CH302" s="22">
        <v>111</v>
      </c>
      <c r="CI302" s="22">
        <v>1.04</v>
      </c>
      <c r="CJ302" s="22">
        <v>0.28000000000000003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487818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1</v>
      </c>
      <c r="J303" s="20">
        <v>-1</v>
      </c>
      <c r="K303" s="20">
        <v>-0.5</v>
      </c>
      <c r="L303" s="22">
        <v>0</v>
      </c>
      <c r="M303" s="20" t="s">
        <v>1016</v>
      </c>
      <c r="N303" s="20">
        <v>0</v>
      </c>
      <c r="O303" s="22">
        <v>243</v>
      </c>
      <c r="P303" s="23" t="b">
        <v>0</v>
      </c>
      <c r="Q303" s="20"/>
      <c r="R303" s="20"/>
      <c r="S303" s="22">
        <v>40</v>
      </c>
      <c r="T303" s="20" t="s">
        <v>1241</v>
      </c>
      <c r="U303" s="20">
        <v>0</v>
      </c>
      <c r="V303" s="20" t="s">
        <v>688</v>
      </c>
      <c r="W303" s="20">
        <v>1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0</v>
      </c>
      <c r="AD303" s="22">
        <v>18861</v>
      </c>
      <c r="AE303" s="22">
        <v>65</v>
      </c>
      <c r="AF303" s="22">
        <v>44718</v>
      </c>
      <c r="AG303" s="22">
        <v>481</v>
      </c>
      <c r="AH303" s="20">
        <v>0</v>
      </c>
      <c r="AI303" s="20">
        <v>0</v>
      </c>
      <c r="AJ303" s="20" t="s">
        <v>688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560</v>
      </c>
      <c r="BH303" s="22">
        <v>76</v>
      </c>
      <c r="BI303" s="22">
        <v>546</v>
      </c>
      <c r="BJ303" s="22">
        <v>60</v>
      </c>
      <c r="BK303" s="22">
        <v>520</v>
      </c>
      <c r="BL303" s="22">
        <v>51</v>
      </c>
      <c r="BM303" s="22">
        <v>567</v>
      </c>
      <c r="BN303" s="22">
        <v>76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698</v>
      </c>
      <c r="CB303" s="22">
        <v>63</v>
      </c>
      <c r="CC303" s="22">
        <v>494</v>
      </c>
      <c r="CD303" s="22">
        <v>75</v>
      </c>
      <c r="CE303" s="22">
        <v>572</v>
      </c>
      <c r="CF303" s="22">
        <v>76</v>
      </c>
      <c r="CG303" s="22">
        <v>182</v>
      </c>
      <c r="CH303" s="22">
        <v>25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172649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1</v>
      </c>
      <c r="J304" s="20">
        <v>0</v>
      </c>
      <c r="K304" s="20">
        <v>0</v>
      </c>
      <c r="L304" s="22">
        <v>0</v>
      </c>
      <c r="M304" s="20" t="s">
        <v>1554</v>
      </c>
      <c r="N304" s="20">
        <v>0</v>
      </c>
      <c r="O304" s="22">
        <v>385</v>
      </c>
      <c r="P304" s="23" t="b">
        <v>0</v>
      </c>
      <c r="Q304" s="20" t="s">
        <v>3264</v>
      </c>
      <c r="R304" s="20" t="s">
        <v>3265</v>
      </c>
      <c r="S304" s="22">
        <v>44</v>
      </c>
      <c r="T304" s="20" t="s">
        <v>1555</v>
      </c>
      <c r="U304" s="20">
        <v>0</v>
      </c>
      <c r="V304" s="20" t="s">
        <v>434</v>
      </c>
      <c r="W304" s="20">
        <v>0.2</v>
      </c>
      <c r="X304" s="23" t="b">
        <v>0</v>
      </c>
      <c r="Y304" s="20"/>
      <c r="Z304" s="20" t="s">
        <v>899</v>
      </c>
      <c r="AA304" s="22">
        <v>8</v>
      </c>
      <c r="AB304" s="22">
        <v>31</v>
      </c>
      <c r="AC304" s="22">
        <v>0</v>
      </c>
      <c r="AD304" s="22">
        <v>15356</v>
      </c>
      <c r="AE304" s="22">
        <v>33</v>
      </c>
      <c r="AF304" s="22">
        <v>37367</v>
      </c>
      <c r="AG304" s="22">
        <v>184</v>
      </c>
      <c r="AH304" s="20">
        <v>0</v>
      </c>
      <c r="AI304" s="20">
        <v>0</v>
      </c>
      <c r="AJ304" s="20" t="s">
        <v>434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606</v>
      </c>
      <c r="BH304" s="22">
        <v>85</v>
      </c>
      <c r="BI304" s="22">
        <v>594</v>
      </c>
      <c r="BJ304" s="22">
        <v>72</v>
      </c>
      <c r="BK304" s="22">
        <v>576</v>
      </c>
      <c r="BL304" s="22">
        <v>65</v>
      </c>
      <c r="BM304" s="22">
        <v>611</v>
      </c>
      <c r="BN304" s="22">
        <v>85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500</v>
      </c>
      <c r="CB304" s="22">
        <v>25</v>
      </c>
      <c r="CC304" s="22">
        <v>555</v>
      </c>
      <c r="CD304" s="22">
        <v>84</v>
      </c>
      <c r="CE304" s="22">
        <v>617</v>
      </c>
      <c r="CF304" s="22">
        <v>85</v>
      </c>
      <c r="CG304" s="22">
        <v>313</v>
      </c>
      <c r="CH304" s="22">
        <v>46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536694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-1</v>
      </c>
      <c r="K305" s="20">
        <v>-0.5</v>
      </c>
      <c r="L305" s="22">
        <v>0</v>
      </c>
      <c r="M305" s="20" t="s">
        <v>642</v>
      </c>
      <c r="N305" s="20">
        <v>0</v>
      </c>
      <c r="O305" s="22">
        <v>615</v>
      </c>
      <c r="P305" s="23" t="b">
        <v>0</v>
      </c>
      <c r="Q305" s="20"/>
      <c r="R305" s="20" t="s">
        <v>2512</v>
      </c>
      <c r="S305" s="22">
        <v>49</v>
      </c>
      <c r="T305" s="20" t="s">
        <v>2407</v>
      </c>
      <c r="U305" s="20">
        <v>1</v>
      </c>
      <c r="V305" s="20" t="s">
        <v>2408</v>
      </c>
      <c r="W305" s="20">
        <v>0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2</v>
      </c>
      <c r="AD305" s="22">
        <v>812</v>
      </c>
      <c r="AE305" s="22">
        <v>6</v>
      </c>
      <c r="AF305" s="22">
        <v>1390</v>
      </c>
      <c r="AG305" s="22">
        <v>8</v>
      </c>
      <c r="AH305" s="20">
        <v>0</v>
      </c>
      <c r="AI305" s="20">
        <v>0.4</v>
      </c>
      <c r="AJ305" s="20" t="s">
        <v>2409</v>
      </c>
      <c r="AK305" s="22">
        <v>31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8</v>
      </c>
      <c r="AX305" s="20">
        <v>4.5999999999999996</v>
      </c>
      <c r="AY305" s="20">
        <v>49.1</v>
      </c>
      <c r="AZ305" s="20">
        <v>5</v>
      </c>
      <c r="BA305" s="20">
        <v>5.8</v>
      </c>
      <c r="BB305" s="22">
        <v>0</v>
      </c>
      <c r="BC305" s="20">
        <v>0.08</v>
      </c>
      <c r="BD305" s="20">
        <v>0.08</v>
      </c>
      <c r="BE305" s="20">
        <v>0.16</v>
      </c>
      <c r="BF305" s="20">
        <v>0.36</v>
      </c>
      <c r="BG305" s="22">
        <v>449</v>
      </c>
      <c r="BH305" s="22">
        <v>204</v>
      </c>
      <c r="BI305" s="22">
        <v>275</v>
      </c>
      <c r="BJ305" s="22">
        <v>151</v>
      </c>
      <c r="BK305" s="22">
        <v>400</v>
      </c>
      <c r="BL305" s="22">
        <v>202</v>
      </c>
      <c r="BM305" s="22">
        <v>394</v>
      </c>
      <c r="BN305" s="22">
        <v>184</v>
      </c>
      <c r="BO305" s="22">
        <v>3</v>
      </c>
      <c r="BP305" s="20"/>
      <c r="BQ305" s="20"/>
      <c r="BR305" s="20"/>
      <c r="BS305" s="20"/>
      <c r="BT305" s="20"/>
      <c r="BU305" s="22">
        <v>0.23</v>
      </c>
      <c r="BV305" s="22">
        <v>0</v>
      </c>
      <c r="BW305" s="22">
        <v>0.23</v>
      </c>
      <c r="BX305" s="22">
        <v>0.46</v>
      </c>
      <c r="BY305" s="22">
        <v>1.05</v>
      </c>
      <c r="BZ305" s="22">
        <v>0</v>
      </c>
      <c r="CA305" s="22">
        <v>270</v>
      </c>
      <c r="CB305" s="22">
        <v>172</v>
      </c>
      <c r="CC305" s="22">
        <v>700</v>
      </c>
      <c r="CD305" s="22">
        <v>290</v>
      </c>
      <c r="CE305" s="22">
        <v>446</v>
      </c>
      <c r="CF305" s="22">
        <v>210</v>
      </c>
      <c r="CG305" s="22">
        <v>704</v>
      </c>
      <c r="CH305" s="22">
        <v>288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450542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3</v>
      </c>
      <c r="J306" s="20">
        <v>0</v>
      </c>
      <c r="K306" s="20">
        <v>0</v>
      </c>
      <c r="L306" s="22">
        <v>0</v>
      </c>
      <c r="M306" s="20" t="s">
        <v>2513</v>
      </c>
      <c r="N306" s="20">
        <v>0</v>
      </c>
      <c r="O306" s="22">
        <v>657</v>
      </c>
      <c r="P306" s="23" t="b">
        <v>0</v>
      </c>
      <c r="Q306" s="20" t="s">
        <v>2393</v>
      </c>
      <c r="R306" s="20" t="s">
        <v>3436</v>
      </c>
      <c r="S306" s="22">
        <v>45</v>
      </c>
      <c r="T306" s="20" t="s">
        <v>2514</v>
      </c>
      <c r="U306" s="20">
        <v>1.3</v>
      </c>
      <c r="V306" s="20" t="s">
        <v>2515</v>
      </c>
      <c r="W306" s="20">
        <v>0</v>
      </c>
      <c r="X306" s="23" t="b">
        <v>0</v>
      </c>
      <c r="Y306" s="20"/>
      <c r="Z306" s="20" t="s">
        <v>899</v>
      </c>
      <c r="AA306" s="22">
        <v>8</v>
      </c>
      <c r="AB306" s="22">
        <v>31</v>
      </c>
      <c r="AC306" s="22">
        <v>8</v>
      </c>
      <c r="AD306" s="22">
        <v>5101</v>
      </c>
      <c r="AE306" s="22">
        <v>1</v>
      </c>
      <c r="AF306" s="22">
        <v>4185</v>
      </c>
      <c r="AG306" s="22">
        <v>58</v>
      </c>
      <c r="AH306" s="20">
        <v>0</v>
      </c>
      <c r="AI306" s="20">
        <v>1.8</v>
      </c>
      <c r="AJ306" s="20" t="s">
        <v>2515</v>
      </c>
      <c r="AK306" s="22">
        <v>132</v>
      </c>
      <c r="AL306" s="22">
        <v>0</v>
      </c>
      <c r="AM306" s="22">
        <v>0</v>
      </c>
      <c r="AN306" s="22">
        <v>1</v>
      </c>
      <c r="AO306" s="22">
        <v>3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21</v>
      </c>
      <c r="AX306" s="20">
        <v>23.2</v>
      </c>
      <c r="AY306" s="20">
        <v>28.2</v>
      </c>
      <c r="AZ306" s="20">
        <v>58</v>
      </c>
      <c r="BA306" s="20">
        <v>11</v>
      </c>
      <c r="BB306" s="22">
        <v>0</v>
      </c>
      <c r="BC306" s="20">
        <v>0.41</v>
      </c>
      <c r="BD306" s="20">
        <v>0.14000000000000001</v>
      </c>
      <c r="BE306" s="20">
        <v>0.54</v>
      </c>
      <c r="BF306" s="20">
        <v>3.21</v>
      </c>
      <c r="BG306" s="22">
        <v>399</v>
      </c>
      <c r="BH306" s="22">
        <v>178</v>
      </c>
      <c r="BI306" s="22">
        <v>327</v>
      </c>
      <c r="BJ306" s="22">
        <v>172</v>
      </c>
      <c r="BK306" s="22">
        <v>215</v>
      </c>
      <c r="BL306" s="22">
        <v>118</v>
      </c>
      <c r="BM306" s="22">
        <v>357</v>
      </c>
      <c r="BN306" s="22">
        <v>160</v>
      </c>
      <c r="BO306" s="20"/>
      <c r="BP306" s="20"/>
      <c r="BQ306" s="20"/>
      <c r="BR306" s="20"/>
      <c r="BS306" s="20"/>
      <c r="BT306" s="20"/>
      <c r="BU306" s="22">
        <v>0.28000000000000003</v>
      </c>
      <c r="BV306" s="22">
        <v>0</v>
      </c>
      <c r="BW306" s="22">
        <v>0.1</v>
      </c>
      <c r="BX306" s="22">
        <v>0.38</v>
      </c>
      <c r="BY306" s="22">
        <v>2.19</v>
      </c>
      <c r="BZ306" s="22">
        <v>2.0499999999999998</v>
      </c>
      <c r="CA306" s="22">
        <v>409</v>
      </c>
      <c r="CB306" s="22">
        <v>237</v>
      </c>
      <c r="CC306" s="22">
        <v>614</v>
      </c>
      <c r="CD306" s="22">
        <v>229</v>
      </c>
      <c r="CE306" s="22">
        <v>356</v>
      </c>
      <c r="CF306" s="22">
        <v>164</v>
      </c>
      <c r="CG306" s="22">
        <v>610</v>
      </c>
      <c r="CH306" s="22">
        <v>234</v>
      </c>
      <c r="CI306" s="22">
        <v>0</v>
      </c>
      <c r="CJ306" s="22">
        <v>0.68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461382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4</v>
      </c>
      <c r="J307" s="20">
        <v>0</v>
      </c>
      <c r="K307" s="20">
        <v>0</v>
      </c>
      <c r="L307" s="22">
        <v>0</v>
      </c>
      <c r="M307" s="20" t="s">
        <v>2516</v>
      </c>
      <c r="N307" s="20">
        <v>0</v>
      </c>
      <c r="O307" s="22">
        <v>658</v>
      </c>
      <c r="P307" s="23" t="b">
        <v>0</v>
      </c>
      <c r="Q307" s="20" t="s">
        <v>2990</v>
      </c>
      <c r="R307" s="20" t="s">
        <v>2991</v>
      </c>
      <c r="S307" s="22">
        <v>45</v>
      </c>
      <c r="T307" s="20" t="s">
        <v>2517</v>
      </c>
      <c r="U307" s="20">
        <v>0</v>
      </c>
      <c r="V307" s="20" t="s">
        <v>581</v>
      </c>
      <c r="W307" s="20">
        <v>0</v>
      </c>
      <c r="X307" s="23" t="b">
        <v>0</v>
      </c>
      <c r="Y307" s="20"/>
      <c r="Z307" s="20" t="s">
        <v>872</v>
      </c>
      <c r="AA307" s="22">
        <v>8</v>
      </c>
      <c r="AB307" s="22">
        <v>31</v>
      </c>
      <c r="AC307" s="22">
        <v>0</v>
      </c>
      <c r="AD307" s="22">
        <v>7045</v>
      </c>
      <c r="AE307" s="22">
        <v>0</v>
      </c>
      <c r="AF307" s="22">
        <v>9065</v>
      </c>
      <c r="AG307" s="22">
        <v>17</v>
      </c>
      <c r="AH307" s="20">
        <v>0</v>
      </c>
      <c r="AI307" s="20">
        <v>0</v>
      </c>
      <c r="AJ307" s="20" t="s">
        <v>581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657</v>
      </c>
      <c r="BH307" s="22">
        <v>70</v>
      </c>
      <c r="BI307" s="22">
        <v>653</v>
      </c>
      <c r="BJ307" s="22">
        <v>71</v>
      </c>
      <c r="BK307" s="22">
        <v>642</v>
      </c>
      <c r="BL307" s="22">
        <v>69</v>
      </c>
      <c r="BM307" s="22">
        <v>662</v>
      </c>
      <c r="BN307" s="22">
        <v>72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412</v>
      </c>
      <c r="CB307" s="22">
        <v>74</v>
      </c>
      <c r="CC307" s="22">
        <v>616</v>
      </c>
      <c r="CD307" s="22">
        <v>66</v>
      </c>
      <c r="CE307" s="22">
        <v>668</v>
      </c>
      <c r="CF307" s="22">
        <v>75</v>
      </c>
      <c r="CG307" s="22">
        <v>529</v>
      </c>
      <c r="CH307" s="22">
        <v>73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531993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4</v>
      </c>
      <c r="J308" s="20">
        <v>-1</v>
      </c>
      <c r="K308" s="20">
        <v>-0.5</v>
      </c>
      <c r="L308" s="22">
        <v>0</v>
      </c>
      <c r="M308" s="20" t="s">
        <v>3266</v>
      </c>
      <c r="N308" s="20">
        <v>0</v>
      </c>
      <c r="O308" s="22">
        <v>720</v>
      </c>
      <c r="P308" s="23" t="b">
        <v>0</v>
      </c>
      <c r="Q308" s="20"/>
      <c r="R308" s="20"/>
      <c r="S308" s="22">
        <v>45</v>
      </c>
      <c r="T308" s="20" t="s">
        <v>3267</v>
      </c>
      <c r="U308" s="20">
        <v>0</v>
      </c>
      <c r="V308" s="20" t="s">
        <v>3268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4662</v>
      </c>
      <c r="AE308" s="22">
        <v>108</v>
      </c>
      <c r="AF308" s="22">
        <v>2710</v>
      </c>
      <c r="AG308" s="22">
        <v>117</v>
      </c>
      <c r="AH308" s="20">
        <v>0</v>
      </c>
      <c r="AI308" s="20">
        <v>0</v>
      </c>
      <c r="AJ308" s="20" t="s">
        <v>3268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689</v>
      </c>
      <c r="BH308" s="22">
        <v>79</v>
      </c>
      <c r="BI308" s="22">
        <v>686</v>
      </c>
      <c r="BJ308" s="22">
        <v>81</v>
      </c>
      <c r="BK308" s="22">
        <v>678</v>
      </c>
      <c r="BL308" s="22">
        <v>80</v>
      </c>
      <c r="BM308" s="22">
        <v>695</v>
      </c>
      <c r="BN308" s="22">
        <v>82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453</v>
      </c>
      <c r="CB308" s="22">
        <v>85</v>
      </c>
      <c r="CC308" s="22">
        <v>650</v>
      </c>
      <c r="CD308" s="22">
        <v>75</v>
      </c>
      <c r="CE308" s="22">
        <v>696</v>
      </c>
      <c r="CF308" s="22">
        <v>82</v>
      </c>
      <c r="CG308" s="22">
        <v>564</v>
      </c>
      <c r="CH308" s="22">
        <v>80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531989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3</v>
      </c>
      <c r="J309" s="20">
        <v>-0.8</v>
      </c>
      <c r="K309" s="20">
        <v>-0.3</v>
      </c>
      <c r="L309" s="22">
        <v>1</v>
      </c>
      <c r="M309" s="20" t="s">
        <v>985</v>
      </c>
      <c r="N309" s="20">
        <v>0.2</v>
      </c>
      <c r="O309" s="22">
        <v>721</v>
      </c>
      <c r="P309" s="23" t="b">
        <v>0</v>
      </c>
      <c r="Q309" s="20"/>
      <c r="R309" s="20"/>
      <c r="S309" s="22">
        <v>45</v>
      </c>
      <c r="T309" s="20" t="s">
        <v>3269</v>
      </c>
      <c r="U309" s="20">
        <v>1</v>
      </c>
      <c r="V309" s="20" t="s">
        <v>3270</v>
      </c>
      <c r="W309" s="20">
        <v>0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2</v>
      </c>
      <c r="AD309" s="22">
        <v>785</v>
      </c>
      <c r="AE309" s="22">
        <v>8</v>
      </c>
      <c r="AF309" s="22">
        <v>492</v>
      </c>
      <c r="AG309" s="22">
        <v>14</v>
      </c>
      <c r="AH309" s="20">
        <v>0</v>
      </c>
      <c r="AI309" s="20">
        <v>0.4</v>
      </c>
      <c r="AJ309" s="20" t="s">
        <v>3270</v>
      </c>
      <c r="AK309" s="22">
        <v>4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5</v>
      </c>
      <c r="AX309" s="20">
        <v>2.4</v>
      </c>
      <c r="AY309" s="20">
        <v>0.1</v>
      </c>
      <c r="AZ309" s="20">
        <v>0</v>
      </c>
      <c r="BA309" s="20">
        <v>0.2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459</v>
      </c>
      <c r="BH309" s="22">
        <v>210</v>
      </c>
      <c r="BI309" s="22">
        <v>450</v>
      </c>
      <c r="BJ309" s="22">
        <v>219</v>
      </c>
      <c r="BK309" s="22">
        <v>677</v>
      </c>
      <c r="BL309" s="22">
        <v>282</v>
      </c>
      <c r="BM309" s="22">
        <v>472</v>
      </c>
      <c r="BN309" s="22">
        <v>217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452</v>
      </c>
      <c r="CB309" s="22">
        <v>267</v>
      </c>
      <c r="CC309" s="22">
        <v>381</v>
      </c>
      <c r="CD309" s="22">
        <v>172</v>
      </c>
      <c r="CE309" s="22">
        <v>421</v>
      </c>
      <c r="CF309" s="22">
        <v>192</v>
      </c>
      <c r="CG309" s="22">
        <v>714</v>
      </c>
      <c r="CH309" s="22">
        <v>294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474908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3</v>
      </c>
      <c r="J310" s="20">
        <v>-1</v>
      </c>
      <c r="K310" s="20">
        <v>-0.5</v>
      </c>
      <c r="L310" s="22">
        <v>0</v>
      </c>
      <c r="M310" s="20" t="s">
        <v>3320</v>
      </c>
      <c r="N310" s="20">
        <v>0</v>
      </c>
      <c r="O310" s="22">
        <v>724</v>
      </c>
      <c r="P310" s="23" t="b">
        <v>0</v>
      </c>
      <c r="Q310" s="20"/>
      <c r="R310" s="20"/>
      <c r="S310" s="22">
        <v>45</v>
      </c>
      <c r="T310" s="20" t="s">
        <v>3321</v>
      </c>
      <c r="U310" s="20">
        <v>0</v>
      </c>
      <c r="V310" s="20" t="s">
        <v>3322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0</v>
      </c>
      <c r="AD310" s="22">
        <v>555</v>
      </c>
      <c r="AE310" s="22">
        <v>6</v>
      </c>
      <c r="AF310" s="22">
        <v>300</v>
      </c>
      <c r="AG310" s="22">
        <v>13</v>
      </c>
      <c r="AH310" s="20">
        <v>0</v>
      </c>
      <c r="AI310" s="20">
        <v>0</v>
      </c>
      <c r="AJ310" s="20" t="s">
        <v>3322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663</v>
      </c>
      <c r="BH310" s="22">
        <v>263</v>
      </c>
      <c r="BI310" s="22">
        <v>659</v>
      </c>
      <c r="BJ310" s="22">
        <v>264</v>
      </c>
      <c r="BK310" s="22">
        <v>648</v>
      </c>
      <c r="BL310" s="22">
        <v>262</v>
      </c>
      <c r="BM310" s="22">
        <v>668</v>
      </c>
      <c r="BN310" s="22">
        <v>266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419</v>
      </c>
      <c r="CB310" s="22">
        <v>243</v>
      </c>
      <c r="CC310" s="22">
        <v>622</v>
      </c>
      <c r="CD310" s="22">
        <v>234</v>
      </c>
      <c r="CE310" s="22">
        <v>672</v>
      </c>
      <c r="CF310" s="22">
        <v>269</v>
      </c>
      <c r="CG310" s="22">
        <v>717</v>
      </c>
      <c r="CH310" s="22">
        <v>297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25</v>
      </c>
      <c r="B311" s="22">
        <v>25</v>
      </c>
      <c r="C311" s="22">
        <v>120250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0.1</v>
      </c>
      <c r="K311" s="20">
        <v>0</v>
      </c>
      <c r="L311" s="22">
        <v>0</v>
      </c>
      <c r="M311" s="20" t="s">
        <v>1250</v>
      </c>
      <c r="N311" s="20">
        <v>0</v>
      </c>
      <c r="O311" s="22">
        <v>244</v>
      </c>
      <c r="P311" s="23" t="b">
        <v>0</v>
      </c>
      <c r="Q311" s="20" t="s">
        <v>3638</v>
      </c>
      <c r="R311" s="20" t="s">
        <v>3271</v>
      </c>
      <c r="S311" s="22">
        <v>44</v>
      </c>
      <c r="T311" s="20" t="s">
        <v>1251</v>
      </c>
      <c r="U311" s="20">
        <v>0</v>
      </c>
      <c r="V311" s="20" t="s">
        <v>1252</v>
      </c>
      <c r="W311" s="20">
        <v>0.1</v>
      </c>
      <c r="X311" s="23" t="b">
        <v>0</v>
      </c>
      <c r="Y311" s="20"/>
      <c r="Z311" s="20" t="s">
        <v>937</v>
      </c>
      <c r="AA311" s="22">
        <v>9</v>
      </c>
      <c r="AB311" s="22">
        <v>11</v>
      </c>
      <c r="AC311" s="22">
        <v>0</v>
      </c>
      <c r="AD311" s="22">
        <v>5231</v>
      </c>
      <c r="AE311" s="22">
        <v>14</v>
      </c>
      <c r="AF311" s="22">
        <v>22649</v>
      </c>
      <c r="AG311" s="22">
        <v>79</v>
      </c>
      <c r="AH311" s="20">
        <v>0</v>
      </c>
      <c r="AI311" s="20">
        <v>0</v>
      </c>
      <c r="AJ311" s="20" t="s">
        <v>368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602</v>
      </c>
      <c r="BH311" s="22">
        <v>228</v>
      </c>
      <c r="BI311" s="22">
        <v>590</v>
      </c>
      <c r="BJ311" s="22">
        <v>228</v>
      </c>
      <c r="BK311" s="22">
        <v>572</v>
      </c>
      <c r="BL311" s="22">
        <v>223</v>
      </c>
      <c r="BM311" s="22">
        <v>607</v>
      </c>
      <c r="BN311" s="22">
        <v>231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491</v>
      </c>
      <c r="CB311" s="22">
        <v>284</v>
      </c>
      <c r="CC311" s="22">
        <v>549</v>
      </c>
      <c r="CD311" s="22">
        <v>197</v>
      </c>
      <c r="CE311" s="22">
        <v>613</v>
      </c>
      <c r="CF311" s="22">
        <v>236</v>
      </c>
      <c r="CG311" s="22">
        <v>395</v>
      </c>
      <c r="CH311" s="22">
        <v>129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100</v>
      </c>
      <c r="C312" s="22">
        <v>480455</v>
      </c>
      <c r="D312" s="22">
        <v>0</v>
      </c>
      <c r="E312" s="22">
        <v>0</v>
      </c>
      <c r="F312" s="22">
        <v>1</v>
      </c>
      <c r="G312" s="22">
        <v>-1</v>
      </c>
      <c r="H312" s="22">
        <v>1</v>
      </c>
      <c r="I312" s="22">
        <v>2</v>
      </c>
      <c r="J312" s="20">
        <v>0</v>
      </c>
      <c r="K312" s="20">
        <v>4.4000000000000004</v>
      </c>
      <c r="L312" s="22">
        <v>5</v>
      </c>
      <c r="M312" s="20" t="s">
        <v>1267</v>
      </c>
      <c r="N312" s="20">
        <v>4.4000000000000004</v>
      </c>
      <c r="O312" s="22">
        <v>245</v>
      </c>
      <c r="P312" s="23" t="b">
        <v>0</v>
      </c>
      <c r="Q312" s="20" t="s">
        <v>3795</v>
      </c>
      <c r="R312" s="20" t="s">
        <v>3811</v>
      </c>
      <c r="S312" s="22">
        <v>41</v>
      </c>
      <c r="T312" s="20" t="s">
        <v>1268</v>
      </c>
      <c r="U312" s="20">
        <v>3.1</v>
      </c>
      <c r="V312" s="20" t="s">
        <v>695</v>
      </c>
      <c r="W312" s="20">
        <v>3</v>
      </c>
      <c r="X312" s="23" t="b">
        <v>0</v>
      </c>
      <c r="Y312" s="20"/>
      <c r="Z312" s="20" t="s">
        <v>1804</v>
      </c>
      <c r="AA312" s="22">
        <v>9</v>
      </c>
      <c r="AB312" s="22">
        <v>11</v>
      </c>
      <c r="AC312" s="22">
        <v>43</v>
      </c>
      <c r="AD312" s="22">
        <v>358415</v>
      </c>
      <c r="AE312" s="22">
        <v>14035</v>
      </c>
      <c r="AF312" s="22">
        <v>98302</v>
      </c>
      <c r="AG312" s="22">
        <v>7286</v>
      </c>
      <c r="AH312" s="20">
        <v>1.1000000000000001</v>
      </c>
      <c r="AI312" s="20">
        <v>10.5</v>
      </c>
      <c r="AJ312" s="20" t="s">
        <v>695</v>
      </c>
      <c r="AK312" s="22">
        <v>1260</v>
      </c>
      <c r="AL312" s="22">
        <v>0</v>
      </c>
      <c r="AM312" s="22">
        <v>0</v>
      </c>
      <c r="AN312" s="22">
        <v>5</v>
      </c>
      <c r="AO312" s="22">
        <v>15</v>
      </c>
      <c r="AP312" s="22">
        <v>0</v>
      </c>
      <c r="AQ312" s="22">
        <v>0</v>
      </c>
      <c r="AR312" s="22">
        <v>0</v>
      </c>
      <c r="AS312" s="22">
        <v>5</v>
      </c>
      <c r="AT312" s="22">
        <v>0</v>
      </c>
      <c r="AU312" s="22">
        <v>0</v>
      </c>
      <c r="AV312" s="22">
        <v>5</v>
      </c>
      <c r="AW312" s="22">
        <v>241</v>
      </c>
      <c r="AX312" s="20">
        <v>269.2</v>
      </c>
      <c r="AY312" s="20">
        <v>41.5</v>
      </c>
      <c r="AZ312" s="20">
        <v>52</v>
      </c>
      <c r="BA312" s="20">
        <v>36.200000000000003</v>
      </c>
      <c r="BB312" s="22">
        <v>14</v>
      </c>
      <c r="BC312" s="20">
        <v>0.31</v>
      </c>
      <c r="BD312" s="20">
        <v>0.92</v>
      </c>
      <c r="BE312" s="20">
        <v>1.23</v>
      </c>
      <c r="BF312" s="20">
        <v>17.14</v>
      </c>
      <c r="BG312" s="22">
        <v>87</v>
      </c>
      <c r="BH312" s="22">
        <v>31</v>
      </c>
      <c r="BI312" s="22">
        <v>292</v>
      </c>
      <c r="BJ312" s="22">
        <v>94</v>
      </c>
      <c r="BK312" s="22">
        <v>224</v>
      </c>
      <c r="BL312" s="22">
        <v>60</v>
      </c>
      <c r="BM312" s="22">
        <v>191</v>
      </c>
      <c r="BN312" s="22">
        <v>53</v>
      </c>
      <c r="BO312" s="20"/>
      <c r="BP312" s="20"/>
      <c r="BQ312" s="20"/>
      <c r="BR312" s="20"/>
      <c r="BS312" s="20"/>
      <c r="BT312" s="20"/>
      <c r="BU312" s="22">
        <v>0.02</v>
      </c>
      <c r="BV312" s="22">
        <v>0</v>
      </c>
      <c r="BW312" s="22">
        <v>7.0000000000000007E-2</v>
      </c>
      <c r="BX312" s="22">
        <v>0.09</v>
      </c>
      <c r="BY312" s="22">
        <v>1.22</v>
      </c>
      <c r="BZ312" s="22">
        <v>1.07</v>
      </c>
      <c r="CA312" s="22">
        <v>621</v>
      </c>
      <c r="CB312" s="22">
        <v>161</v>
      </c>
      <c r="CC312" s="22">
        <v>36</v>
      </c>
      <c r="CD312" s="22">
        <v>7</v>
      </c>
      <c r="CE312" s="22">
        <v>125</v>
      </c>
      <c r="CF312" s="22">
        <v>36</v>
      </c>
      <c r="CG312" s="22">
        <v>110</v>
      </c>
      <c r="CH312" s="22">
        <v>45</v>
      </c>
      <c r="CI312" s="22">
        <v>1</v>
      </c>
      <c r="CJ312" s="22">
        <v>0.36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177815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4</v>
      </c>
      <c r="J313" s="20">
        <v>2.5</v>
      </c>
      <c r="K313" s="20">
        <v>2</v>
      </c>
      <c r="L313" s="22">
        <v>5</v>
      </c>
      <c r="M313" s="20" t="s">
        <v>996</v>
      </c>
      <c r="N313" s="20">
        <v>2</v>
      </c>
      <c r="O313" s="22">
        <v>246</v>
      </c>
      <c r="P313" s="23" t="b">
        <v>0</v>
      </c>
      <c r="Q313" s="20"/>
      <c r="R313" s="20" t="s">
        <v>3643</v>
      </c>
      <c r="S313" s="22">
        <v>58</v>
      </c>
      <c r="T313" s="20" t="s">
        <v>1261</v>
      </c>
      <c r="U313" s="20">
        <v>3.2</v>
      </c>
      <c r="V313" s="20" t="s">
        <v>575</v>
      </c>
      <c r="W313" s="20">
        <v>1.1000000000000001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38</v>
      </c>
      <c r="AD313" s="22">
        <v>296218</v>
      </c>
      <c r="AE313" s="22">
        <v>5536</v>
      </c>
      <c r="AF313" s="22">
        <v>282320</v>
      </c>
      <c r="AG313" s="22">
        <v>2413</v>
      </c>
      <c r="AH313" s="20">
        <v>0.3</v>
      </c>
      <c r="AI313" s="20">
        <v>6.6</v>
      </c>
      <c r="AJ313" s="20" t="s">
        <v>575</v>
      </c>
      <c r="AK313" s="22">
        <v>804</v>
      </c>
      <c r="AL313" s="22">
        <v>3</v>
      </c>
      <c r="AM313" s="22">
        <v>1</v>
      </c>
      <c r="AN313" s="22">
        <v>5</v>
      </c>
      <c r="AO313" s="22">
        <v>11</v>
      </c>
      <c r="AP313" s="22">
        <v>0</v>
      </c>
      <c r="AQ313" s="22">
        <v>0</v>
      </c>
      <c r="AR313" s="22">
        <v>0</v>
      </c>
      <c r="AS313" s="22">
        <v>1</v>
      </c>
      <c r="AT313" s="22">
        <v>0</v>
      </c>
      <c r="AU313" s="22">
        <v>0</v>
      </c>
      <c r="AV313" s="22">
        <v>3</v>
      </c>
      <c r="AW313" s="22">
        <v>100</v>
      </c>
      <c r="AX313" s="20">
        <v>138.80000000000001</v>
      </c>
      <c r="AY313" s="20">
        <v>75.7</v>
      </c>
      <c r="AZ313" s="20">
        <v>372</v>
      </c>
      <c r="BA313" s="20">
        <v>57.7</v>
      </c>
      <c r="BB313" s="22">
        <v>10</v>
      </c>
      <c r="BC313" s="20">
        <v>5.67</v>
      </c>
      <c r="BD313" s="20">
        <v>0.42</v>
      </c>
      <c r="BE313" s="20">
        <v>6.09</v>
      </c>
      <c r="BF313" s="20">
        <v>12.47</v>
      </c>
      <c r="BG313" s="22">
        <v>227</v>
      </c>
      <c r="BH313" s="22">
        <v>27</v>
      </c>
      <c r="BI313" s="22">
        <v>209</v>
      </c>
      <c r="BJ313" s="22">
        <v>32</v>
      </c>
      <c r="BK313" s="22">
        <v>21</v>
      </c>
      <c r="BL313" s="22">
        <v>10</v>
      </c>
      <c r="BM313" s="22">
        <v>94</v>
      </c>
      <c r="BN313" s="22">
        <v>19</v>
      </c>
      <c r="BO313" s="20"/>
      <c r="BP313" s="20"/>
      <c r="BQ313" s="20"/>
      <c r="BR313" s="20"/>
      <c r="BS313" s="22">
        <v>1</v>
      </c>
      <c r="BT313" s="20"/>
      <c r="BU313" s="22">
        <v>0.63</v>
      </c>
      <c r="BV313" s="22">
        <v>0</v>
      </c>
      <c r="BW313" s="22">
        <v>0.05</v>
      </c>
      <c r="BX313" s="22">
        <v>0.68</v>
      </c>
      <c r="BY313" s="22">
        <v>1.4</v>
      </c>
      <c r="BZ313" s="22">
        <v>1.23</v>
      </c>
      <c r="CA313" s="22">
        <v>72</v>
      </c>
      <c r="CB313" s="22">
        <v>22</v>
      </c>
      <c r="CC313" s="22">
        <v>168</v>
      </c>
      <c r="CD313" s="22">
        <v>22</v>
      </c>
      <c r="CE313" s="22">
        <v>119</v>
      </c>
      <c r="CF313" s="22">
        <v>18</v>
      </c>
      <c r="CG313" s="22">
        <v>176</v>
      </c>
      <c r="CH313" s="22">
        <v>28</v>
      </c>
      <c r="CI313" s="22">
        <v>1.1200000000000001</v>
      </c>
      <c r="CJ313" s="22">
        <v>0.56000000000000005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75</v>
      </c>
      <c r="B314" s="22">
        <v>75</v>
      </c>
      <c r="C314" s="22">
        <v>59949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2</v>
      </c>
      <c r="J314" s="20">
        <v>1.3</v>
      </c>
      <c r="K314" s="20">
        <v>0.9</v>
      </c>
      <c r="L314" s="22">
        <v>0</v>
      </c>
      <c r="M314" s="20" t="s">
        <v>1244</v>
      </c>
      <c r="N314" s="20">
        <v>1.2</v>
      </c>
      <c r="O314" s="22">
        <v>247</v>
      </c>
      <c r="P314" s="23" t="b">
        <v>0</v>
      </c>
      <c r="Q314" s="20" t="s">
        <v>2385</v>
      </c>
      <c r="R314" s="20" t="s">
        <v>3711</v>
      </c>
      <c r="S314" s="22">
        <v>44</v>
      </c>
      <c r="T314" s="20" t="s">
        <v>1245</v>
      </c>
      <c r="U314" s="20">
        <v>6</v>
      </c>
      <c r="V314" s="20" t="s">
        <v>573</v>
      </c>
      <c r="W314" s="20">
        <v>0</v>
      </c>
      <c r="X314" s="23" t="b">
        <v>0</v>
      </c>
      <c r="Y314" s="20"/>
      <c r="Z314" s="20" t="s">
        <v>937</v>
      </c>
      <c r="AA314" s="22">
        <v>9</v>
      </c>
      <c r="AB314" s="22">
        <v>11</v>
      </c>
      <c r="AC314" s="22">
        <v>6</v>
      </c>
      <c r="AD314" s="22">
        <v>1483</v>
      </c>
      <c r="AE314" s="22">
        <v>27</v>
      </c>
      <c r="AF314" s="22">
        <v>5181</v>
      </c>
      <c r="AG314" s="22">
        <v>63</v>
      </c>
      <c r="AH314" s="20">
        <v>0.3</v>
      </c>
      <c r="AI314" s="20">
        <v>1.4</v>
      </c>
      <c r="AJ314" s="20" t="s">
        <v>573</v>
      </c>
      <c r="AK314" s="22">
        <v>66</v>
      </c>
      <c r="AL314" s="22">
        <v>0</v>
      </c>
      <c r="AM314" s="22">
        <v>0</v>
      </c>
      <c r="AN314" s="22">
        <v>1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25</v>
      </c>
      <c r="AX314" s="20">
        <v>11.2</v>
      </c>
      <c r="AY314" s="20">
        <v>1.4</v>
      </c>
      <c r="AZ314" s="20">
        <v>2</v>
      </c>
      <c r="BA314" s="20">
        <v>1.5</v>
      </c>
      <c r="BB314" s="22">
        <v>1</v>
      </c>
      <c r="BC314" s="20">
        <v>0</v>
      </c>
      <c r="BD314" s="20">
        <v>0.05</v>
      </c>
      <c r="BE314" s="20">
        <v>0.05</v>
      </c>
      <c r="BF314" s="20">
        <v>0.88</v>
      </c>
      <c r="BG314" s="22">
        <v>426</v>
      </c>
      <c r="BH314" s="22">
        <v>155</v>
      </c>
      <c r="BI314" s="22">
        <v>421</v>
      </c>
      <c r="BJ314" s="22">
        <v>157</v>
      </c>
      <c r="BK314" s="22">
        <v>412</v>
      </c>
      <c r="BL314" s="22">
        <v>152</v>
      </c>
      <c r="BM314" s="22">
        <v>452</v>
      </c>
      <c r="BN314" s="22">
        <v>160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7.0000000000000007E-2</v>
      </c>
      <c r="BX314" s="22">
        <v>7.0000000000000007E-2</v>
      </c>
      <c r="BY314" s="22">
        <v>1.2</v>
      </c>
      <c r="BZ314" s="22">
        <v>0</v>
      </c>
      <c r="CA314" s="22">
        <v>480</v>
      </c>
      <c r="CB314" s="22">
        <v>86</v>
      </c>
      <c r="CC314" s="22">
        <v>236</v>
      </c>
      <c r="CD314" s="22">
        <v>76</v>
      </c>
      <c r="CE314" s="22">
        <v>7</v>
      </c>
      <c r="CF314" s="22">
        <v>1</v>
      </c>
      <c r="CG314" s="22">
        <v>565</v>
      </c>
      <c r="CH314" s="22">
        <v>206</v>
      </c>
      <c r="CI314" s="22">
        <v>1.36</v>
      </c>
      <c r="CJ314" s="22">
        <v>1.36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108823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3</v>
      </c>
      <c r="J315" s="20">
        <v>0</v>
      </c>
      <c r="K315" s="20">
        <v>0</v>
      </c>
      <c r="L315" s="22">
        <v>0</v>
      </c>
      <c r="M315" s="20" t="s">
        <v>692</v>
      </c>
      <c r="N315" s="20">
        <v>0</v>
      </c>
      <c r="O315" s="22">
        <v>248</v>
      </c>
      <c r="P315" s="23" t="b">
        <v>0</v>
      </c>
      <c r="Q315" s="20" t="s">
        <v>2410</v>
      </c>
      <c r="R315" s="20" t="s">
        <v>2411</v>
      </c>
      <c r="S315" s="22">
        <v>48</v>
      </c>
      <c r="T315" s="20" t="s">
        <v>1247</v>
      </c>
      <c r="U315" s="20">
        <v>0</v>
      </c>
      <c r="V315" s="20" t="s">
        <v>1248</v>
      </c>
      <c r="W315" s="20">
        <v>0</v>
      </c>
      <c r="X315" s="23" t="b">
        <v>0</v>
      </c>
      <c r="Y315" s="20"/>
      <c r="Z315" s="20" t="s">
        <v>899</v>
      </c>
      <c r="AA315" s="22">
        <v>9</v>
      </c>
      <c r="AB315" s="22">
        <v>11</v>
      </c>
      <c r="AC315" s="22">
        <v>0</v>
      </c>
      <c r="AD315" s="22">
        <v>576</v>
      </c>
      <c r="AE315" s="22">
        <v>3</v>
      </c>
      <c r="AF315" s="22">
        <v>3398</v>
      </c>
      <c r="AG315" s="22">
        <v>8</v>
      </c>
      <c r="AH315" s="20">
        <v>0</v>
      </c>
      <c r="AI315" s="20">
        <v>0</v>
      </c>
      <c r="AJ315" s="20" t="s">
        <v>692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710</v>
      </c>
      <c r="BH315" s="22">
        <v>298</v>
      </c>
      <c r="BI315" s="22">
        <v>706</v>
      </c>
      <c r="BJ315" s="22">
        <v>296</v>
      </c>
      <c r="BK315" s="22">
        <v>701</v>
      </c>
      <c r="BL315" s="22">
        <v>296</v>
      </c>
      <c r="BM315" s="22">
        <v>712</v>
      </c>
      <c r="BN315" s="22">
        <v>298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283</v>
      </c>
      <c r="CB315" s="22">
        <v>183</v>
      </c>
      <c r="CC315" s="22">
        <v>677</v>
      </c>
      <c r="CD315" s="22">
        <v>273</v>
      </c>
      <c r="CE315" s="22">
        <v>712</v>
      </c>
      <c r="CF315" s="22">
        <v>298</v>
      </c>
      <c r="CG315" s="22">
        <v>634</v>
      </c>
      <c r="CH315" s="22">
        <v>247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121599</v>
      </c>
      <c r="D316" s="22">
        <v>0</v>
      </c>
      <c r="E316" s="22">
        <v>0</v>
      </c>
      <c r="F316" s="22">
        <v>0</v>
      </c>
      <c r="G316" s="22">
        <v>0</v>
      </c>
      <c r="H316" s="22">
        <v>2</v>
      </c>
      <c r="I316" s="22">
        <v>3</v>
      </c>
      <c r="J316" s="20">
        <v>7.3</v>
      </c>
      <c r="K316" s="20">
        <v>6.8</v>
      </c>
      <c r="L316" s="22">
        <v>10</v>
      </c>
      <c r="M316" s="20" t="s">
        <v>1253</v>
      </c>
      <c r="N316" s="20">
        <v>6.8</v>
      </c>
      <c r="O316" s="22">
        <v>249</v>
      </c>
      <c r="P316" s="23" t="b">
        <v>0</v>
      </c>
      <c r="Q316" s="20"/>
      <c r="R316" s="20" t="s">
        <v>3507</v>
      </c>
      <c r="S316" s="22">
        <v>55</v>
      </c>
      <c r="T316" s="20" t="s">
        <v>1254</v>
      </c>
      <c r="U316" s="20">
        <v>4.7</v>
      </c>
      <c r="V316" s="20" t="s">
        <v>1239</v>
      </c>
      <c r="W316" s="20">
        <v>1.5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75</v>
      </c>
      <c r="AD316" s="22">
        <v>261950</v>
      </c>
      <c r="AE316" s="22">
        <v>55426</v>
      </c>
      <c r="AF316" s="22">
        <v>144260</v>
      </c>
      <c r="AG316" s="22">
        <v>1457</v>
      </c>
      <c r="AH316" s="20">
        <v>1.2</v>
      </c>
      <c r="AI316" s="20">
        <v>13.6</v>
      </c>
      <c r="AJ316" s="20" t="s">
        <v>2094</v>
      </c>
      <c r="AK316" s="22">
        <v>1397</v>
      </c>
      <c r="AL316" s="22">
        <v>6</v>
      </c>
      <c r="AM316" s="22">
        <v>2</v>
      </c>
      <c r="AN316" s="22">
        <v>5</v>
      </c>
      <c r="AO316" s="22">
        <v>20</v>
      </c>
      <c r="AP316" s="22">
        <v>0</v>
      </c>
      <c r="AQ316" s="22">
        <v>0</v>
      </c>
      <c r="AR316" s="22">
        <v>0</v>
      </c>
      <c r="AS316" s="22">
        <v>4</v>
      </c>
      <c r="AT316" s="22">
        <v>0</v>
      </c>
      <c r="AU316" s="22">
        <v>0</v>
      </c>
      <c r="AV316" s="22">
        <v>7</v>
      </c>
      <c r="AW316" s="22">
        <v>240</v>
      </c>
      <c r="AX316" s="20">
        <v>331.2</v>
      </c>
      <c r="AY316" s="20">
        <v>292.8</v>
      </c>
      <c r="AZ316" s="20">
        <v>447</v>
      </c>
      <c r="BA316" s="20">
        <v>107.4</v>
      </c>
      <c r="BB316" s="22">
        <v>16</v>
      </c>
      <c r="BC316" s="20">
        <v>5.62</v>
      </c>
      <c r="BD316" s="20">
        <v>0.95</v>
      </c>
      <c r="BE316" s="20">
        <v>6.57</v>
      </c>
      <c r="BF316" s="20">
        <v>21.75</v>
      </c>
      <c r="BG316" s="22">
        <v>42</v>
      </c>
      <c r="BH316" s="22">
        <v>16</v>
      </c>
      <c r="BI316" s="22">
        <v>40</v>
      </c>
      <c r="BJ316" s="22">
        <v>32</v>
      </c>
      <c r="BK316" s="22">
        <v>15</v>
      </c>
      <c r="BL316" s="22">
        <v>8</v>
      </c>
      <c r="BM316" s="22">
        <v>17</v>
      </c>
      <c r="BN316" s="22">
        <v>12</v>
      </c>
      <c r="BO316" s="20"/>
      <c r="BP316" s="20"/>
      <c r="BQ316" s="20"/>
      <c r="BR316" s="20"/>
      <c r="BS316" s="20"/>
      <c r="BT316" s="20"/>
      <c r="BU316" s="22">
        <v>0.36</v>
      </c>
      <c r="BV316" s="22">
        <v>0</v>
      </c>
      <c r="BW316" s="22">
        <v>0.06</v>
      </c>
      <c r="BX316" s="22">
        <v>0.42</v>
      </c>
      <c r="BY316" s="22">
        <v>1.4</v>
      </c>
      <c r="BZ316" s="22">
        <v>1.29</v>
      </c>
      <c r="CA316" s="22">
        <v>96</v>
      </c>
      <c r="CB316" s="22">
        <v>59</v>
      </c>
      <c r="CC316" s="22">
        <v>5</v>
      </c>
      <c r="CD316" s="22">
        <v>2</v>
      </c>
      <c r="CE316" s="22">
        <v>28</v>
      </c>
      <c r="CF316" s="22">
        <v>16</v>
      </c>
      <c r="CG316" s="22">
        <v>152</v>
      </c>
      <c r="CH316" s="22">
        <v>49</v>
      </c>
      <c r="CI316" s="22">
        <v>1.03</v>
      </c>
      <c r="CJ316" s="22">
        <v>0.32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75</v>
      </c>
      <c r="C317" s="22">
        <v>232928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2.2999999999999998</v>
      </c>
      <c r="K317" s="20">
        <v>1.4</v>
      </c>
      <c r="L317" s="22">
        <v>3</v>
      </c>
      <c r="M317" s="20" t="s">
        <v>479</v>
      </c>
      <c r="N317" s="20">
        <v>1.8</v>
      </c>
      <c r="O317" s="22">
        <v>250</v>
      </c>
      <c r="P317" s="23" t="b">
        <v>0</v>
      </c>
      <c r="Q317" s="20"/>
      <c r="R317" s="20" t="s">
        <v>3712</v>
      </c>
      <c r="S317" s="22">
        <v>49</v>
      </c>
      <c r="T317" s="20" t="s">
        <v>1274</v>
      </c>
      <c r="U317" s="20">
        <v>2.7</v>
      </c>
      <c r="V317" s="20" t="s">
        <v>694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41</v>
      </c>
      <c r="AD317" s="22">
        <v>26148</v>
      </c>
      <c r="AE317" s="22">
        <v>135</v>
      </c>
      <c r="AF317" s="22">
        <v>20669</v>
      </c>
      <c r="AG317" s="22">
        <v>414</v>
      </c>
      <c r="AH317" s="20">
        <v>0.4</v>
      </c>
      <c r="AI317" s="20">
        <v>8.4</v>
      </c>
      <c r="AJ317" s="20" t="s">
        <v>694</v>
      </c>
      <c r="AK317" s="22">
        <v>1246</v>
      </c>
      <c r="AL317" s="22">
        <v>1</v>
      </c>
      <c r="AM317" s="22">
        <v>1</v>
      </c>
      <c r="AN317" s="22">
        <v>4</v>
      </c>
      <c r="AO317" s="22">
        <v>19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2</v>
      </c>
      <c r="AW317" s="22">
        <v>188</v>
      </c>
      <c r="AX317" s="20">
        <v>232</v>
      </c>
      <c r="AY317" s="20">
        <v>262.39999999999998</v>
      </c>
      <c r="AZ317" s="20">
        <v>93</v>
      </c>
      <c r="BA317" s="20">
        <v>58.7</v>
      </c>
      <c r="BB317" s="22">
        <v>14</v>
      </c>
      <c r="BC317" s="20">
        <v>1.38</v>
      </c>
      <c r="BD317" s="20">
        <v>1.93</v>
      </c>
      <c r="BE317" s="20">
        <v>3.31</v>
      </c>
      <c r="BF317" s="20">
        <v>18.5</v>
      </c>
      <c r="BG317" s="22">
        <v>123</v>
      </c>
      <c r="BH317" s="22">
        <v>49</v>
      </c>
      <c r="BI317" s="22">
        <v>52</v>
      </c>
      <c r="BJ317" s="22">
        <v>41</v>
      </c>
      <c r="BK317" s="22">
        <v>159</v>
      </c>
      <c r="BL317" s="22">
        <v>94</v>
      </c>
      <c r="BM317" s="22">
        <v>91</v>
      </c>
      <c r="BN317" s="22">
        <v>61</v>
      </c>
      <c r="BO317" s="22">
        <v>3</v>
      </c>
      <c r="BP317" s="20"/>
      <c r="BQ317" s="22">
        <v>4</v>
      </c>
      <c r="BR317" s="20"/>
      <c r="BS317" s="20"/>
      <c r="BT317" s="20"/>
      <c r="BU317" s="22">
        <v>0.1</v>
      </c>
      <c r="BV317" s="22">
        <v>0</v>
      </c>
      <c r="BW317" s="22">
        <v>0.14000000000000001</v>
      </c>
      <c r="BX317" s="22">
        <v>0.24</v>
      </c>
      <c r="BY317" s="22">
        <v>1.34</v>
      </c>
      <c r="BZ317" s="22">
        <v>1.37</v>
      </c>
      <c r="CA317" s="22">
        <v>254</v>
      </c>
      <c r="CB317" s="22">
        <v>161</v>
      </c>
      <c r="CC317" s="22">
        <v>181</v>
      </c>
      <c r="CD317" s="22">
        <v>86</v>
      </c>
      <c r="CE317" s="22">
        <v>180</v>
      </c>
      <c r="CF317" s="22">
        <v>81</v>
      </c>
      <c r="CG317" s="22">
        <v>388</v>
      </c>
      <c r="CH317" s="22">
        <v>125</v>
      </c>
      <c r="CI317" s="22">
        <v>1.01</v>
      </c>
      <c r="CJ317" s="22">
        <v>0.28999999999999998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160987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1222</v>
      </c>
      <c r="N318" s="20">
        <v>0</v>
      </c>
      <c r="O318" s="22">
        <v>251</v>
      </c>
      <c r="P318" s="23" t="b">
        <v>0</v>
      </c>
      <c r="Q318" s="20" t="s">
        <v>2992</v>
      </c>
      <c r="R318" s="20" t="s">
        <v>2993</v>
      </c>
      <c r="S318" s="22">
        <v>44</v>
      </c>
      <c r="T318" s="20" t="s">
        <v>1257</v>
      </c>
      <c r="U318" s="20">
        <v>0</v>
      </c>
      <c r="V318" s="20" t="s">
        <v>697</v>
      </c>
      <c r="W318" s="20">
        <v>0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330</v>
      </c>
      <c r="AE318" s="22">
        <v>0</v>
      </c>
      <c r="AF318" s="22">
        <v>2375</v>
      </c>
      <c r="AG318" s="22">
        <v>2</v>
      </c>
      <c r="AH318" s="20">
        <v>0</v>
      </c>
      <c r="AI318" s="20">
        <v>0</v>
      </c>
      <c r="AJ318" s="20" t="s">
        <v>697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604</v>
      </c>
      <c r="BH318" s="22">
        <v>230</v>
      </c>
      <c r="BI318" s="22">
        <v>592</v>
      </c>
      <c r="BJ318" s="22">
        <v>230</v>
      </c>
      <c r="BK318" s="22">
        <v>574</v>
      </c>
      <c r="BL318" s="22">
        <v>225</v>
      </c>
      <c r="BM318" s="22">
        <v>609</v>
      </c>
      <c r="BN318" s="22">
        <v>233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494</v>
      </c>
      <c r="CB318" s="22">
        <v>287</v>
      </c>
      <c r="CC318" s="22">
        <v>552</v>
      </c>
      <c r="CD318" s="22">
        <v>200</v>
      </c>
      <c r="CE318" s="22">
        <v>615</v>
      </c>
      <c r="CF318" s="22">
        <v>238</v>
      </c>
      <c r="CG318" s="22">
        <v>654</v>
      </c>
      <c r="CH318" s="22">
        <v>260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198826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2</v>
      </c>
      <c r="J319" s="20">
        <v>0.5</v>
      </c>
      <c r="K319" s="20">
        <v>0</v>
      </c>
      <c r="L319" s="22">
        <v>0</v>
      </c>
      <c r="M319" s="20" t="s">
        <v>999</v>
      </c>
      <c r="N319" s="20">
        <v>0</v>
      </c>
      <c r="O319" s="22">
        <v>252</v>
      </c>
      <c r="P319" s="23" t="b">
        <v>0</v>
      </c>
      <c r="Q319" s="20"/>
      <c r="R319" s="20"/>
      <c r="S319" s="22">
        <v>43</v>
      </c>
      <c r="T319" s="20" t="s">
        <v>1263</v>
      </c>
      <c r="U319" s="20">
        <v>1</v>
      </c>
      <c r="V319" s="20" t="s">
        <v>544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1</v>
      </c>
      <c r="AD319" s="22">
        <v>4285</v>
      </c>
      <c r="AE319" s="22">
        <v>61</v>
      </c>
      <c r="AF319" s="22">
        <v>11807</v>
      </c>
      <c r="AG319" s="22">
        <v>92</v>
      </c>
      <c r="AH319" s="20">
        <v>0</v>
      </c>
      <c r="AI319" s="20">
        <v>0.2</v>
      </c>
      <c r="AJ319" s="20" t="s">
        <v>544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2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0.37</v>
      </c>
      <c r="BG319" s="22">
        <v>589</v>
      </c>
      <c r="BH319" s="22">
        <v>231</v>
      </c>
      <c r="BI319" s="22">
        <v>579</v>
      </c>
      <c r="BJ319" s="22">
        <v>231</v>
      </c>
      <c r="BK319" s="22">
        <v>558</v>
      </c>
      <c r="BL319" s="22">
        <v>225</v>
      </c>
      <c r="BM319" s="22">
        <v>596</v>
      </c>
      <c r="BN319" s="22">
        <v>231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33.299999999999997</v>
      </c>
      <c r="BZ319" s="22">
        <v>0</v>
      </c>
      <c r="CA319" s="22">
        <v>589</v>
      </c>
      <c r="CB319" s="22">
        <v>142</v>
      </c>
      <c r="CC319" s="22">
        <v>533</v>
      </c>
      <c r="CD319" s="22">
        <v>212</v>
      </c>
      <c r="CE319" s="22">
        <v>393</v>
      </c>
      <c r="CF319" s="22">
        <v>139</v>
      </c>
      <c r="CG319" s="22">
        <v>380</v>
      </c>
      <c r="CH319" s="22">
        <v>144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172632</v>
      </c>
      <c r="D320" s="22">
        <v>0</v>
      </c>
      <c r="E320" s="22">
        <v>0</v>
      </c>
      <c r="F320" s="22">
        <v>-2</v>
      </c>
      <c r="G320" s="22">
        <v>2</v>
      </c>
      <c r="H320" s="22">
        <v>0</v>
      </c>
      <c r="I320" s="22">
        <v>3</v>
      </c>
      <c r="J320" s="20">
        <v>0</v>
      </c>
      <c r="K320" s="20">
        <v>0</v>
      </c>
      <c r="L320" s="22">
        <v>0</v>
      </c>
      <c r="M320" s="20" t="s">
        <v>1258</v>
      </c>
      <c r="N320" s="20">
        <v>0</v>
      </c>
      <c r="O320" s="22">
        <v>253</v>
      </c>
      <c r="P320" s="23" t="b">
        <v>0</v>
      </c>
      <c r="Q320" s="20" t="s">
        <v>2107</v>
      </c>
      <c r="R320" s="20" t="s">
        <v>3142</v>
      </c>
      <c r="S320" s="22">
        <v>53</v>
      </c>
      <c r="T320" s="20" t="s">
        <v>1259</v>
      </c>
      <c r="U320" s="20">
        <v>0</v>
      </c>
      <c r="V320" s="20" t="s">
        <v>456</v>
      </c>
      <c r="W320" s="20">
        <v>0.1</v>
      </c>
      <c r="X320" s="23" t="b">
        <v>0</v>
      </c>
      <c r="Y320" s="20"/>
      <c r="Z320" s="20" t="s">
        <v>872</v>
      </c>
      <c r="AA320" s="22">
        <v>9</v>
      </c>
      <c r="AB320" s="22">
        <v>11</v>
      </c>
      <c r="AC320" s="22">
        <v>0</v>
      </c>
      <c r="AD320" s="22">
        <v>1890</v>
      </c>
      <c r="AE320" s="22">
        <v>0</v>
      </c>
      <c r="AF320" s="22">
        <v>30631</v>
      </c>
      <c r="AG320" s="22">
        <v>19</v>
      </c>
      <c r="AH320" s="20">
        <v>0</v>
      </c>
      <c r="AI320" s="20">
        <v>0</v>
      </c>
      <c r="AJ320" s="20" t="s">
        <v>456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740</v>
      </c>
      <c r="BH320" s="22">
        <v>320</v>
      </c>
      <c r="BI320" s="22">
        <v>739</v>
      </c>
      <c r="BJ320" s="22">
        <v>320</v>
      </c>
      <c r="BK320" s="22">
        <v>737</v>
      </c>
      <c r="BL320" s="22">
        <v>320</v>
      </c>
      <c r="BM320" s="22">
        <v>740</v>
      </c>
      <c r="BN320" s="22">
        <v>320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141</v>
      </c>
      <c r="CB320" s="22">
        <v>87</v>
      </c>
      <c r="CC320" s="22">
        <v>723</v>
      </c>
      <c r="CD320" s="22">
        <v>308</v>
      </c>
      <c r="CE320" s="22">
        <v>740</v>
      </c>
      <c r="CF320" s="22">
        <v>320</v>
      </c>
      <c r="CG320" s="22">
        <v>448</v>
      </c>
      <c r="CH320" s="22">
        <v>150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100</v>
      </c>
      <c r="C321" s="22">
        <v>80801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3</v>
      </c>
      <c r="J321" s="20">
        <v>0</v>
      </c>
      <c r="K321" s="20">
        <v>2.8</v>
      </c>
      <c r="L321" s="22">
        <v>0</v>
      </c>
      <c r="M321" s="20" t="s">
        <v>1277</v>
      </c>
      <c r="N321" s="20">
        <v>2.8</v>
      </c>
      <c r="O321" s="22">
        <v>254</v>
      </c>
      <c r="P321" s="23" t="b">
        <v>0</v>
      </c>
      <c r="Q321" s="20" t="s">
        <v>3795</v>
      </c>
      <c r="R321" s="20" t="s">
        <v>3812</v>
      </c>
      <c r="S321" s="22">
        <v>48</v>
      </c>
      <c r="T321" s="20" t="s">
        <v>1278</v>
      </c>
      <c r="U321" s="20">
        <v>2</v>
      </c>
      <c r="V321" s="20" t="s">
        <v>1279</v>
      </c>
      <c r="W321" s="20">
        <v>0</v>
      </c>
      <c r="X321" s="23" t="b">
        <v>0</v>
      </c>
      <c r="Y321" s="20"/>
      <c r="Z321" s="20" t="s">
        <v>1804</v>
      </c>
      <c r="AA321" s="22">
        <v>9</v>
      </c>
      <c r="AB321" s="22">
        <v>11</v>
      </c>
      <c r="AC321" s="22">
        <v>26</v>
      </c>
      <c r="AD321" s="22">
        <v>3202</v>
      </c>
      <c r="AE321" s="22">
        <v>45</v>
      </c>
      <c r="AF321" s="22">
        <v>5015</v>
      </c>
      <c r="AG321" s="22">
        <v>126</v>
      </c>
      <c r="AH321" s="20">
        <v>0.6</v>
      </c>
      <c r="AI321" s="20">
        <v>5.4</v>
      </c>
      <c r="AJ321" s="20" t="s">
        <v>2095</v>
      </c>
      <c r="AK321" s="22">
        <v>990</v>
      </c>
      <c r="AL321" s="22">
        <v>1</v>
      </c>
      <c r="AM321" s="22">
        <v>0</v>
      </c>
      <c r="AN321" s="22">
        <v>2</v>
      </c>
      <c r="AO321" s="22">
        <v>15</v>
      </c>
      <c r="AP321" s="22">
        <v>0</v>
      </c>
      <c r="AQ321" s="22">
        <v>0</v>
      </c>
      <c r="AR321" s="22">
        <v>0</v>
      </c>
      <c r="AS321" s="22">
        <v>5</v>
      </c>
      <c r="AT321" s="22">
        <v>0</v>
      </c>
      <c r="AU321" s="22">
        <v>0</v>
      </c>
      <c r="AV321" s="22">
        <v>2</v>
      </c>
      <c r="AW321" s="22">
        <v>143</v>
      </c>
      <c r="AX321" s="20">
        <v>158.4</v>
      </c>
      <c r="AY321" s="20">
        <v>138.5</v>
      </c>
      <c r="AZ321" s="20">
        <v>84</v>
      </c>
      <c r="BA321" s="20">
        <v>38.1</v>
      </c>
      <c r="BB321" s="22">
        <v>12</v>
      </c>
      <c r="BC321" s="20">
        <v>0.92</v>
      </c>
      <c r="BD321" s="20">
        <v>0.54</v>
      </c>
      <c r="BE321" s="20">
        <v>1.46</v>
      </c>
      <c r="BF321" s="20">
        <v>15.04</v>
      </c>
      <c r="BG321" s="22">
        <v>197</v>
      </c>
      <c r="BH321" s="22">
        <v>82</v>
      </c>
      <c r="BI321" s="22">
        <v>124</v>
      </c>
      <c r="BJ321" s="22">
        <v>87</v>
      </c>
      <c r="BK321" s="22">
        <v>170</v>
      </c>
      <c r="BL321" s="22">
        <v>101</v>
      </c>
      <c r="BM321" s="22">
        <v>175</v>
      </c>
      <c r="BN321" s="22">
        <v>91</v>
      </c>
      <c r="BO321" s="20"/>
      <c r="BP321" s="20"/>
      <c r="BQ321" s="20"/>
      <c r="BR321" s="20"/>
      <c r="BS321" s="20"/>
      <c r="BT321" s="20"/>
      <c r="BU321" s="22">
        <v>0.08</v>
      </c>
      <c r="BV321" s="22">
        <v>0</v>
      </c>
      <c r="BW321" s="22">
        <v>0.05</v>
      </c>
      <c r="BX321" s="22">
        <v>0.13</v>
      </c>
      <c r="BY321" s="22">
        <v>1.37</v>
      </c>
      <c r="BZ321" s="22">
        <v>1.36</v>
      </c>
      <c r="CA321" s="22">
        <v>280</v>
      </c>
      <c r="CB321" s="22">
        <v>180</v>
      </c>
      <c r="CC321" s="22">
        <v>118</v>
      </c>
      <c r="CD321" s="22">
        <v>62</v>
      </c>
      <c r="CE321" s="22">
        <v>274</v>
      </c>
      <c r="CF321" s="22">
        <v>117</v>
      </c>
      <c r="CG321" s="22">
        <v>528</v>
      </c>
      <c r="CH321" s="22">
        <v>187</v>
      </c>
      <c r="CI321" s="22">
        <v>1.0900000000000001</v>
      </c>
      <c r="CJ321" s="22">
        <v>0.18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194164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1161</v>
      </c>
      <c r="N322" s="20">
        <v>0</v>
      </c>
      <c r="O322" s="22">
        <v>255</v>
      </c>
      <c r="P322" s="23" t="b">
        <v>0</v>
      </c>
      <c r="Q322" s="20" t="s">
        <v>2870</v>
      </c>
      <c r="R322" s="20" t="s">
        <v>2871</v>
      </c>
      <c r="S322" s="22">
        <v>40</v>
      </c>
      <c r="T322" s="20" t="s">
        <v>1262</v>
      </c>
      <c r="U322" s="20">
        <v>0</v>
      </c>
      <c r="V322" s="20" t="s">
        <v>543</v>
      </c>
      <c r="W322" s="20">
        <v>0.4</v>
      </c>
      <c r="X322" s="23" t="b">
        <v>0</v>
      </c>
      <c r="Y322" s="20"/>
      <c r="Z322" s="20" t="s">
        <v>872</v>
      </c>
      <c r="AA322" s="22">
        <v>9</v>
      </c>
      <c r="AB322" s="22">
        <v>11</v>
      </c>
      <c r="AC322" s="22">
        <v>0</v>
      </c>
      <c r="AD322" s="22">
        <v>4656</v>
      </c>
      <c r="AE322" s="22">
        <v>0</v>
      </c>
      <c r="AF322" s="22">
        <v>129838</v>
      </c>
      <c r="AG322" s="22">
        <v>409</v>
      </c>
      <c r="AH322" s="20">
        <v>0</v>
      </c>
      <c r="AI322" s="20">
        <v>0</v>
      </c>
      <c r="AJ322" s="20" t="s">
        <v>543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515</v>
      </c>
      <c r="BH322" s="22">
        <v>182</v>
      </c>
      <c r="BI322" s="22">
        <v>501</v>
      </c>
      <c r="BJ322" s="22">
        <v>182</v>
      </c>
      <c r="BK322" s="22">
        <v>473</v>
      </c>
      <c r="BL322" s="22">
        <v>170</v>
      </c>
      <c r="BM322" s="22">
        <v>523</v>
      </c>
      <c r="BN322" s="22">
        <v>183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644</v>
      </c>
      <c r="CB322" s="22">
        <v>174</v>
      </c>
      <c r="CC322" s="22">
        <v>447</v>
      </c>
      <c r="CD322" s="22">
        <v>153</v>
      </c>
      <c r="CE322" s="22">
        <v>527</v>
      </c>
      <c r="CF322" s="22">
        <v>179</v>
      </c>
      <c r="CG322" s="22">
        <v>244</v>
      </c>
      <c r="CH322" s="22">
        <v>96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106611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2</v>
      </c>
      <c r="J323" s="20">
        <v>0.5</v>
      </c>
      <c r="K323" s="20">
        <v>0</v>
      </c>
      <c r="L323" s="22">
        <v>0</v>
      </c>
      <c r="M323" s="20" t="s">
        <v>1027</v>
      </c>
      <c r="N323" s="20">
        <v>0</v>
      </c>
      <c r="O323" s="22">
        <v>257</v>
      </c>
      <c r="P323" s="23" t="b">
        <v>0</v>
      </c>
      <c r="Q323" s="20"/>
      <c r="R323" s="20"/>
      <c r="S323" s="22">
        <v>43</v>
      </c>
      <c r="T323" s="20" t="s">
        <v>1246</v>
      </c>
      <c r="U323" s="20">
        <v>0.5</v>
      </c>
      <c r="V323" s="20" t="s">
        <v>693</v>
      </c>
      <c r="W323" s="20">
        <v>0.2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</v>
      </c>
      <c r="AD323" s="22">
        <v>8108</v>
      </c>
      <c r="AE323" s="22">
        <v>63</v>
      </c>
      <c r="AF323" s="22">
        <v>20525</v>
      </c>
      <c r="AG323" s="22">
        <v>133</v>
      </c>
      <c r="AH323" s="20">
        <v>0</v>
      </c>
      <c r="AI323" s="20">
        <v>0.5</v>
      </c>
      <c r="AJ323" s="20" t="s">
        <v>693</v>
      </c>
      <c r="AK323" s="22">
        <v>226</v>
      </c>
      <c r="AL323" s="22">
        <v>0</v>
      </c>
      <c r="AM323" s="22">
        <v>0</v>
      </c>
      <c r="AN323" s="22">
        <v>0</v>
      </c>
      <c r="AO323" s="22">
        <v>7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24</v>
      </c>
      <c r="AX323" s="20">
        <v>35.6</v>
      </c>
      <c r="AY323" s="20">
        <v>2.6</v>
      </c>
      <c r="AZ323" s="20">
        <v>40</v>
      </c>
      <c r="BA323" s="20">
        <v>7.8</v>
      </c>
      <c r="BB323" s="22">
        <v>2</v>
      </c>
      <c r="BC323" s="20">
        <v>0.04</v>
      </c>
      <c r="BD323" s="20">
        <v>0.05</v>
      </c>
      <c r="BE323" s="20">
        <v>0.09</v>
      </c>
      <c r="BF323" s="20">
        <v>6.6</v>
      </c>
      <c r="BG323" s="22">
        <v>373</v>
      </c>
      <c r="BH323" s="22">
        <v>138</v>
      </c>
      <c r="BI323" s="22">
        <v>411</v>
      </c>
      <c r="BJ323" s="22">
        <v>151</v>
      </c>
      <c r="BK323" s="22">
        <v>257</v>
      </c>
      <c r="BL323" s="22">
        <v>78</v>
      </c>
      <c r="BM323" s="22">
        <v>382</v>
      </c>
      <c r="BN323" s="22">
        <v>135</v>
      </c>
      <c r="BO323" s="20"/>
      <c r="BP323" s="20"/>
      <c r="BQ323" s="20"/>
      <c r="BR323" s="20"/>
      <c r="BS323" s="20"/>
      <c r="BT323" s="20"/>
      <c r="BU323" s="22">
        <v>0.02</v>
      </c>
      <c r="BV323" s="22">
        <v>0</v>
      </c>
      <c r="BW323" s="22">
        <v>0.02</v>
      </c>
      <c r="BX323" s="22">
        <v>0.04</v>
      </c>
      <c r="BY323" s="22">
        <v>2.63</v>
      </c>
      <c r="BZ323" s="22">
        <v>2.79</v>
      </c>
      <c r="CA323" s="22">
        <v>575</v>
      </c>
      <c r="CB323" s="22">
        <v>130</v>
      </c>
      <c r="CC323" s="22">
        <v>524</v>
      </c>
      <c r="CD323" s="22">
        <v>205</v>
      </c>
      <c r="CE323" s="22">
        <v>483</v>
      </c>
      <c r="CF323" s="22">
        <v>160</v>
      </c>
      <c r="CG323" s="22">
        <v>332</v>
      </c>
      <c r="CH323" s="22">
        <v>126</v>
      </c>
      <c r="CI323" s="22">
        <v>0.8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433154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3</v>
      </c>
      <c r="J324" s="20">
        <v>6.3</v>
      </c>
      <c r="K324" s="20">
        <v>5.8</v>
      </c>
      <c r="L324" s="22">
        <v>3</v>
      </c>
      <c r="M324" s="20" t="s">
        <v>1272</v>
      </c>
      <c r="N324" s="20">
        <v>5.8</v>
      </c>
      <c r="O324" s="22">
        <v>259</v>
      </c>
      <c r="P324" s="23" t="b">
        <v>0</v>
      </c>
      <c r="Q324" s="20"/>
      <c r="R324" s="20" t="s">
        <v>2994</v>
      </c>
      <c r="S324" s="22">
        <v>54</v>
      </c>
      <c r="T324" s="20" t="s">
        <v>1273</v>
      </c>
      <c r="U324" s="20">
        <v>3.7</v>
      </c>
      <c r="V324" s="20" t="s">
        <v>567</v>
      </c>
      <c r="W324" s="20">
        <v>0.3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48</v>
      </c>
      <c r="AD324" s="22">
        <v>39269</v>
      </c>
      <c r="AE324" s="22">
        <v>5819</v>
      </c>
      <c r="AF324" s="22">
        <v>17803</v>
      </c>
      <c r="AG324" s="22">
        <v>864</v>
      </c>
      <c r="AH324" s="20">
        <v>1.1000000000000001</v>
      </c>
      <c r="AI324" s="20">
        <v>8.9</v>
      </c>
      <c r="AJ324" s="20" t="s">
        <v>567</v>
      </c>
      <c r="AK324" s="22">
        <v>1022</v>
      </c>
      <c r="AL324" s="22">
        <v>2</v>
      </c>
      <c r="AM324" s="22">
        <v>2</v>
      </c>
      <c r="AN324" s="22">
        <v>5</v>
      </c>
      <c r="AO324" s="22">
        <v>9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3</v>
      </c>
      <c r="AW324" s="22">
        <v>171</v>
      </c>
      <c r="AX324" s="20">
        <v>257.2</v>
      </c>
      <c r="AY324" s="20">
        <v>335</v>
      </c>
      <c r="AZ324" s="20">
        <v>209</v>
      </c>
      <c r="BA324" s="20">
        <v>80.2</v>
      </c>
      <c r="BB324" s="22">
        <v>12</v>
      </c>
      <c r="BC324" s="20">
        <v>1.53</v>
      </c>
      <c r="BD324" s="20">
        <v>2.86</v>
      </c>
      <c r="BE324" s="20">
        <v>4.3899999999999997</v>
      </c>
      <c r="BF324" s="20">
        <v>12.54</v>
      </c>
      <c r="BG324" s="22">
        <v>101</v>
      </c>
      <c r="BH324" s="22">
        <v>37</v>
      </c>
      <c r="BI324" s="22">
        <v>28</v>
      </c>
      <c r="BJ324" s="22">
        <v>22</v>
      </c>
      <c r="BK324" s="22">
        <v>68</v>
      </c>
      <c r="BL324" s="22">
        <v>45</v>
      </c>
      <c r="BM324" s="22">
        <v>45</v>
      </c>
      <c r="BN324" s="22">
        <v>32</v>
      </c>
      <c r="BO324" s="22">
        <v>4</v>
      </c>
      <c r="BP324" s="20"/>
      <c r="BQ324" s="20"/>
      <c r="BR324" s="20"/>
      <c r="BS324" s="20"/>
      <c r="BT324" s="20"/>
      <c r="BU324" s="22">
        <v>0.13</v>
      </c>
      <c r="BV324" s="22">
        <v>0</v>
      </c>
      <c r="BW324" s="22">
        <v>0.25</v>
      </c>
      <c r="BX324" s="22">
        <v>0.38</v>
      </c>
      <c r="BY324" s="22">
        <v>1.1000000000000001</v>
      </c>
      <c r="BZ324" s="22">
        <v>0.79</v>
      </c>
      <c r="CA324" s="22">
        <v>126</v>
      </c>
      <c r="CB324" s="22">
        <v>79</v>
      </c>
      <c r="CC324" s="22">
        <v>15</v>
      </c>
      <c r="CD324" s="22">
        <v>8</v>
      </c>
      <c r="CE324" s="22">
        <v>75</v>
      </c>
      <c r="CF324" s="22">
        <v>40</v>
      </c>
      <c r="CG324" s="22">
        <v>284</v>
      </c>
      <c r="CH324" s="22">
        <v>93</v>
      </c>
      <c r="CI324" s="22">
        <v>1.06</v>
      </c>
      <c r="CJ324" s="22">
        <v>0.44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224967</v>
      </c>
      <c r="D325" s="22">
        <v>0</v>
      </c>
      <c r="E325" s="22">
        <v>0</v>
      </c>
      <c r="F325" s="22">
        <v>0</v>
      </c>
      <c r="G325" s="22">
        <v>0</v>
      </c>
      <c r="H325" s="22">
        <v>2</v>
      </c>
      <c r="I325" s="22">
        <v>2</v>
      </c>
      <c r="J325" s="20">
        <v>6.3</v>
      </c>
      <c r="K325" s="20">
        <v>5.8</v>
      </c>
      <c r="L325" s="22">
        <v>7</v>
      </c>
      <c r="M325" s="20" t="s">
        <v>1264</v>
      </c>
      <c r="N325" s="20">
        <v>5.8</v>
      </c>
      <c r="O325" s="22">
        <v>260</v>
      </c>
      <c r="P325" s="23" t="b">
        <v>0</v>
      </c>
      <c r="Q325" s="20"/>
      <c r="R325" s="20" t="s">
        <v>3272</v>
      </c>
      <c r="S325" s="22">
        <v>45</v>
      </c>
      <c r="T325" s="20" t="s">
        <v>1265</v>
      </c>
      <c r="U325" s="20">
        <v>5.2</v>
      </c>
      <c r="V325" s="20" t="s">
        <v>577</v>
      </c>
      <c r="W325" s="20">
        <v>6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62</v>
      </c>
      <c r="AD325" s="22">
        <v>655181</v>
      </c>
      <c r="AE325" s="22">
        <v>72571</v>
      </c>
      <c r="AF325" s="22">
        <v>83703</v>
      </c>
      <c r="AG325" s="22">
        <v>2805</v>
      </c>
      <c r="AH325" s="20">
        <v>1.3</v>
      </c>
      <c r="AI325" s="20">
        <v>13.8</v>
      </c>
      <c r="AJ325" s="20" t="s">
        <v>577</v>
      </c>
      <c r="AK325" s="22">
        <v>1077</v>
      </c>
      <c r="AL325" s="22">
        <v>2</v>
      </c>
      <c r="AM325" s="22">
        <v>1</v>
      </c>
      <c r="AN325" s="22">
        <v>5</v>
      </c>
      <c r="AO325" s="22">
        <v>11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7</v>
      </c>
      <c r="AW325" s="22">
        <v>226</v>
      </c>
      <c r="AX325" s="20">
        <v>281.2</v>
      </c>
      <c r="AY325" s="20">
        <v>79.400000000000006</v>
      </c>
      <c r="AZ325" s="20">
        <v>137</v>
      </c>
      <c r="BA325" s="20">
        <v>49.7</v>
      </c>
      <c r="BB325" s="22">
        <v>12</v>
      </c>
      <c r="BC325" s="20">
        <v>1.17</v>
      </c>
      <c r="BD325" s="20">
        <v>0.4</v>
      </c>
      <c r="BE325" s="20">
        <v>1.57</v>
      </c>
      <c r="BF325" s="20">
        <v>14.14</v>
      </c>
      <c r="BG325" s="22">
        <v>77</v>
      </c>
      <c r="BH325" s="22">
        <v>27</v>
      </c>
      <c r="BI325" s="22">
        <v>199</v>
      </c>
      <c r="BJ325" s="22">
        <v>51</v>
      </c>
      <c r="BK325" s="22">
        <v>112</v>
      </c>
      <c r="BL325" s="22">
        <v>10</v>
      </c>
      <c r="BM325" s="22">
        <v>120</v>
      </c>
      <c r="BN325" s="22">
        <v>25</v>
      </c>
      <c r="BO325" s="20"/>
      <c r="BP325" s="20"/>
      <c r="BQ325" s="20"/>
      <c r="BR325" s="20"/>
      <c r="BS325" s="20"/>
      <c r="BT325" s="20"/>
      <c r="BU325" s="22">
        <v>0.1</v>
      </c>
      <c r="BV325" s="22">
        <v>0</v>
      </c>
      <c r="BW325" s="22">
        <v>0.03</v>
      </c>
      <c r="BX325" s="22">
        <v>0.13</v>
      </c>
      <c r="BY325" s="22">
        <v>1.18</v>
      </c>
      <c r="BZ325" s="22">
        <v>0.92</v>
      </c>
      <c r="CA325" s="22">
        <v>385</v>
      </c>
      <c r="CB325" s="22">
        <v>72</v>
      </c>
      <c r="CC325" s="22">
        <v>14</v>
      </c>
      <c r="CD325" s="22">
        <v>3</v>
      </c>
      <c r="CE325" s="22">
        <v>16</v>
      </c>
      <c r="CF325" s="22">
        <v>5</v>
      </c>
      <c r="CG325" s="22">
        <v>69</v>
      </c>
      <c r="CH325" s="22">
        <v>22</v>
      </c>
      <c r="CI325" s="22">
        <v>1</v>
      </c>
      <c r="CJ325" s="22">
        <v>0.42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75</v>
      </c>
      <c r="C326" s="22">
        <v>449871</v>
      </c>
      <c r="D326" s="22">
        <v>0</v>
      </c>
      <c r="E326" s="22">
        <v>0</v>
      </c>
      <c r="F326" s="22">
        <v>-3</v>
      </c>
      <c r="G326" s="22">
        <v>3</v>
      </c>
      <c r="H326" s="22">
        <v>0</v>
      </c>
      <c r="I326" s="22">
        <v>3</v>
      </c>
      <c r="J326" s="20">
        <v>0.7</v>
      </c>
      <c r="K326" s="20">
        <v>0.2</v>
      </c>
      <c r="L326" s="22">
        <v>1</v>
      </c>
      <c r="M326" s="20" t="s">
        <v>1275</v>
      </c>
      <c r="N326" s="20">
        <v>0.2</v>
      </c>
      <c r="O326" s="22">
        <v>261</v>
      </c>
      <c r="P326" s="23" t="b">
        <v>0</v>
      </c>
      <c r="Q326" s="20"/>
      <c r="R326" s="20" t="s">
        <v>3508</v>
      </c>
      <c r="S326" s="22">
        <v>47</v>
      </c>
      <c r="T326" s="20" t="s">
        <v>1276</v>
      </c>
      <c r="U326" s="20">
        <v>1.9</v>
      </c>
      <c r="V326" s="20" t="s">
        <v>554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23</v>
      </c>
      <c r="AD326" s="22">
        <v>13858</v>
      </c>
      <c r="AE326" s="22">
        <v>92</v>
      </c>
      <c r="AF326" s="22">
        <v>26689</v>
      </c>
      <c r="AG326" s="22">
        <v>139</v>
      </c>
      <c r="AH326" s="20">
        <v>0</v>
      </c>
      <c r="AI326" s="20">
        <v>4.9000000000000004</v>
      </c>
      <c r="AJ326" s="20" t="s">
        <v>554</v>
      </c>
      <c r="AK326" s="22">
        <v>965</v>
      </c>
      <c r="AL326" s="22">
        <v>0</v>
      </c>
      <c r="AM326" s="22">
        <v>0</v>
      </c>
      <c r="AN326" s="22">
        <v>2</v>
      </c>
      <c r="AO326" s="22">
        <v>14</v>
      </c>
      <c r="AP326" s="22">
        <v>0</v>
      </c>
      <c r="AQ326" s="22">
        <v>0</v>
      </c>
      <c r="AR326" s="22">
        <v>0</v>
      </c>
      <c r="AS326" s="22">
        <v>1</v>
      </c>
      <c r="AT326" s="22">
        <v>0</v>
      </c>
      <c r="AU326" s="22">
        <v>0</v>
      </c>
      <c r="AV326" s="22">
        <v>0</v>
      </c>
      <c r="AW326" s="22">
        <v>125</v>
      </c>
      <c r="AX326" s="20">
        <v>106.2</v>
      </c>
      <c r="AY326" s="20">
        <v>134</v>
      </c>
      <c r="AZ326" s="20">
        <v>132</v>
      </c>
      <c r="BA326" s="20">
        <v>37.4</v>
      </c>
      <c r="BB326" s="22">
        <v>11</v>
      </c>
      <c r="BC326" s="20">
        <v>1.07</v>
      </c>
      <c r="BD326" s="20">
        <v>0.89</v>
      </c>
      <c r="BE326" s="20">
        <v>1.96</v>
      </c>
      <c r="BF326" s="20">
        <v>14.55</v>
      </c>
      <c r="BG326" s="22">
        <v>267</v>
      </c>
      <c r="BH326" s="22">
        <v>107</v>
      </c>
      <c r="BI326" s="22">
        <v>129</v>
      </c>
      <c r="BJ326" s="22">
        <v>90</v>
      </c>
      <c r="BK326" s="22">
        <v>118</v>
      </c>
      <c r="BL326" s="22">
        <v>72</v>
      </c>
      <c r="BM326" s="22">
        <v>180</v>
      </c>
      <c r="BN326" s="22">
        <v>92</v>
      </c>
      <c r="BO326" s="20"/>
      <c r="BP326" s="20"/>
      <c r="BQ326" s="20"/>
      <c r="BR326" s="20"/>
      <c r="BS326" s="20"/>
      <c r="BT326" s="20"/>
      <c r="BU326" s="22">
        <v>0.1</v>
      </c>
      <c r="BV326" s="22">
        <v>0</v>
      </c>
      <c r="BW326" s="22">
        <v>0.08</v>
      </c>
      <c r="BX326" s="22">
        <v>0.18</v>
      </c>
      <c r="BY326" s="22">
        <v>1.36</v>
      </c>
      <c r="BZ326" s="22">
        <v>1.31</v>
      </c>
      <c r="CA326" s="22">
        <v>330</v>
      </c>
      <c r="CB326" s="22">
        <v>212</v>
      </c>
      <c r="CC326" s="22">
        <v>383</v>
      </c>
      <c r="CD326" s="22">
        <v>173</v>
      </c>
      <c r="CE326" s="22">
        <v>285</v>
      </c>
      <c r="CF326" s="22">
        <v>121</v>
      </c>
      <c r="CG326" s="22">
        <v>365</v>
      </c>
      <c r="CH326" s="22">
        <v>116</v>
      </c>
      <c r="CI326" s="22">
        <v>1.03</v>
      </c>
      <c r="CJ326" s="22">
        <v>0.19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243571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2</v>
      </c>
      <c r="J327" s="20">
        <v>1.9</v>
      </c>
      <c r="K327" s="20">
        <v>1.4</v>
      </c>
      <c r="L327" s="22">
        <v>1</v>
      </c>
      <c r="M327" s="20" t="s">
        <v>920</v>
      </c>
      <c r="N327" s="20">
        <v>1.4</v>
      </c>
      <c r="O327" s="22">
        <v>262</v>
      </c>
      <c r="P327" s="23" t="b">
        <v>0</v>
      </c>
      <c r="Q327" s="20"/>
      <c r="R327" s="20"/>
      <c r="S327" s="22">
        <v>44</v>
      </c>
      <c r="T327" s="20" t="s">
        <v>1269</v>
      </c>
      <c r="U327" s="20">
        <v>1.9</v>
      </c>
      <c r="V327" s="20" t="s">
        <v>608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26</v>
      </c>
      <c r="AD327" s="22">
        <v>18436</v>
      </c>
      <c r="AE327" s="22">
        <v>197</v>
      </c>
      <c r="AF327" s="22">
        <v>26090</v>
      </c>
      <c r="AG327" s="22">
        <v>152</v>
      </c>
      <c r="AH327" s="20">
        <v>0.3</v>
      </c>
      <c r="AI327" s="20">
        <v>5.9</v>
      </c>
      <c r="AJ327" s="20" t="s">
        <v>608</v>
      </c>
      <c r="AK327" s="22">
        <v>613</v>
      </c>
      <c r="AL327" s="22">
        <v>0</v>
      </c>
      <c r="AM327" s="22">
        <v>2</v>
      </c>
      <c r="AN327" s="22">
        <v>1</v>
      </c>
      <c r="AO327" s="22">
        <v>11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2</v>
      </c>
      <c r="AW327" s="22">
        <v>130</v>
      </c>
      <c r="AX327" s="20">
        <v>153.4</v>
      </c>
      <c r="AY327" s="20">
        <v>94.9</v>
      </c>
      <c r="AZ327" s="20">
        <v>22</v>
      </c>
      <c r="BA327" s="20">
        <v>27.2</v>
      </c>
      <c r="BB327" s="22">
        <v>5</v>
      </c>
      <c r="BC327" s="20">
        <v>0.34</v>
      </c>
      <c r="BD327" s="20">
        <v>0.69</v>
      </c>
      <c r="BE327" s="20">
        <v>1.03</v>
      </c>
      <c r="BF327" s="20">
        <v>12.23</v>
      </c>
      <c r="BG327" s="22">
        <v>206</v>
      </c>
      <c r="BH327" s="22">
        <v>79</v>
      </c>
      <c r="BI327" s="22">
        <v>173</v>
      </c>
      <c r="BJ327" s="22">
        <v>38</v>
      </c>
      <c r="BK327" s="22">
        <v>322</v>
      </c>
      <c r="BL327" s="22">
        <v>108</v>
      </c>
      <c r="BM327" s="22">
        <v>243</v>
      </c>
      <c r="BN327" s="22">
        <v>80</v>
      </c>
      <c r="BO327" s="20"/>
      <c r="BP327" s="20"/>
      <c r="BQ327" s="20"/>
      <c r="BR327" s="20"/>
      <c r="BS327" s="20"/>
      <c r="BT327" s="20"/>
      <c r="BU327" s="22">
        <v>0.05</v>
      </c>
      <c r="BV327" s="22">
        <v>0</v>
      </c>
      <c r="BW327" s="22">
        <v>0.1</v>
      </c>
      <c r="BX327" s="22">
        <v>0.15</v>
      </c>
      <c r="BY327" s="22">
        <v>1.8</v>
      </c>
      <c r="BZ327" s="22">
        <v>1.62</v>
      </c>
      <c r="CA327" s="22">
        <v>533</v>
      </c>
      <c r="CB327" s="22">
        <v>114</v>
      </c>
      <c r="CC327" s="22">
        <v>212</v>
      </c>
      <c r="CD327" s="22">
        <v>67</v>
      </c>
      <c r="CE327" s="22">
        <v>278</v>
      </c>
      <c r="CF327" s="22">
        <v>94</v>
      </c>
      <c r="CG327" s="22">
        <v>344</v>
      </c>
      <c r="CH327" s="22">
        <v>133</v>
      </c>
      <c r="CI327" s="22">
        <v>0.73</v>
      </c>
      <c r="CJ327" s="22">
        <v>0.15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75</v>
      </c>
      <c r="C328" s="22">
        <v>111234</v>
      </c>
      <c r="D328" s="22">
        <v>0</v>
      </c>
      <c r="E328" s="22">
        <v>0</v>
      </c>
      <c r="F328" s="22">
        <v>-1</v>
      </c>
      <c r="G328" s="22">
        <v>1</v>
      </c>
      <c r="H328" s="22">
        <v>2</v>
      </c>
      <c r="I328" s="22">
        <v>1</v>
      </c>
      <c r="J328" s="20">
        <v>5.9</v>
      </c>
      <c r="K328" s="20">
        <v>4.0999999999999996</v>
      </c>
      <c r="L328" s="22">
        <v>10</v>
      </c>
      <c r="M328" s="20" t="s">
        <v>1014</v>
      </c>
      <c r="N328" s="20">
        <v>5.4</v>
      </c>
      <c r="O328" s="22">
        <v>263</v>
      </c>
      <c r="P328" s="23" t="b">
        <v>0</v>
      </c>
      <c r="Q328" s="20"/>
      <c r="R328" s="20" t="s">
        <v>3813</v>
      </c>
      <c r="S328" s="22">
        <v>44</v>
      </c>
      <c r="T328" s="20" t="s">
        <v>1249</v>
      </c>
      <c r="U328" s="20">
        <v>3.5</v>
      </c>
      <c r="V328" s="20" t="s">
        <v>532</v>
      </c>
      <c r="W328" s="20">
        <v>7.5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56</v>
      </c>
      <c r="AD328" s="22">
        <v>306527</v>
      </c>
      <c r="AE328" s="22">
        <v>22879</v>
      </c>
      <c r="AF328" s="22">
        <v>977954</v>
      </c>
      <c r="AG328" s="22">
        <v>6316</v>
      </c>
      <c r="AH328" s="20">
        <v>1.2</v>
      </c>
      <c r="AI328" s="20">
        <v>12.7</v>
      </c>
      <c r="AJ328" s="20" t="s">
        <v>532</v>
      </c>
      <c r="AK328" s="22">
        <v>1440</v>
      </c>
      <c r="AL328" s="22">
        <v>0</v>
      </c>
      <c r="AM328" s="22">
        <v>0</v>
      </c>
      <c r="AN328" s="22">
        <v>5</v>
      </c>
      <c r="AO328" s="22">
        <v>20</v>
      </c>
      <c r="AP328" s="22">
        <v>1</v>
      </c>
      <c r="AQ328" s="22">
        <v>0</v>
      </c>
      <c r="AR328" s="22">
        <v>0</v>
      </c>
      <c r="AS328" s="22">
        <v>2</v>
      </c>
      <c r="AT328" s="22">
        <v>0</v>
      </c>
      <c r="AU328" s="22">
        <v>40</v>
      </c>
      <c r="AV328" s="22">
        <v>6</v>
      </c>
      <c r="AW328" s="22">
        <v>272</v>
      </c>
      <c r="AX328" s="20">
        <v>316.2</v>
      </c>
      <c r="AY328" s="20">
        <v>40.1</v>
      </c>
      <c r="AZ328" s="20">
        <v>0</v>
      </c>
      <c r="BA328" s="20">
        <v>35.6</v>
      </c>
      <c r="BB328" s="22">
        <v>16</v>
      </c>
      <c r="BC328" s="20">
        <v>0</v>
      </c>
      <c r="BD328" s="20">
        <v>0.15</v>
      </c>
      <c r="BE328" s="20">
        <v>0.15</v>
      </c>
      <c r="BF328" s="20">
        <v>21.75</v>
      </c>
      <c r="BG328" s="22">
        <v>50</v>
      </c>
      <c r="BH328" s="22">
        <v>14</v>
      </c>
      <c r="BI328" s="22">
        <v>295</v>
      </c>
      <c r="BJ328" s="22">
        <v>1</v>
      </c>
      <c r="BK328" s="22">
        <v>570</v>
      </c>
      <c r="BL328" s="22">
        <v>64</v>
      </c>
      <c r="BM328" s="22">
        <v>193</v>
      </c>
      <c r="BN328" s="22">
        <v>12</v>
      </c>
      <c r="BO328" s="20"/>
      <c r="BP328" s="20"/>
      <c r="BQ328" s="20"/>
      <c r="BR328" s="20"/>
      <c r="BS328" s="20"/>
      <c r="BT328" s="20"/>
      <c r="BU328" s="22">
        <v>0</v>
      </c>
      <c r="BV328" s="22">
        <v>2.5</v>
      </c>
      <c r="BW328" s="22">
        <v>0.01</v>
      </c>
      <c r="BX328" s="22">
        <v>0.01</v>
      </c>
      <c r="BY328" s="22">
        <v>1.36</v>
      </c>
      <c r="BZ328" s="22">
        <v>1.25</v>
      </c>
      <c r="CA328" s="22">
        <v>486</v>
      </c>
      <c r="CB328" s="22">
        <v>24</v>
      </c>
      <c r="CC328" s="22">
        <v>19</v>
      </c>
      <c r="CD328" s="22">
        <v>2</v>
      </c>
      <c r="CE328" s="22">
        <v>88</v>
      </c>
      <c r="CF328" s="22">
        <v>11</v>
      </c>
      <c r="CG328" s="22">
        <v>56</v>
      </c>
      <c r="CH328" s="22">
        <v>11</v>
      </c>
      <c r="CI328" s="22">
        <v>1</v>
      </c>
      <c r="CJ328" s="22">
        <v>0.31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218997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4</v>
      </c>
      <c r="J329" s="20">
        <v>0</v>
      </c>
      <c r="K329" s="20">
        <v>0</v>
      </c>
      <c r="L329" s="22">
        <v>0</v>
      </c>
      <c r="M329" s="20" t="s">
        <v>1282</v>
      </c>
      <c r="N329" s="20">
        <v>0</v>
      </c>
      <c r="O329" s="22">
        <v>264</v>
      </c>
      <c r="P329" s="23" t="b">
        <v>0</v>
      </c>
      <c r="Q329" s="20" t="s">
        <v>2096</v>
      </c>
      <c r="R329" s="20" t="s">
        <v>2097</v>
      </c>
      <c r="S329" s="22">
        <v>45</v>
      </c>
      <c r="T329" s="20" t="s">
        <v>1283</v>
      </c>
      <c r="U329" s="20">
        <v>0</v>
      </c>
      <c r="V329" s="20" t="s">
        <v>1284</v>
      </c>
      <c r="W329" s="20">
        <v>0</v>
      </c>
      <c r="X329" s="23" t="b">
        <v>0</v>
      </c>
      <c r="Y329" s="20"/>
      <c r="Z329" s="20" t="s">
        <v>872</v>
      </c>
      <c r="AA329" s="22">
        <v>9</v>
      </c>
      <c r="AB329" s="22">
        <v>11</v>
      </c>
      <c r="AC329" s="22">
        <v>0</v>
      </c>
      <c r="AD329" s="22">
        <v>0</v>
      </c>
      <c r="AE329" s="22">
        <v>0</v>
      </c>
      <c r="AF329" s="22">
        <v>3358</v>
      </c>
      <c r="AG329" s="22">
        <v>22</v>
      </c>
      <c r="AH329" s="20">
        <v>0</v>
      </c>
      <c r="AI329" s="20">
        <v>0</v>
      </c>
      <c r="AJ329" s="20" t="s">
        <v>1284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640</v>
      </c>
      <c r="BH329" s="22">
        <v>64</v>
      </c>
      <c r="BI329" s="22">
        <v>635</v>
      </c>
      <c r="BJ329" s="22">
        <v>65</v>
      </c>
      <c r="BK329" s="22">
        <v>620</v>
      </c>
      <c r="BL329" s="22">
        <v>63</v>
      </c>
      <c r="BM329" s="22">
        <v>645</v>
      </c>
      <c r="BN329" s="22">
        <v>66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381</v>
      </c>
      <c r="CB329" s="22">
        <v>68</v>
      </c>
      <c r="CC329" s="22">
        <v>598</v>
      </c>
      <c r="CD329" s="22">
        <v>60</v>
      </c>
      <c r="CE329" s="22">
        <v>652</v>
      </c>
      <c r="CF329" s="22">
        <v>69</v>
      </c>
      <c r="CG329" s="22">
        <v>669</v>
      </c>
      <c r="CH329" s="22">
        <v>92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17761</v>
      </c>
      <c r="D330" s="22">
        <v>0</v>
      </c>
      <c r="E330" s="22">
        <v>0</v>
      </c>
      <c r="F330" s="22">
        <v>-1</v>
      </c>
      <c r="G330" s="22">
        <v>1</v>
      </c>
      <c r="H330" s="22">
        <v>1</v>
      </c>
      <c r="I330" s="22">
        <v>2</v>
      </c>
      <c r="J330" s="20">
        <v>4.9000000000000004</v>
      </c>
      <c r="K330" s="20">
        <v>4.4000000000000004</v>
      </c>
      <c r="L330" s="22">
        <v>6</v>
      </c>
      <c r="M330" s="20" t="s">
        <v>479</v>
      </c>
      <c r="N330" s="20">
        <v>4.4000000000000004</v>
      </c>
      <c r="O330" s="22">
        <v>265</v>
      </c>
      <c r="P330" s="23" t="b">
        <v>0</v>
      </c>
      <c r="Q330" s="20"/>
      <c r="R330" s="20" t="s">
        <v>2413</v>
      </c>
      <c r="S330" s="22">
        <v>44</v>
      </c>
      <c r="T330" s="20" t="s">
        <v>1270</v>
      </c>
      <c r="U330" s="20">
        <v>3.6</v>
      </c>
      <c r="V330" s="20" t="s">
        <v>565</v>
      </c>
      <c r="W330" s="20">
        <v>3.5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58</v>
      </c>
      <c r="AD330" s="22">
        <v>459326</v>
      </c>
      <c r="AE330" s="22">
        <v>19098</v>
      </c>
      <c r="AF330" s="22">
        <v>314536</v>
      </c>
      <c r="AG330" s="22">
        <v>1746</v>
      </c>
      <c r="AH330" s="20">
        <v>1</v>
      </c>
      <c r="AI330" s="20">
        <v>13.2</v>
      </c>
      <c r="AJ330" s="20" t="s">
        <v>565</v>
      </c>
      <c r="AK330" s="22">
        <v>1440</v>
      </c>
      <c r="AL330" s="22">
        <v>1</v>
      </c>
      <c r="AM330" s="22">
        <v>1</v>
      </c>
      <c r="AN330" s="22">
        <v>5</v>
      </c>
      <c r="AO330" s="22">
        <v>20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6</v>
      </c>
      <c r="AW330" s="22">
        <v>277</v>
      </c>
      <c r="AX330" s="20">
        <v>375.8</v>
      </c>
      <c r="AY330" s="20">
        <v>115.5</v>
      </c>
      <c r="AZ330" s="20">
        <v>156</v>
      </c>
      <c r="BA330" s="20">
        <v>64.900000000000006</v>
      </c>
      <c r="BB330" s="22">
        <v>16</v>
      </c>
      <c r="BC330" s="20">
        <v>1.03</v>
      </c>
      <c r="BD330" s="20">
        <v>1.08</v>
      </c>
      <c r="BE330" s="20">
        <v>2.11</v>
      </c>
      <c r="BF330" s="20">
        <v>21.38</v>
      </c>
      <c r="BG330" s="22">
        <v>27</v>
      </c>
      <c r="BH330" s="22">
        <v>5</v>
      </c>
      <c r="BI330" s="22">
        <v>148</v>
      </c>
      <c r="BJ330" s="22">
        <v>30</v>
      </c>
      <c r="BK330" s="22">
        <v>100</v>
      </c>
      <c r="BL330" s="22">
        <v>4</v>
      </c>
      <c r="BM330" s="22">
        <v>73</v>
      </c>
      <c r="BN330" s="22">
        <v>10</v>
      </c>
      <c r="BO330" s="20"/>
      <c r="BP330" s="20"/>
      <c r="BQ330" s="20"/>
      <c r="BR330" s="20"/>
      <c r="BS330" s="20"/>
      <c r="BT330" s="20"/>
      <c r="BU330" s="22">
        <v>0.06</v>
      </c>
      <c r="BV330" s="22">
        <v>0</v>
      </c>
      <c r="BW330" s="22">
        <v>7.0000000000000007E-2</v>
      </c>
      <c r="BX330" s="22">
        <v>0.13</v>
      </c>
      <c r="BY330" s="22">
        <v>1.34</v>
      </c>
      <c r="BZ330" s="22">
        <v>1.25</v>
      </c>
      <c r="CA330" s="22">
        <v>473</v>
      </c>
      <c r="CB330" s="22">
        <v>82</v>
      </c>
      <c r="CC330" s="22">
        <v>37</v>
      </c>
      <c r="CD330" s="22">
        <v>8</v>
      </c>
      <c r="CE330" s="22">
        <v>78</v>
      </c>
      <c r="CF330" s="22">
        <v>18</v>
      </c>
      <c r="CG330" s="22">
        <v>101</v>
      </c>
      <c r="CH330" s="22">
        <v>43</v>
      </c>
      <c r="CI330" s="22">
        <v>1</v>
      </c>
      <c r="CJ330" s="22">
        <v>0.31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222627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0.5</v>
      </c>
      <c r="K331" s="20">
        <v>0</v>
      </c>
      <c r="L331" s="22">
        <v>0</v>
      </c>
      <c r="M331" s="20" t="s">
        <v>1194</v>
      </c>
      <c r="N331" s="20">
        <v>0</v>
      </c>
      <c r="O331" s="22">
        <v>266</v>
      </c>
      <c r="P331" s="23" t="b">
        <v>0</v>
      </c>
      <c r="Q331" s="20"/>
      <c r="R331" s="20"/>
      <c r="S331" s="22">
        <v>39</v>
      </c>
      <c r="T331" s="20" t="s">
        <v>2098</v>
      </c>
      <c r="U331" s="20">
        <v>0</v>
      </c>
      <c r="V331" s="20" t="s">
        <v>2099</v>
      </c>
      <c r="W331" s="20">
        <v>0.6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0</v>
      </c>
      <c r="AD331" s="22">
        <v>48883</v>
      </c>
      <c r="AE331" s="22">
        <v>108</v>
      </c>
      <c r="AF331" s="22">
        <v>48400</v>
      </c>
      <c r="AG331" s="22">
        <v>428</v>
      </c>
      <c r="AH331" s="20">
        <v>0</v>
      </c>
      <c r="AI331" s="20">
        <v>0</v>
      </c>
      <c r="AJ331" s="20" t="s">
        <v>2100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492</v>
      </c>
      <c r="BH331" s="22">
        <v>45</v>
      </c>
      <c r="BI331" s="22">
        <v>476</v>
      </c>
      <c r="BJ331" s="22">
        <v>27</v>
      </c>
      <c r="BK331" s="22">
        <v>447</v>
      </c>
      <c r="BL331" s="22">
        <v>18</v>
      </c>
      <c r="BM331" s="22">
        <v>498</v>
      </c>
      <c r="BN331" s="22">
        <v>45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745</v>
      </c>
      <c r="CB331" s="22">
        <v>83</v>
      </c>
      <c r="CC331" s="22">
        <v>419</v>
      </c>
      <c r="CD331" s="22">
        <v>44</v>
      </c>
      <c r="CE331" s="22">
        <v>504</v>
      </c>
      <c r="CF331" s="22">
        <v>45</v>
      </c>
      <c r="CG331" s="22">
        <v>222</v>
      </c>
      <c r="CH331" s="22">
        <v>31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11948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1</v>
      </c>
      <c r="J332" s="20">
        <v>0.5</v>
      </c>
      <c r="K332" s="20">
        <v>0</v>
      </c>
      <c r="L332" s="22">
        <v>0</v>
      </c>
      <c r="M332" s="20" t="s">
        <v>1797</v>
      </c>
      <c r="N332" s="20">
        <v>0</v>
      </c>
      <c r="O332" s="22">
        <v>579</v>
      </c>
      <c r="P332" s="23" t="b">
        <v>0</v>
      </c>
      <c r="Q332" s="20"/>
      <c r="R332" s="20"/>
      <c r="S332" s="22">
        <v>39</v>
      </c>
      <c r="T332" s="20" t="s">
        <v>1798</v>
      </c>
      <c r="U332" s="20">
        <v>0</v>
      </c>
      <c r="V332" s="20" t="s">
        <v>1799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0</v>
      </c>
      <c r="AD332" s="22">
        <v>2014</v>
      </c>
      <c r="AE332" s="22">
        <v>26</v>
      </c>
      <c r="AF332" s="22">
        <v>3468</v>
      </c>
      <c r="AG332" s="22">
        <v>30</v>
      </c>
      <c r="AH332" s="20">
        <v>0</v>
      </c>
      <c r="AI332" s="20">
        <v>0</v>
      </c>
      <c r="AJ332" s="20" t="s">
        <v>1799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477</v>
      </c>
      <c r="BH332" s="22">
        <v>34</v>
      </c>
      <c r="BI332" s="22">
        <v>456</v>
      </c>
      <c r="BJ332" s="22">
        <v>11</v>
      </c>
      <c r="BK332" s="22">
        <v>426</v>
      </c>
      <c r="BL332" s="22">
        <v>2</v>
      </c>
      <c r="BM332" s="22">
        <v>483</v>
      </c>
      <c r="BN332" s="22">
        <v>34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720</v>
      </c>
      <c r="CB332" s="22">
        <v>67</v>
      </c>
      <c r="CC332" s="22">
        <v>400</v>
      </c>
      <c r="CD332" s="22">
        <v>30</v>
      </c>
      <c r="CE332" s="22">
        <v>489</v>
      </c>
      <c r="CF332" s="22">
        <v>34</v>
      </c>
      <c r="CG332" s="22">
        <v>480</v>
      </c>
      <c r="CH332" s="22">
        <v>65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75</v>
      </c>
      <c r="B333" s="22">
        <v>100</v>
      </c>
      <c r="C333" s="22">
        <v>18892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2</v>
      </c>
      <c r="J333" s="20">
        <v>2.8</v>
      </c>
      <c r="K333" s="20">
        <v>3.2</v>
      </c>
      <c r="L333" s="22">
        <v>1</v>
      </c>
      <c r="M333" s="20" t="s">
        <v>973</v>
      </c>
      <c r="N333" s="20">
        <v>3.2</v>
      </c>
      <c r="O333" s="22">
        <v>588</v>
      </c>
      <c r="P333" s="23" t="b">
        <v>0</v>
      </c>
      <c r="Q333" s="20" t="s">
        <v>3033</v>
      </c>
      <c r="R333" s="20" t="s">
        <v>3814</v>
      </c>
      <c r="S333" s="22">
        <v>44</v>
      </c>
      <c r="T333" s="20" t="s">
        <v>974</v>
      </c>
      <c r="U333" s="20">
        <v>1.7</v>
      </c>
      <c r="V333" s="20" t="s">
        <v>443</v>
      </c>
      <c r="W333" s="20">
        <v>0.3</v>
      </c>
      <c r="X333" s="23" t="b">
        <v>0</v>
      </c>
      <c r="Y333" s="20"/>
      <c r="Z333" s="20" t="s">
        <v>937</v>
      </c>
      <c r="AA333" s="22">
        <v>9</v>
      </c>
      <c r="AB333" s="22">
        <v>11</v>
      </c>
      <c r="AC333" s="22">
        <v>26</v>
      </c>
      <c r="AD333" s="22">
        <v>30202</v>
      </c>
      <c r="AE333" s="22">
        <v>452</v>
      </c>
      <c r="AF333" s="22">
        <v>65257</v>
      </c>
      <c r="AG333" s="22">
        <v>349</v>
      </c>
      <c r="AH333" s="20">
        <v>0.7</v>
      </c>
      <c r="AI333" s="20">
        <v>5.9</v>
      </c>
      <c r="AJ333" s="20" t="s">
        <v>443</v>
      </c>
      <c r="AK333" s="22">
        <v>1209</v>
      </c>
      <c r="AL333" s="22">
        <v>0</v>
      </c>
      <c r="AM333" s="22">
        <v>0</v>
      </c>
      <c r="AN333" s="22">
        <v>3</v>
      </c>
      <c r="AO333" s="22">
        <v>19</v>
      </c>
      <c r="AP333" s="22">
        <v>1</v>
      </c>
      <c r="AQ333" s="22">
        <v>0</v>
      </c>
      <c r="AR333" s="22">
        <v>0</v>
      </c>
      <c r="AS333" s="22">
        <v>4</v>
      </c>
      <c r="AT333" s="22">
        <v>1</v>
      </c>
      <c r="AU333" s="22">
        <v>0</v>
      </c>
      <c r="AV333" s="22">
        <v>2</v>
      </c>
      <c r="AW333" s="22">
        <v>177</v>
      </c>
      <c r="AX333" s="20">
        <v>147.6</v>
      </c>
      <c r="AY333" s="20">
        <v>238.6</v>
      </c>
      <c r="AZ333" s="20">
        <v>28</v>
      </c>
      <c r="BA333" s="20">
        <v>41.6</v>
      </c>
      <c r="BB333" s="22">
        <v>15</v>
      </c>
      <c r="BC333" s="20">
        <v>0.33</v>
      </c>
      <c r="BD333" s="20">
        <v>1.1000000000000001</v>
      </c>
      <c r="BE333" s="20">
        <v>1.43</v>
      </c>
      <c r="BF333" s="20">
        <v>21.09</v>
      </c>
      <c r="BG333" s="22">
        <v>217</v>
      </c>
      <c r="BH333" s="22">
        <v>85</v>
      </c>
      <c r="BI333" s="22">
        <v>57</v>
      </c>
      <c r="BJ333" s="22">
        <v>11</v>
      </c>
      <c r="BK333" s="22">
        <v>299</v>
      </c>
      <c r="BL333" s="22">
        <v>98</v>
      </c>
      <c r="BM333" s="22">
        <v>158</v>
      </c>
      <c r="BN333" s="22">
        <v>42</v>
      </c>
      <c r="BO333" s="22">
        <v>5</v>
      </c>
      <c r="BP333" s="20"/>
      <c r="BQ333" s="22">
        <v>1</v>
      </c>
      <c r="BR333" s="20"/>
      <c r="BS333" s="20"/>
      <c r="BT333" s="20"/>
      <c r="BU333" s="22">
        <v>0.02</v>
      </c>
      <c r="BV333" s="22">
        <v>0</v>
      </c>
      <c r="BW333" s="22">
        <v>0.08</v>
      </c>
      <c r="BX333" s="22">
        <v>0.1</v>
      </c>
      <c r="BY333" s="22">
        <v>1.57</v>
      </c>
      <c r="BZ333" s="22">
        <v>1.41</v>
      </c>
      <c r="CA333" s="22">
        <v>474</v>
      </c>
      <c r="CB333" s="22">
        <v>83</v>
      </c>
      <c r="CC333" s="22">
        <v>89</v>
      </c>
      <c r="CD333" s="22">
        <v>23</v>
      </c>
      <c r="CE333" s="22">
        <v>312</v>
      </c>
      <c r="CF333" s="22">
        <v>105</v>
      </c>
      <c r="CG333" s="22">
        <v>275</v>
      </c>
      <c r="CH333" s="22">
        <v>108</v>
      </c>
      <c r="CI333" s="22">
        <v>1.1200000000000001</v>
      </c>
      <c r="CJ333" s="22">
        <v>0.22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220307</v>
      </c>
      <c r="D334" s="22">
        <v>0</v>
      </c>
      <c r="E334" s="22">
        <v>0</v>
      </c>
      <c r="F334" s="22">
        <v>-2</v>
      </c>
      <c r="G334" s="22">
        <v>2</v>
      </c>
      <c r="H334" s="22">
        <v>0</v>
      </c>
      <c r="I334" s="22">
        <v>3</v>
      </c>
      <c r="J334" s="20">
        <v>0.7</v>
      </c>
      <c r="K334" s="20">
        <v>0.2</v>
      </c>
      <c r="L334" s="22">
        <v>0</v>
      </c>
      <c r="M334" s="20" t="s">
        <v>1762</v>
      </c>
      <c r="N334" s="20">
        <v>0.2</v>
      </c>
      <c r="O334" s="22">
        <v>601</v>
      </c>
      <c r="P334" s="23" t="b">
        <v>0</v>
      </c>
      <c r="Q334" s="20"/>
      <c r="R334" s="20" t="s">
        <v>2414</v>
      </c>
      <c r="S334" s="22">
        <v>53</v>
      </c>
      <c r="T334" s="20" t="s">
        <v>1763</v>
      </c>
      <c r="U334" s="20">
        <v>1.9</v>
      </c>
      <c r="V334" s="20" t="s">
        <v>2101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17</v>
      </c>
      <c r="AD334" s="22">
        <v>28235</v>
      </c>
      <c r="AE334" s="22">
        <v>74</v>
      </c>
      <c r="AF334" s="22">
        <v>36054</v>
      </c>
      <c r="AG334" s="22">
        <v>174</v>
      </c>
      <c r="AH334" s="20">
        <v>0</v>
      </c>
      <c r="AI334" s="20">
        <v>3.2</v>
      </c>
      <c r="AJ334" s="20" t="s">
        <v>1764</v>
      </c>
      <c r="AK334" s="22">
        <v>386</v>
      </c>
      <c r="AL334" s="22">
        <v>1</v>
      </c>
      <c r="AM334" s="22">
        <v>0</v>
      </c>
      <c r="AN334" s="22">
        <v>0</v>
      </c>
      <c r="AO334" s="22">
        <v>9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40</v>
      </c>
      <c r="AX334" s="20">
        <v>63.6</v>
      </c>
      <c r="AY334" s="20">
        <v>62.8</v>
      </c>
      <c r="AZ334" s="20">
        <v>174</v>
      </c>
      <c r="BA334" s="20">
        <v>30.1</v>
      </c>
      <c r="BB334" s="22">
        <v>3</v>
      </c>
      <c r="BC334" s="20">
        <v>1.8</v>
      </c>
      <c r="BD334" s="20">
        <v>0.19</v>
      </c>
      <c r="BE334" s="20">
        <v>1.99</v>
      </c>
      <c r="BF334" s="20">
        <v>7.03</v>
      </c>
      <c r="BG334" s="22">
        <v>330</v>
      </c>
      <c r="BH334" s="22">
        <v>142</v>
      </c>
      <c r="BI334" s="22">
        <v>238</v>
      </c>
      <c r="BJ334" s="22">
        <v>132</v>
      </c>
      <c r="BK334" s="22">
        <v>87</v>
      </c>
      <c r="BL334" s="22">
        <v>57</v>
      </c>
      <c r="BM334" s="22">
        <v>219</v>
      </c>
      <c r="BN334" s="22">
        <v>103</v>
      </c>
      <c r="BO334" s="20"/>
      <c r="BP334" s="20"/>
      <c r="BQ334" s="22">
        <v>3</v>
      </c>
      <c r="BR334" s="20"/>
      <c r="BS334" s="20"/>
      <c r="BT334" s="20"/>
      <c r="BU334" s="22">
        <v>0.42</v>
      </c>
      <c r="BV334" s="22">
        <v>0</v>
      </c>
      <c r="BW334" s="22">
        <v>0.04</v>
      </c>
      <c r="BX334" s="22">
        <v>0.46</v>
      </c>
      <c r="BY334" s="22">
        <v>1.64</v>
      </c>
      <c r="BZ334" s="22">
        <v>2.1</v>
      </c>
      <c r="CA334" s="22">
        <v>146</v>
      </c>
      <c r="CB334" s="22">
        <v>92</v>
      </c>
      <c r="CC334" s="22">
        <v>394</v>
      </c>
      <c r="CD334" s="22">
        <v>182</v>
      </c>
      <c r="CE334" s="22">
        <v>292</v>
      </c>
      <c r="CF334" s="22">
        <v>127</v>
      </c>
      <c r="CG334" s="22">
        <v>369</v>
      </c>
      <c r="CH334" s="22">
        <v>117</v>
      </c>
      <c r="CI334" s="22">
        <v>0.7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461421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3</v>
      </c>
      <c r="J335" s="20">
        <v>1.9</v>
      </c>
      <c r="K335" s="20">
        <v>1.4</v>
      </c>
      <c r="L335" s="22">
        <v>6</v>
      </c>
      <c r="M335" s="20" t="s">
        <v>505</v>
      </c>
      <c r="N335" s="20">
        <v>1.4</v>
      </c>
      <c r="O335" s="22">
        <v>624</v>
      </c>
      <c r="P335" s="23" t="b">
        <v>0</v>
      </c>
      <c r="Q335" s="20"/>
      <c r="R335" s="20"/>
      <c r="S335" s="22">
        <v>45</v>
      </c>
      <c r="T335" s="20" t="s">
        <v>2518</v>
      </c>
      <c r="U335" s="20">
        <v>2.4</v>
      </c>
      <c r="V335" s="20" t="s">
        <v>2519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12</v>
      </c>
      <c r="AD335" s="22">
        <v>9293</v>
      </c>
      <c r="AE335" s="22">
        <v>252</v>
      </c>
      <c r="AF335" s="22">
        <v>7732</v>
      </c>
      <c r="AG335" s="22">
        <v>82</v>
      </c>
      <c r="AH335" s="20">
        <v>0.3</v>
      </c>
      <c r="AI335" s="20">
        <v>2.7</v>
      </c>
      <c r="AJ335" s="20" t="s">
        <v>2519</v>
      </c>
      <c r="AK335" s="22">
        <v>122</v>
      </c>
      <c r="AL335" s="22">
        <v>1</v>
      </c>
      <c r="AM335" s="22">
        <v>0</v>
      </c>
      <c r="AN335" s="22">
        <v>1</v>
      </c>
      <c r="AO335" s="22">
        <v>2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34</v>
      </c>
      <c r="AX335" s="20">
        <v>51.4</v>
      </c>
      <c r="AY335" s="20">
        <v>13</v>
      </c>
      <c r="AZ335" s="20">
        <v>43</v>
      </c>
      <c r="BA335" s="20">
        <v>10.6</v>
      </c>
      <c r="BB335" s="22">
        <v>1</v>
      </c>
      <c r="BC335" s="20">
        <v>0.24</v>
      </c>
      <c r="BD335" s="20">
        <v>0</v>
      </c>
      <c r="BE335" s="20">
        <v>0.24</v>
      </c>
      <c r="BF335" s="20">
        <v>1.74</v>
      </c>
      <c r="BG335" s="22">
        <v>344</v>
      </c>
      <c r="BH335" s="22">
        <v>150</v>
      </c>
      <c r="BI335" s="22">
        <v>376</v>
      </c>
      <c r="BJ335" s="22">
        <v>192</v>
      </c>
      <c r="BK335" s="22">
        <v>248</v>
      </c>
      <c r="BL335" s="22">
        <v>129</v>
      </c>
      <c r="BM335" s="22">
        <v>362</v>
      </c>
      <c r="BN335" s="22">
        <v>163</v>
      </c>
      <c r="BO335" s="20"/>
      <c r="BP335" s="20"/>
      <c r="BQ335" s="20"/>
      <c r="BR335" s="20"/>
      <c r="BS335" s="20"/>
      <c r="BT335" s="20"/>
      <c r="BU335" s="22">
        <v>0.18</v>
      </c>
      <c r="BV335" s="22">
        <v>0</v>
      </c>
      <c r="BW335" s="22">
        <v>0</v>
      </c>
      <c r="BX335" s="22">
        <v>0.18</v>
      </c>
      <c r="BY335" s="22">
        <v>1.28</v>
      </c>
      <c r="BZ335" s="22">
        <v>1.48</v>
      </c>
      <c r="CA335" s="22">
        <v>414</v>
      </c>
      <c r="CB335" s="22">
        <v>239</v>
      </c>
      <c r="CC335" s="22">
        <v>214</v>
      </c>
      <c r="CD335" s="22">
        <v>100</v>
      </c>
      <c r="CE335" s="22">
        <v>218</v>
      </c>
      <c r="CF335" s="22">
        <v>100</v>
      </c>
      <c r="CG335" s="22">
        <v>481</v>
      </c>
      <c r="CH335" s="22">
        <v>162</v>
      </c>
      <c r="CI335" s="22">
        <v>0.74</v>
      </c>
      <c r="CJ335" s="22">
        <v>0.74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491012</v>
      </c>
      <c r="D336" s="22">
        <v>-1</v>
      </c>
      <c r="E336" s="22">
        <v>1</v>
      </c>
      <c r="F336" s="22">
        <v>-2</v>
      </c>
      <c r="G336" s="22">
        <v>2</v>
      </c>
      <c r="H336" s="22">
        <v>0</v>
      </c>
      <c r="I336" s="22">
        <v>4</v>
      </c>
      <c r="J336" s="20">
        <v>0.9</v>
      </c>
      <c r="K336" s="20">
        <v>0.4</v>
      </c>
      <c r="L336" s="22">
        <v>0</v>
      </c>
      <c r="M336" s="20" t="s">
        <v>2520</v>
      </c>
      <c r="N336" s="20">
        <v>0.4</v>
      </c>
      <c r="O336" s="22">
        <v>645</v>
      </c>
      <c r="P336" s="23" t="b">
        <v>0</v>
      </c>
      <c r="Q336" s="20"/>
      <c r="R336" s="20" t="s">
        <v>3143</v>
      </c>
      <c r="S336" s="22">
        <v>48</v>
      </c>
      <c r="T336" s="20" t="s">
        <v>2521</v>
      </c>
      <c r="U336" s="20">
        <v>0.9</v>
      </c>
      <c r="V336" s="20" t="s">
        <v>2522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6</v>
      </c>
      <c r="AD336" s="22">
        <v>5198</v>
      </c>
      <c r="AE336" s="22">
        <v>87</v>
      </c>
      <c r="AF336" s="22">
        <v>7582</v>
      </c>
      <c r="AG336" s="22">
        <v>87</v>
      </c>
      <c r="AH336" s="20">
        <v>0.1</v>
      </c>
      <c r="AI336" s="20">
        <v>1.2</v>
      </c>
      <c r="AJ336" s="20" t="s">
        <v>2523</v>
      </c>
      <c r="AK336" s="22">
        <v>46</v>
      </c>
      <c r="AL336" s="22">
        <v>0</v>
      </c>
      <c r="AM336" s="22">
        <v>0</v>
      </c>
      <c r="AN336" s="22">
        <v>0</v>
      </c>
      <c r="AO336" s="22">
        <v>2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13</v>
      </c>
      <c r="AX336" s="20">
        <v>0</v>
      </c>
      <c r="AY336" s="20">
        <v>13.5</v>
      </c>
      <c r="AZ336" s="20">
        <v>17</v>
      </c>
      <c r="BA336" s="20">
        <v>2.7</v>
      </c>
      <c r="BB336" s="22">
        <v>0</v>
      </c>
      <c r="BC336" s="20">
        <v>0.28999999999999998</v>
      </c>
      <c r="BD336" s="20">
        <v>0.03</v>
      </c>
      <c r="BE336" s="20">
        <v>0.32</v>
      </c>
      <c r="BF336" s="20">
        <v>1.47</v>
      </c>
      <c r="BG336" s="22">
        <v>712</v>
      </c>
      <c r="BH336" s="22">
        <v>84</v>
      </c>
      <c r="BI336" s="22">
        <v>374</v>
      </c>
      <c r="BJ336" s="22">
        <v>50</v>
      </c>
      <c r="BK336" s="22">
        <v>349</v>
      </c>
      <c r="BL336" s="22">
        <v>51</v>
      </c>
      <c r="BM336" s="22">
        <v>435</v>
      </c>
      <c r="BN336" s="22">
        <v>51</v>
      </c>
      <c r="BO336" s="20"/>
      <c r="BP336" s="20"/>
      <c r="BQ336" s="20"/>
      <c r="BR336" s="20"/>
      <c r="BS336" s="20"/>
      <c r="BT336" s="20"/>
      <c r="BU336" s="22">
        <v>0.56999999999999995</v>
      </c>
      <c r="BV336" s="22">
        <v>0</v>
      </c>
      <c r="BW336" s="22">
        <v>0.06</v>
      </c>
      <c r="BX336" s="22">
        <v>0.63</v>
      </c>
      <c r="BY336" s="22">
        <v>2.88</v>
      </c>
      <c r="BZ336" s="22">
        <v>3.91</v>
      </c>
      <c r="CA336" s="22">
        <v>305</v>
      </c>
      <c r="CB336" s="22">
        <v>60</v>
      </c>
      <c r="CC336" s="22">
        <v>343</v>
      </c>
      <c r="CD336" s="22">
        <v>43</v>
      </c>
      <c r="CE336" s="22">
        <v>464</v>
      </c>
      <c r="CF336" s="22">
        <v>60</v>
      </c>
      <c r="CG336" s="22">
        <v>507</v>
      </c>
      <c r="CH336" s="22">
        <v>71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461416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4</v>
      </c>
      <c r="J337" s="20">
        <v>0</v>
      </c>
      <c r="K337" s="20">
        <v>0</v>
      </c>
      <c r="L337" s="22">
        <v>0</v>
      </c>
      <c r="M337" s="20" t="s">
        <v>558</v>
      </c>
      <c r="N337" s="20">
        <v>0</v>
      </c>
      <c r="O337" s="22">
        <v>649</v>
      </c>
      <c r="P337" s="23" t="b">
        <v>0</v>
      </c>
      <c r="Q337" s="20" t="s">
        <v>2995</v>
      </c>
      <c r="R337" s="20" t="s">
        <v>2996</v>
      </c>
      <c r="S337" s="22">
        <v>45</v>
      </c>
      <c r="T337" s="20" t="s">
        <v>2524</v>
      </c>
      <c r="U337" s="20">
        <v>1</v>
      </c>
      <c r="V337" s="20" t="s">
        <v>2525</v>
      </c>
      <c r="W337" s="20">
        <v>0</v>
      </c>
      <c r="X337" s="23" t="b">
        <v>0</v>
      </c>
      <c r="Y337" s="20"/>
      <c r="Z337" s="20" t="s">
        <v>872</v>
      </c>
      <c r="AA337" s="22">
        <v>9</v>
      </c>
      <c r="AB337" s="22">
        <v>11</v>
      </c>
      <c r="AC337" s="22">
        <v>1</v>
      </c>
      <c r="AD337" s="22">
        <v>2480</v>
      </c>
      <c r="AE337" s="22">
        <v>0</v>
      </c>
      <c r="AF337" s="22">
        <v>3644</v>
      </c>
      <c r="AG337" s="22">
        <v>12</v>
      </c>
      <c r="AH337" s="20">
        <v>0</v>
      </c>
      <c r="AI337" s="20">
        <v>0.2</v>
      </c>
      <c r="AJ337" s="20" t="s">
        <v>2525</v>
      </c>
      <c r="AK337" s="22">
        <v>1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3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0.28000000000000003</v>
      </c>
      <c r="BG337" s="22">
        <v>658</v>
      </c>
      <c r="BH337" s="22">
        <v>71</v>
      </c>
      <c r="BI337" s="22">
        <v>654</v>
      </c>
      <c r="BJ337" s="22">
        <v>72</v>
      </c>
      <c r="BK337" s="22">
        <v>643</v>
      </c>
      <c r="BL337" s="22">
        <v>70</v>
      </c>
      <c r="BM337" s="22">
        <v>663</v>
      </c>
      <c r="BN337" s="22">
        <v>73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25.2</v>
      </c>
      <c r="BZ337" s="22">
        <v>0</v>
      </c>
      <c r="CA337" s="22">
        <v>413</v>
      </c>
      <c r="CB337" s="22">
        <v>75</v>
      </c>
      <c r="CC337" s="22">
        <v>617</v>
      </c>
      <c r="CD337" s="22">
        <v>67</v>
      </c>
      <c r="CE337" s="22">
        <v>412</v>
      </c>
      <c r="CF337" s="22">
        <v>48</v>
      </c>
      <c r="CG337" s="22">
        <v>595</v>
      </c>
      <c r="CH337" s="22">
        <v>82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461446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3</v>
      </c>
      <c r="J338" s="20">
        <v>0.5</v>
      </c>
      <c r="K338" s="20">
        <v>0</v>
      </c>
      <c r="L338" s="22">
        <v>0</v>
      </c>
      <c r="M338" s="20" t="s">
        <v>2526</v>
      </c>
      <c r="N338" s="20">
        <v>0</v>
      </c>
      <c r="O338" s="22">
        <v>650</v>
      </c>
      <c r="P338" s="23" t="b">
        <v>0</v>
      </c>
      <c r="Q338" s="20"/>
      <c r="R338" s="20"/>
      <c r="S338" s="22">
        <v>45</v>
      </c>
      <c r="T338" s="20" t="s">
        <v>2527</v>
      </c>
      <c r="U338" s="20">
        <v>1</v>
      </c>
      <c r="V338" s="20" t="s">
        <v>2528</v>
      </c>
      <c r="W338" s="20">
        <v>0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</v>
      </c>
      <c r="AD338" s="22">
        <v>1437</v>
      </c>
      <c r="AE338" s="22">
        <v>9</v>
      </c>
      <c r="AF338" s="22">
        <v>1264</v>
      </c>
      <c r="AG338" s="22">
        <v>24</v>
      </c>
      <c r="AH338" s="20">
        <v>0</v>
      </c>
      <c r="AI338" s="20">
        <v>0.2</v>
      </c>
      <c r="AJ338" s="20" t="s">
        <v>2528</v>
      </c>
      <c r="AK338" s="22">
        <v>1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3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659</v>
      </c>
      <c r="BH338" s="22">
        <v>260</v>
      </c>
      <c r="BI338" s="22">
        <v>655</v>
      </c>
      <c r="BJ338" s="22">
        <v>261</v>
      </c>
      <c r="BK338" s="22">
        <v>644</v>
      </c>
      <c r="BL338" s="22">
        <v>259</v>
      </c>
      <c r="BM338" s="22">
        <v>664</v>
      </c>
      <c r="BN338" s="22">
        <v>263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415</v>
      </c>
      <c r="CB338" s="22">
        <v>240</v>
      </c>
      <c r="CC338" s="22">
        <v>618</v>
      </c>
      <c r="CD338" s="22">
        <v>231</v>
      </c>
      <c r="CE338" s="22">
        <v>413</v>
      </c>
      <c r="CF338" s="22">
        <v>187</v>
      </c>
      <c r="CG338" s="22">
        <v>656</v>
      </c>
      <c r="CH338" s="22">
        <v>261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221399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3</v>
      </c>
      <c r="J339" s="20">
        <v>3.7</v>
      </c>
      <c r="K339" s="20">
        <v>3.2</v>
      </c>
      <c r="L339" s="22">
        <v>3</v>
      </c>
      <c r="M339" s="20" t="s">
        <v>995</v>
      </c>
      <c r="N339" s="20">
        <v>3.2</v>
      </c>
      <c r="O339" s="22">
        <v>661</v>
      </c>
      <c r="P339" s="23" t="b">
        <v>0</v>
      </c>
      <c r="Q339" s="20"/>
      <c r="R339" s="20" t="s">
        <v>2872</v>
      </c>
      <c r="S339" s="22">
        <v>55</v>
      </c>
      <c r="T339" s="20" t="s">
        <v>2529</v>
      </c>
      <c r="U339" s="20">
        <v>4</v>
      </c>
      <c r="V339" s="20" t="s">
        <v>504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40</v>
      </c>
      <c r="AD339" s="22">
        <v>28242</v>
      </c>
      <c r="AE339" s="22">
        <v>465</v>
      </c>
      <c r="AF339" s="22">
        <v>19899</v>
      </c>
      <c r="AG339" s="22">
        <v>398</v>
      </c>
      <c r="AH339" s="20">
        <v>0.6</v>
      </c>
      <c r="AI339" s="20">
        <v>7.3</v>
      </c>
      <c r="AJ339" s="20" t="s">
        <v>504</v>
      </c>
      <c r="AK339" s="22">
        <v>792</v>
      </c>
      <c r="AL339" s="22">
        <v>1</v>
      </c>
      <c r="AM339" s="22">
        <v>3</v>
      </c>
      <c r="AN339" s="22">
        <v>5</v>
      </c>
      <c r="AO339" s="22">
        <v>6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3</v>
      </c>
      <c r="AW339" s="22">
        <v>116</v>
      </c>
      <c r="AX339" s="20">
        <v>169.6</v>
      </c>
      <c r="AY339" s="20">
        <v>170.7</v>
      </c>
      <c r="AZ339" s="20">
        <v>127</v>
      </c>
      <c r="BA339" s="20">
        <v>46.7</v>
      </c>
      <c r="BB339" s="22">
        <v>9</v>
      </c>
      <c r="BC339" s="20">
        <v>1.26</v>
      </c>
      <c r="BD339" s="20">
        <v>0.92</v>
      </c>
      <c r="BE339" s="20">
        <v>2.1800000000000002</v>
      </c>
      <c r="BF339" s="20">
        <v>9.91</v>
      </c>
      <c r="BG339" s="22">
        <v>186</v>
      </c>
      <c r="BH339" s="22">
        <v>77</v>
      </c>
      <c r="BI339" s="22">
        <v>90</v>
      </c>
      <c r="BJ339" s="22">
        <v>66</v>
      </c>
      <c r="BK339" s="22">
        <v>124</v>
      </c>
      <c r="BL339" s="22">
        <v>77</v>
      </c>
      <c r="BM339" s="22">
        <v>135</v>
      </c>
      <c r="BN339" s="22">
        <v>77</v>
      </c>
      <c r="BO339" s="20"/>
      <c r="BP339" s="20"/>
      <c r="BQ339" s="20"/>
      <c r="BR339" s="20"/>
      <c r="BS339" s="20"/>
      <c r="BT339" s="20"/>
      <c r="BU339" s="22">
        <v>0.14000000000000001</v>
      </c>
      <c r="BV339" s="22">
        <v>0</v>
      </c>
      <c r="BW339" s="22">
        <v>0.1</v>
      </c>
      <c r="BX339" s="22">
        <v>0.24</v>
      </c>
      <c r="BY339" s="22">
        <v>1.1299999999999999</v>
      </c>
      <c r="BZ339" s="22">
        <v>0.68</v>
      </c>
      <c r="CA339" s="22">
        <v>103</v>
      </c>
      <c r="CB339" s="22">
        <v>63</v>
      </c>
      <c r="CC339" s="22">
        <v>94</v>
      </c>
      <c r="CD339" s="22">
        <v>50</v>
      </c>
      <c r="CE339" s="22">
        <v>60</v>
      </c>
      <c r="CF339" s="22">
        <v>31</v>
      </c>
      <c r="CG339" s="22">
        <v>377</v>
      </c>
      <c r="CH339" s="22">
        <v>122</v>
      </c>
      <c r="CI339" s="22">
        <v>1.02</v>
      </c>
      <c r="CJ339" s="22">
        <v>0.56999999999999995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486385</v>
      </c>
      <c r="D340" s="22">
        <v>0</v>
      </c>
      <c r="E340" s="22">
        <v>0</v>
      </c>
      <c r="F340" s="22">
        <v>-3</v>
      </c>
      <c r="G340" s="22">
        <v>3</v>
      </c>
      <c r="H340" s="22">
        <v>0</v>
      </c>
      <c r="I340" s="22">
        <v>4</v>
      </c>
      <c r="J340" s="20">
        <v>2.1</v>
      </c>
      <c r="K340" s="20">
        <v>1.6</v>
      </c>
      <c r="L340" s="22">
        <v>1</v>
      </c>
      <c r="M340" s="20" t="s">
        <v>2997</v>
      </c>
      <c r="N340" s="20">
        <v>1.6</v>
      </c>
      <c r="O340" s="22">
        <v>691</v>
      </c>
      <c r="P340" s="23" t="b">
        <v>0</v>
      </c>
      <c r="Q340" s="20"/>
      <c r="R340" s="20" t="s">
        <v>3645</v>
      </c>
      <c r="S340" s="22">
        <v>57</v>
      </c>
      <c r="T340" s="20" t="s">
        <v>2998</v>
      </c>
      <c r="U340" s="20">
        <v>1.6</v>
      </c>
      <c r="V340" s="20" t="s">
        <v>2999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18</v>
      </c>
      <c r="AD340" s="22">
        <v>56119</v>
      </c>
      <c r="AE340" s="22">
        <v>746</v>
      </c>
      <c r="AF340" s="22">
        <v>48283</v>
      </c>
      <c r="AG340" s="22">
        <v>401</v>
      </c>
      <c r="AH340" s="20">
        <v>0.3</v>
      </c>
      <c r="AI340" s="20">
        <v>3.2</v>
      </c>
      <c r="AJ340" s="20" t="s">
        <v>3000</v>
      </c>
      <c r="AK340" s="22">
        <v>406</v>
      </c>
      <c r="AL340" s="22">
        <v>1</v>
      </c>
      <c r="AM340" s="22">
        <v>0</v>
      </c>
      <c r="AN340" s="22">
        <v>2</v>
      </c>
      <c r="AO340" s="22">
        <v>5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42</v>
      </c>
      <c r="AX340" s="20">
        <v>60.8</v>
      </c>
      <c r="AY340" s="20">
        <v>76.2</v>
      </c>
      <c r="AZ340" s="20">
        <v>135</v>
      </c>
      <c r="BA340" s="20">
        <v>26.4</v>
      </c>
      <c r="BB340" s="22">
        <v>4</v>
      </c>
      <c r="BC340" s="20">
        <v>2.0699999999999998</v>
      </c>
      <c r="BD340" s="20">
        <v>0.11</v>
      </c>
      <c r="BE340" s="20">
        <v>2.1800000000000002</v>
      </c>
      <c r="BF340" s="20">
        <v>5.32</v>
      </c>
      <c r="BG340" s="22">
        <v>334</v>
      </c>
      <c r="BH340" s="22">
        <v>39</v>
      </c>
      <c r="BI340" s="22">
        <v>208</v>
      </c>
      <c r="BJ340" s="22">
        <v>31</v>
      </c>
      <c r="BK340" s="22">
        <v>116</v>
      </c>
      <c r="BL340" s="22">
        <v>33</v>
      </c>
      <c r="BM340" s="22">
        <v>248</v>
      </c>
      <c r="BN340" s="22">
        <v>35</v>
      </c>
      <c r="BO340" s="20"/>
      <c r="BP340" s="20"/>
      <c r="BQ340" s="20"/>
      <c r="BR340" s="20"/>
      <c r="BS340" s="20"/>
      <c r="BT340" s="20"/>
      <c r="BU340" s="22">
        <v>0.46</v>
      </c>
      <c r="BV340" s="22">
        <v>0</v>
      </c>
      <c r="BW340" s="22">
        <v>0.02</v>
      </c>
      <c r="BX340" s="22">
        <v>0.48</v>
      </c>
      <c r="BY340" s="22">
        <v>1.18</v>
      </c>
      <c r="BZ340" s="22">
        <v>1.1100000000000001</v>
      </c>
      <c r="CA340" s="22">
        <v>85</v>
      </c>
      <c r="CB340" s="22">
        <v>27</v>
      </c>
      <c r="CC340" s="22">
        <v>204</v>
      </c>
      <c r="CD340" s="22">
        <v>27</v>
      </c>
      <c r="CE340" s="22">
        <v>334</v>
      </c>
      <c r="CF340" s="22">
        <v>42</v>
      </c>
      <c r="CG340" s="22">
        <v>368</v>
      </c>
      <c r="CH340" s="22">
        <v>57</v>
      </c>
      <c r="CI340" s="22">
        <v>0.89</v>
      </c>
      <c r="CJ340" s="22">
        <v>0.44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447261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0.5</v>
      </c>
      <c r="K341" s="20">
        <v>0</v>
      </c>
      <c r="L341" s="22">
        <v>0</v>
      </c>
      <c r="M341" s="20" t="s">
        <v>3232</v>
      </c>
      <c r="N341" s="20">
        <v>0</v>
      </c>
      <c r="O341" s="22">
        <v>719</v>
      </c>
      <c r="P341" s="23" t="b">
        <v>0</v>
      </c>
      <c r="Q341" s="20"/>
      <c r="R341" s="20"/>
      <c r="S341" s="22">
        <v>45</v>
      </c>
      <c r="T341" s="20" t="s">
        <v>3233</v>
      </c>
      <c r="U341" s="20">
        <v>0</v>
      </c>
      <c r="V341" s="20" t="s">
        <v>3234</v>
      </c>
      <c r="W341" s="20">
        <v>0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0</v>
      </c>
      <c r="AD341" s="22">
        <v>837</v>
      </c>
      <c r="AE341" s="22">
        <v>13</v>
      </c>
      <c r="AF341" s="22">
        <v>552</v>
      </c>
      <c r="AG341" s="22">
        <v>17</v>
      </c>
      <c r="AH341" s="20">
        <v>0</v>
      </c>
      <c r="AI341" s="20">
        <v>0</v>
      </c>
      <c r="AJ341" s="20" t="s">
        <v>3234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653</v>
      </c>
      <c r="BH341" s="22">
        <v>257</v>
      </c>
      <c r="BI341" s="22">
        <v>648</v>
      </c>
      <c r="BJ341" s="22">
        <v>258</v>
      </c>
      <c r="BK341" s="22">
        <v>636</v>
      </c>
      <c r="BL341" s="22">
        <v>255</v>
      </c>
      <c r="BM341" s="22">
        <v>658</v>
      </c>
      <c r="BN341" s="22">
        <v>260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404</v>
      </c>
      <c r="CB341" s="22">
        <v>234</v>
      </c>
      <c r="CC341" s="22">
        <v>611</v>
      </c>
      <c r="CD341" s="22">
        <v>227</v>
      </c>
      <c r="CE341" s="22">
        <v>664</v>
      </c>
      <c r="CF341" s="22">
        <v>264</v>
      </c>
      <c r="CG341" s="22">
        <v>700</v>
      </c>
      <c r="CH341" s="22">
        <v>286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153133</v>
      </c>
      <c r="D342" s="22">
        <v>0</v>
      </c>
      <c r="E342" s="22">
        <v>0</v>
      </c>
      <c r="F342" s="22">
        <v>-2</v>
      </c>
      <c r="G342" s="22">
        <v>2</v>
      </c>
      <c r="H342" s="22">
        <v>1</v>
      </c>
      <c r="I342" s="22">
        <v>3</v>
      </c>
      <c r="J342" s="20">
        <v>5.9</v>
      </c>
      <c r="K342" s="20">
        <v>6.4</v>
      </c>
      <c r="L342" s="22">
        <v>6</v>
      </c>
      <c r="M342" s="20" t="s">
        <v>1255</v>
      </c>
      <c r="N342" s="20">
        <v>6.4</v>
      </c>
      <c r="O342" s="22">
        <v>256</v>
      </c>
      <c r="P342" s="23" t="b">
        <v>0</v>
      </c>
      <c r="Q342" s="20"/>
      <c r="R342" s="20" t="s">
        <v>2783</v>
      </c>
      <c r="S342" s="22">
        <v>53</v>
      </c>
      <c r="T342" s="20" t="s">
        <v>1256</v>
      </c>
      <c r="U342" s="20">
        <v>3.2</v>
      </c>
      <c r="V342" s="20" t="s">
        <v>523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45</v>
      </c>
      <c r="AD342" s="22">
        <v>49697</v>
      </c>
      <c r="AE342" s="22">
        <v>12926</v>
      </c>
      <c r="AF342" s="22">
        <v>68686</v>
      </c>
      <c r="AG342" s="22">
        <v>1204</v>
      </c>
      <c r="AH342" s="20">
        <v>1.2</v>
      </c>
      <c r="AI342" s="20">
        <v>8.5</v>
      </c>
      <c r="AJ342" s="20" t="s">
        <v>523</v>
      </c>
      <c r="AK342" s="22">
        <v>918</v>
      </c>
      <c r="AL342" s="22">
        <v>3</v>
      </c>
      <c r="AM342" s="22">
        <v>1</v>
      </c>
      <c r="AN342" s="22">
        <v>3</v>
      </c>
      <c r="AO342" s="22">
        <v>13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3</v>
      </c>
      <c r="AW342" s="22">
        <v>182</v>
      </c>
      <c r="AX342" s="20">
        <v>225.6</v>
      </c>
      <c r="AY342" s="20">
        <v>241.8</v>
      </c>
      <c r="AZ342" s="20">
        <v>237</v>
      </c>
      <c r="BA342" s="20">
        <v>70.5</v>
      </c>
      <c r="BB342" s="22">
        <v>10</v>
      </c>
      <c r="BC342" s="20">
        <v>3.06</v>
      </c>
      <c r="BD342" s="20">
        <v>1.53</v>
      </c>
      <c r="BE342" s="20">
        <v>4.59</v>
      </c>
      <c r="BF342" s="20">
        <v>13.4</v>
      </c>
      <c r="BG342" s="22">
        <v>128</v>
      </c>
      <c r="BH342" s="22">
        <v>52</v>
      </c>
      <c r="BI342" s="22">
        <v>56</v>
      </c>
      <c r="BJ342" s="22">
        <v>44</v>
      </c>
      <c r="BK342" s="22">
        <v>59</v>
      </c>
      <c r="BL342" s="22">
        <v>37</v>
      </c>
      <c r="BM342" s="22">
        <v>59</v>
      </c>
      <c r="BN342" s="22">
        <v>43</v>
      </c>
      <c r="BO342" s="20"/>
      <c r="BP342" s="20"/>
      <c r="BQ342" s="20"/>
      <c r="BR342" s="20"/>
      <c r="BS342" s="20"/>
      <c r="BT342" s="20"/>
      <c r="BU342" s="22">
        <v>0.3</v>
      </c>
      <c r="BV342" s="22">
        <v>0</v>
      </c>
      <c r="BW342" s="22">
        <v>0.15</v>
      </c>
      <c r="BX342" s="22">
        <v>0.45</v>
      </c>
      <c r="BY342" s="22">
        <v>1.31</v>
      </c>
      <c r="BZ342" s="22">
        <v>1.27</v>
      </c>
      <c r="CA342" s="22">
        <v>138</v>
      </c>
      <c r="CB342" s="22">
        <v>84</v>
      </c>
      <c r="CC342" s="22">
        <v>7</v>
      </c>
      <c r="CD342" s="22">
        <v>4</v>
      </c>
      <c r="CE342" s="22">
        <v>117</v>
      </c>
      <c r="CF342" s="22">
        <v>52</v>
      </c>
      <c r="CG342" s="22">
        <v>211</v>
      </c>
      <c r="CH342" s="22">
        <v>69</v>
      </c>
      <c r="CI342" s="22">
        <v>0.98</v>
      </c>
      <c r="CJ342" s="22">
        <v>0.28999999999999998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156689</v>
      </c>
      <c r="D343" s="22">
        <v>0</v>
      </c>
      <c r="E343" s="22">
        <v>0</v>
      </c>
      <c r="F343" s="22">
        <v>-2</v>
      </c>
      <c r="G343" s="22">
        <v>2</v>
      </c>
      <c r="H343" s="22">
        <v>1</v>
      </c>
      <c r="I343" s="22">
        <v>3</v>
      </c>
      <c r="J343" s="20">
        <v>4.9000000000000004</v>
      </c>
      <c r="K343" s="20">
        <v>5.4</v>
      </c>
      <c r="L343" s="22">
        <v>6</v>
      </c>
      <c r="M343" s="20" t="s">
        <v>496</v>
      </c>
      <c r="N343" s="20">
        <v>5.4</v>
      </c>
      <c r="O343" s="22">
        <v>267</v>
      </c>
      <c r="P343" s="23" t="b">
        <v>0</v>
      </c>
      <c r="Q343" s="20"/>
      <c r="R343" s="20" t="s">
        <v>2873</v>
      </c>
      <c r="S343" s="22">
        <v>53</v>
      </c>
      <c r="T343" s="20" t="s">
        <v>1313</v>
      </c>
      <c r="U343" s="20">
        <v>3.7</v>
      </c>
      <c r="V343" s="20" t="s">
        <v>1314</v>
      </c>
      <c r="W343" s="20">
        <v>0.9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59</v>
      </c>
      <c r="AD343" s="22">
        <v>157336</v>
      </c>
      <c r="AE343" s="22">
        <v>9084</v>
      </c>
      <c r="AF343" s="22">
        <v>178024</v>
      </c>
      <c r="AG343" s="22">
        <v>1050</v>
      </c>
      <c r="AH343" s="20">
        <v>1</v>
      </c>
      <c r="AI343" s="20">
        <v>11.1</v>
      </c>
      <c r="AJ343" s="20" t="s">
        <v>496</v>
      </c>
      <c r="AK343" s="22">
        <v>1095</v>
      </c>
      <c r="AL343" s="22">
        <v>1</v>
      </c>
      <c r="AM343" s="22">
        <v>6</v>
      </c>
      <c r="AN343" s="22">
        <v>6</v>
      </c>
      <c r="AO343" s="22">
        <v>18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3</v>
      </c>
      <c r="AW343" s="22">
        <v>213</v>
      </c>
      <c r="AX343" s="20">
        <v>219.6</v>
      </c>
      <c r="AY343" s="20">
        <v>492.1</v>
      </c>
      <c r="AZ343" s="20">
        <v>118</v>
      </c>
      <c r="BA343" s="20">
        <v>82.9</v>
      </c>
      <c r="BB343" s="22">
        <v>14</v>
      </c>
      <c r="BC343" s="20">
        <v>1.05</v>
      </c>
      <c r="BD343" s="20">
        <v>1.99</v>
      </c>
      <c r="BE343" s="20">
        <v>3.04</v>
      </c>
      <c r="BF343" s="20">
        <v>17.52</v>
      </c>
      <c r="BG343" s="22">
        <v>134</v>
      </c>
      <c r="BH343" s="22">
        <v>55</v>
      </c>
      <c r="BI343" s="22">
        <v>8</v>
      </c>
      <c r="BJ343" s="22">
        <v>5</v>
      </c>
      <c r="BK343" s="22">
        <v>134</v>
      </c>
      <c r="BL343" s="22">
        <v>85</v>
      </c>
      <c r="BM343" s="22">
        <v>41</v>
      </c>
      <c r="BN343" s="22">
        <v>29</v>
      </c>
      <c r="BO343" s="22">
        <v>1</v>
      </c>
      <c r="BP343" s="20"/>
      <c r="BQ343" s="22">
        <v>3</v>
      </c>
      <c r="BR343" s="20"/>
      <c r="BS343" s="22">
        <v>2</v>
      </c>
      <c r="BT343" s="20"/>
      <c r="BU343" s="22">
        <v>0.09</v>
      </c>
      <c r="BV343" s="22">
        <v>0</v>
      </c>
      <c r="BW343" s="22">
        <v>0.16</v>
      </c>
      <c r="BX343" s="22">
        <v>0.25</v>
      </c>
      <c r="BY343" s="22">
        <v>1.44</v>
      </c>
      <c r="BZ343" s="22">
        <v>1.48</v>
      </c>
      <c r="CA343" s="22">
        <v>140</v>
      </c>
      <c r="CB343" s="22">
        <v>86</v>
      </c>
      <c r="CC343" s="22">
        <v>21</v>
      </c>
      <c r="CD343" s="22">
        <v>11</v>
      </c>
      <c r="CE343" s="22">
        <v>74</v>
      </c>
      <c r="CF343" s="22">
        <v>39</v>
      </c>
      <c r="CG343" s="22">
        <v>192</v>
      </c>
      <c r="CH343" s="22">
        <v>66</v>
      </c>
      <c r="CI343" s="22">
        <v>1.1499999999999999</v>
      </c>
      <c r="CJ343" s="22">
        <v>0.49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76357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4.3</v>
      </c>
      <c r="K344" s="20">
        <v>4.8</v>
      </c>
      <c r="L344" s="22">
        <v>6</v>
      </c>
      <c r="M344" s="20" t="s">
        <v>1260</v>
      </c>
      <c r="N344" s="20">
        <v>4.8</v>
      </c>
      <c r="O344" s="22">
        <v>268</v>
      </c>
      <c r="P344" s="23" t="b">
        <v>0</v>
      </c>
      <c r="Q344" s="20"/>
      <c r="R344" s="20" t="s">
        <v>3001</v>
      </c>
      <c r="S344" s="22">
        <v>49</v>
      </c>
      <c r="T344" s="20" t="s">
        <v>1287</v>
      </c>
      <c r="U344" s="20">
        <v>2.6</v>
      </c>
      <c r="V344" s="20" t="s">
        <v>534</v>
      </c>
      <c r="W344" s="20">
        <v>0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36</v>
      </c>
      <c r="AD344" s="22">
        <v>3570</v>
      </c>
      <c r="AE344" s="22">
        <v>944</v>
      </c>
      <c r="AF344" s="22">
        <v>1880</v>
      </c>
      <c r="AG344" s="22">
        <v>127</v>
      </c>
      <c r="AH344" s="20">
        <v>1</v>
      </c>
      <c r="AI344" s="20">
        <v>7.3</v>
      </c>
      <c r="AJ344" s="20" t="s">
        <v>534</v>
      </c>
      <c r="AK344" s="22">
        <v>479</v>
      </c>
      <c r="AL344" s="22">
        <v>1</v>
      </c>
      <c r="AM344" s="22">
        <v>4</v>
      </c>
      <c r="AN344" s="22">
        <v>2</v>
      </c>
      <c r="AO344" s="22">
        <v>7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145</v>
      </c>
      <c r="AX344" s="20">
        <v>125.8</v>
      </c>
      <c r="AY344" s="20">
        <v>121.8</v>
      </c>
      <c r="AZ344" s="20">
        <v>67</v>
      </c>
      <c r="BA344" s="20">
        <v>31.6</v>
      </c>
      <c r="BB344" s="22">
        <v>5</v>
      </c>
      <c r="BC344" s="20">
        <v>0.54</v>
      </c>
      <c r="BD344" s="20">
        <v>1.23</v>
      </c>
      <c r="BE344" s="20">
        <v>1.77</v>
      </c>
      <c r="BF344" s="20">
        <v>10.18</v>
      </c>
      <c r="BG344" s="22">
        <v>241</v>
      </c>
      <c r="BH344" s="22">
        <v>98</v>
      </c>
      <c r="BI344" s="22">
        <v>143</v>
      </c>
      <c r="BJ344" s="22">
        <v>97</v>
      </c>
      <c r="BK344" s="22">
        <v>196</v>
      </c>
      <c r="BL344" s="22">
        <v>110</v>
      </c>
      <c r="BM344" s="22">
        <v>216</v>
      </c>
      <c r="BN344" s="22">
        <v>102</v>
      </c>
      <c r="BO344" s="20"/>
      <c r="BP344" s="20"/>
      <c r="BQ344" s="20"/>
      <c r="BR344" s="20"/>
      <c r="BS344" s="20"/>
      <c r="BT344" s="20"/>
      <c r="BU344" s="22">
        <v>0.1</v>
      </c>
      <c r="BV344" s="22">
        <v>0</v>
      </c>
      <c r="BW344" s="22">
        <v>0.23</v>
      </c>
      <c r="BX344" s="22">
        <v>0.33</v>
      </c>
      <c r="BY344" s="22">
        <v>1.91</v>
      </c>
      <c r="BZ344" s="22">
        <v>1.32</v>
      </c>
      <c r="CA344" s="22">
        <v>216</v>
      </c>
      <c r="CB344" s="22">
        <v>138</v>
      </c>
      <c r="CC344" s="22">
        <v>28</v>
      </c>
      <c r="CD344" s="22">
        <v>15</v>
      </c>
      <c r="CE344" s="22">
        <v>194</v>
      </c>
      <c r="CF344" s="22">
        <v>86</v>
      </c>
      <c r="CG344" s="22">
        <v>543</v>
      </c>
      <c r="CH344" s="22">
        <v>196</v>
      </c>
      <c r="CI344" s="22">
        <v>0.94</v>
      </c>
      <c r="CJ344" s="22">
        <v>0.38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166324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1032</v>
      </c>
      <c r="N345" s="20">
        <v>0</v>
      </c>
      <c r="O345" s="22">
        <v>269</v>
      </c>
      <c r="P345" s="23" t="b">
        <v>0</v>
      </c>
      <c r="Q345" s="20" t="s">
        <v>2530</v>
      </c>
      <c r="R345" s="20" t="s">
        <v>2531</v>
      </c>
      <c r="S345" s="22">
        <v>50</v>
      </c>
      <c r="T345" s="20" t="s">
        <v>1302</v>
      </c>
      <c r="U345" s="20">
        <v>0</v>
      </c>
      <c r="V345" s="20" t="s">
        <v>1303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0</v>
      </c>
      <c r="AE345" s="22">
        <v>0</v>
      </c>
      <c r="AF345" s="22">
        <v>993</v>
      </c>
      <c r="AG345" s="22">
        <v>0</v>
      </c>
      <c r="AH345" s="20">
        <v>0</v>
      </c>
      <c r="AI345" s="20">
        <v>0</v>
      </c>
      <c r="AJ345" s="20" t="s">
        <v>2102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731</v>
      </c>
      <c r="BH345" s="22">
        <v>313</v>
      </c>
      <c r="BI345" s="22">
        <v>728</v>
      </c>
      <c r="BJ345" s="22">
        <v>312</v>
      </c>
      <c r="BK345" s="22">
        <v>726</v>
      </c>
      <c r="BL345" s="22">
        <v>312</v>
      </c>
      <c r="BM345" s="22">
        <v>731</v>
      </c>
      <c r="BN345" s="22">
        <v>313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184</v>
      </c>
      <c r="CB345" s="22">
        <v>112</v>
      </c>
      <c r="CC345" s="22">
        <v>707</v>
      </c>
      <c r="CD345" s="22">
        <v>295</v>
      </c>
      <c r="CE345" s="22">
        <v>731</v>
      </c>
      <c r="CF345" s="22">
        <v>313</v>
      </c>
      <c r="CG345" s="22">
        <v>725</v>
      </c>
      <c r="CH345" s="22">
        <v>302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96994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1.3</v>
      </c>
      <c r="K346" s="20">
        <v>1.8</v>
      </c>
      <c r="L346" s="22">
        <v>1</v>
      </c>
      <c r="M346" s="20" t="s">
        <v>1290</v>
      </c>
      <c r="N346" s="20">
        <v>1.8</v>
      </c>
      <c r="O346" s="22">
        <v>270</v>
      </c>
      <c r="P346" s="23" t="b">
        <v>0</v>
      </c>
      <c r="Q346" s="20"/>
      <c r="R346" s="20"/>
      <c r="S346" s="22">
        <v>54</v>
      </c>
      <c r="T346" s="20" t="s">
        <v>1291</v>
      </c>
      <c r="U346" s="20">
        <v>2.9</v>
      </c>
      <c r="V346" s="20" t="s">
        <v>521</v>
      </c>
      <c r="W346" s="20">
        <v>0.1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40</v>
      </c>
      <c r="AD346" s="22">
        <v>23718</v>
      </c>
      <c r="AE346" s="22">
        <v>163</v>
      </c>
      <c r="AF346" s="22">
        <v>27502</v>
      </c>
      <c r="AG346" s="22">
        <v>249</v>
      </c>
      <c r="AH346" s="20">
        <v>0.3</v>
      </c>
      <c r="AI346" s="20">
        <v>7.4</v>
      </c>
      <c r="AJ346" s="20" t="s">
        <v>521</v>
      </c>
      <c r="AK346" s="22">
        <v>648</v>
      </c>
      <c r="AL346" s="22">
        <v>3</v>
      </c>
      <c r="AM346" s="22">
        <v>1</v>
      </c>
      <c r="AN346" s="22">
        <v>1</v>
      </c>
      <c r="AO346" s="22">
        <v>17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2</v>
      </c>
      <c r="AW346" s="22">
        <v>117</v>
      </c>
      <c r="AX346" s="20">
        <v>140</v>
      </c>
      <c r="AY346" s="20">
        <v>65.8</v>
      </c>
      <c r="AZ346" s="20">
        <v>165</v>
      </c>
      <c r="BA346" s="20">
        <v>36.6</v>
      </c>
      <c r="BB346" s="22">
        <v>8</v>
      </c>
      <c r="BC346" s="20">
        <v>2.74</v>
      </c>
      <c r="BD346" s="20">
        <v>0.28999999999999998</v>
      </c>
      <c r="BE346" s="20">
        <v>3.03</v>
      </c>
      <c r="BF346" s="20">
        <v>13.24</v>
      </c>
      <c r="BG346" s="22">
        <v>226</v>
      </c>
      <c r="BH346" s="22">
        <v>92</v>
      </c>
      <c r="BI346" s="22">
        <v>230</v>
      </c>
      <c r="BJ346" s="22">
        <v>128</v>
      </c>
      <c r="BK346" s="22">
        <v>93</v>
      </c>
      <c r="BL346" s="22">
        <v>61</v>
      </c>
      <c r="BM346" s="22">
        <v>185</v>
      </c>
      <c r="BN346" s="22">
        <v>94</v>
      </c>
      <c r="BO346" s="20"/>
      <c r="BP346" s="20"/>
      <c r="BQ346" s="20"/>
      <c r="BR346" s="20"/>
      <c r="BS346" s="20"/>
      <c r="BT346" s="20"/>
      <c r="BU346" s="22">
        <v>0.38</v>
      </c>
      <c r="BV346" s="22">
        <v>0</v>
      </c>
      <c r="BW346" s="22">
        <v>0.04</v>
      </c>
      <c r="BX346" s="22">
        <v>0.42</v>
      </c>
      <c r="BY346" s="22">
        <v>1.84</v>
      </c>
      <c r="BZ346" s="22">
        <v>2.36</v>
      </c>
      <c r="CA346" s="22">
        <v>111</v>
      </c>
      <c r="CB346" s="22">
        <v>68</v>
      </c>
      <c r="CC346" s="22">
        <v>186</v>
      </c>
      <c r="CD346" s="22">
        <v>89</v>
      </c>
      <c r="CE346" s="22">
        <v>163</v>
      </c>
      <c r="CF346" s="22">
        <v>73</v>
      </c>
      <c r="CG346" s="22">
        <v>375</v>
      </c>
      <c r="CH346" s="22">
        <v>120</v>
      </c>
      <c r="CI346" s="22">
        <v>1.1100000000000001</v>
      </c>
      <c r="CJ346" s="22">
        <v>0.14000000000000001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219924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2</v>
      </c>
      <c r="J347" s="20">
        <v>0</v>
      </c>
      <c r="K347" s="20">
        <v>0</v>
      </c>
      <c r="L347" s="22">
        <v>0</v>
      </c>
      <c r="M347" s="20" t="s">
        <v>1315</v>
      </c>
      <c r="N347" s="20">
        <v>0</v>
      </c>
      <c r="O347" s="22">
        <v>271</v>
      </c>
      <c r="P347" s="23" t="b">
        <v>0</v>
      </c>
      <c r="Q347" s="20" t="s">
        <v>2763</v>
      </c>
      <c r="R347" s="20" t="s">
        <v>3323</v>
      </c>
      <c r="S347" s="22">
        <v>44</v>
      </c>
      <c r="T347" s="20" t="s">
        <v>1316</v>
      </c>
      <c r="U347" s="20">
        <v>2.9</v>
      </c>
      <c r="V347" s="20" t="s">
        <v>499</v>
      </c>
      <c r="W347" s="20">
        <v>0.4</v>
      </c>
      <c r="X347" s="23" t="b">
        <v>0</v>
      </c>
      <c r="Y347" s="20"/>
      <c r="Z347" s="20" t="s">
        <v>899</v>
      </c>
      <c r="AA347" s="22">
        <v>10</v>
      </c>
      <c r="AB347" s="22">
        <v>54</v>
      </c>
      <c r="AC347" s="22">
        <v>23</v>
      </c>
      <c r="AD347" s="22">
        <v>83604</v>
      </c>
      <c r="AE347" s="22">
        <v>7</v>
      </c>
      <c r="AF347" s="22">
        <v>108630</v>
      </c>
      <c r="AG347" s="22">
        <v>437</v>
      </c>
      <c r="AH347" s="20">
        <v>0</v>
      </c>
      <c r="AI347" s="20">
        <v>5.2</v>
      </c>
      <c r="AJ347" s="20" t="s">
        <v>499</v>
      </c>
      <c r="AK347" s="22">
        <v>700</v>
      </c>
      <c r="AL347" s="22">
        <v>0</v>
      </c>
      <c r="AM347" s="22">
        <v>0</v>
      </c>
      <c r="AN347" s="22">
        <v>3</v>
      </c>
      <c r="AO347" s="22">
        <v>13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2</v>
      </c>
      <c r="AW347" s="22">
        <v>135</v>
      </c>
      <c r="AX347" s="20">
        <v>145.4</v>
      </c>
      <c r="AY347" s="20">
        <v>16.399999999999999</v>
      </c>
      <c r="AZ347" s="20">
        <v>25</v>
      </c>
      <c r="BA347" s="20">
        <v>18.7</v>
      </c>
      <c r="BB347" s="22">
        <v>8</v>
      </c>
      <c r="BC347" s="20">
        <v>0.15</v>
      </c>
      <c r="BD347" s="20">
        <v>0.28000000000000003</v>
      </c>
      <c r="BE347" s="20">
        <v>0.43</v>
      </c>
      <c r="BF347" s="20">
        <v>15.9</v>
      </c>
      <c r="BG347" s="22">
        <v>221</v>
      </c>
      <c r="BH347" s="22">
        <v>86</v>
      </c>
      <c r="BI347" s="22">
        <v>360</v>
      </c>
      <c r="BJ347" s="22">
        <v>126</v>
      </c>
      <c r="BK347" s="22">
        <v>310</v>
      </c>
      <c r="BL347" s="22">
        <v>103</v>
      </c>
      <c r="BM347" s="22">
        <v>303</v>
      </c>
      <c r="BN347" s="22">
        <v>106</v>
      </c>
      <c r="BO347" s="20"/>
      <c r="BP347" s="20"/>
      <c r="BQ347" s="20"/>
      <c r="BR347" s="20"/>
      <c r="BS347" s="20"/>
      <c r="BT347" s="20"/>
      <c r="BU347" s="22">
        <v>0.02</v>
      </c>
      <c r="BV347" s="22">
        <v>0</v>
      </c>
      <c r="BW347" s="22">
        <v>0.04</v>
      </c>
      <c r="BX347" s="22">
        <v>0.06</v>
      </c>
      <c r="BY347" s="22">
        <v>2.04</v>
      </c>
      <c r="BZ347" s="22">
        <v>1.67</v>
      </c>
      <c r="CA347" s="22">
        <v>517</v>
      </c>
      <c r="CB347" s="22">
        <v>107</v>
      </c>
      <c r="CC347" s="22">
        <v>565</v>
      </c>
      <c r="CD347" s="22">
        <v>225</v>
      </c>
      <c r="CE347" s="22">
        <v>149</v>
      </c>
      <c r="CF347" s="22">
        <v>46</v>
      </c>
      <c r="CG347" s="22">
        <v>246</v>
      </c>
      <c r="CH347" s="22">
        <v>98</v>
      </c>
      <c r="CI347" s="22">
        <v>1.03</v>
      </c>
      <c r="CJ347" s="22">
        <v>0.39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432931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1317</v>
      </c>
      <c r="N348" s="20">
        <v>0</v>
      </c>
      <c r="O348" s="22">
        <v>272</v>
      </c>
      <c r="P348" s="23" t="b">
        <v>0</v>
      </c>
      <c r="Q348" s="20" t="s">
        <v>3591</v>
      </c>
      <c r="R348" s="20" t="s">
        <v>3592</v>
      </c>
      <c r="S348" s="22">
        <v>44</v>
      </c>
      <c r="T348" s="20" t="s">
        <v>1318</v>
      </c>
      <c r="U348" s="20">
        <v>0</v>
      </c>
      <c r="V348" s="20" t="s">
        <v>698</v>
      </c>
      <c r="W348" s="20">
        <v>0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0</v>
      </c>
      <c r="AD348" s="22">
        <v>2076</v>
      </c>
      <c r="AE348" s="22">
        <v>6</v>
      </c>
      <c r="AF348" s="22">
        <v>3359</v>
      </c>
      <c r="AG348" s="22">
        <v>41</v>
      </c>
      <c r="AH348" s="20">
        <v>0</v>
      </c>
      <c r="AI348" s="20">
        <v>0</v>
      </c>
      <c r="AJ348" s="20" t="s">
        <v>698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622</v>
      </c>
      <c r="BH348" s="22">
        <v>240</v>
      </c>
      <c r="BI348" s="22">
        <v>611</v>
      </c>
      <c r="BJ348" s="22">
        <v>240</v>
      </c>
      <c r="BK348" s="22">
        <v>594</v>
      </c>
      <c r="BL348" s="22">
        <v>236</v>
      </c>
      <c r="BM348" s="22">
        <v>627</v>
      </c>
      <c r="BN348" s="22">
        <v>243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539</v>
      </c>
      <c r="CB348" s="22">
        <v>303</v>
      </c>
      <c r="CC348" s="22">
        <v>577</v>
      </c>
      <c r="CD348" s="22">
        <v>210</v>
      </c>
      <c r="CE348" s="22">
        <v>634</v>
      </c>
      <c r="CF348" s="22">
        <v>248</v>
      </c>
      <c r="CG348" s="22">
        <v>582</v>
      </c>
      <c r="CH348" s="22">
        <v>217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83543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0</v>
      </c>
      <c r="K349" s="20">
        <v>0</v>
      </c>
      <c r="L349" s="22">
        <v>0</v>
      </c>
      <c r="M349" s="20" t="s">
        <v>444</v>
      </c>
      <c r="N349" s="20">
        <v>0</v>
      </c>
      <c r="O349" s="22">
        <v>273</v>
      </c>
      <c r="P349" s="23" t="b">
        <v>0</v>
      </c>
      <c r="Q349" s="20" t="s">
        <v>3002</v>
      </c>
      <c r="R349" s="20" t="s">
        <v>3003</v>
      </c>
      <c r="S349" s="22">
        <v>44</v>
      </c>
      <c r="T349" s="20" t="s">
        <v>1289</v>
      </c>
      <c r="U349" s="20">
        <v>0</v>
      </c>
      <c r="V349" s="20" t="s">
        <v>701</v>
      </c>
      <c r="W349" s="20">
        <v>0</v>
      </c>
      <c r="X349" s="23" t="b">
        <v>0</v>
      </c>
      <c r="Y349" s="20"/>
      <c r="Z349" s="20" t="s">
        <v>872</v>
      </c>
      <c r="AA349" s="22">
        <v>10</v>
      </c>
      <c r="AB349" s="22">
        <v>54</v>
      </c>
      <c r="AC349" s="22">
        <v>0</v>
      </c>
      <c r="AD349" s="22">
        <v>941</v>
      </c>
      <c r="AE349" s="22">
        <v>0</v>
      </c>
      <c r="AF349" s="22">
        <v>7679</v>
      </c>
      <c r="AG349" s="22">
        <v>26</v>
      </c>
      <c r="AH349" s="20">
        <v>0</v>
      </c>
      <c r="AI349" s="20">
        <v>0</v>
      </c>
      <c r="AJ349" s="20" t="s">
        <v>701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601</v>
      </c>
      <c r="BH349" s="22">
        <v>227</v>
      </c>
      <c r="BI349" s="22">
        <v>589</v>
      </c>
      <c r="BJ349" s="22">
        <v>227</v>
      </c>
      <c r="BK349" s="22">
        <v>569</v>
      </c>
      <c r="BL349" s="22">
        <v>222</v>
      </c>
      <c r="BM349" s="22">
        <v>606</v>
      </c>
      <c r="BN349" s="22">
        <v>230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484</v>
      </c>
      <c r="CB349" s="22">
        <v>283</v>
      </c>
      <c r="CC349" s="22">
        <v>547</v>
      </c>
      <c r="CD349" s="22">
        <v>196</v>
      </c>
      <c r="CE349" s="22">
        <v>612</v>
      </c>
      <c r="CF349" s="22">
        <v>235</v>
      </c>
      <c r="CG349" s="22">
        <v>563</v>
      </c>
      <c r="CH349" s="22">
        <v>207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109434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2</v>
      </c>
      <c r="J350" s="20">
        <v>0</v>
      </c>
      <c r="K350" s="20">
        <v>0</v>
      </c>
      <c r="L350" s="22">
        <v>0</v>
      </c>
      <c r="M350" s="20" t="s">
        <v>1292</v>
      </c>
      <c r="N350" s="20">
        <v>0</v>
      </c>
      <c r="O350" s="22">
        <v>274</v>
      </c>
      <c r="P350" s="23" t="b">
        <v>0</v>
      </c>
      <c r="Q350" s="20" t="s">
        <v>3004</v>
      </c>
      <c r="R350" s="20" t="s">
        <v>3005</v>
      </c>
      <c r="S350" s="22">
        <v>40</v>
      </c>
      <c r="T350" s="20" t="s">
        <v>1293</v>
      </c>
      <c r="U350" s="20">
        <v>0</v>
      </c>
      <c r="V350" s="20" t="s">
        <v>700</v>
      </c>
      <c r="W350" s="20">
        <v>0.1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1162</v>
      </c>
      <c r="AE350" s="22">
        <v>0</v>
      </c>
      <c r="AF350" s="22">
        <v>10101</v>
      </c>
      <c r="AG350" s="22">
        <v>44</v>
      </c>
      <c r="AH350" s="20">
        <v>0</v>
      </c>
      <c r="AI350" s="20">
        <v>0</v>
      </c>
      <c r="AJ350" s="20" t="s">
        <v>700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505</v>
      </c>
      <c r="BH350" s="22">
        <v>176</v>
      </c>
      <c r="BI350" s="22">
        <v>491</v>
      </c>
      <c r="BJ350" s="22">
        <v>176</v>
      </c>
      <c r="BK350" s="22">
        <v>463</v>
      </c>
      <c r="BL350" s="22">
        <v>164</v>
      </c>
      <c r="BM350" s="22">
        <v>513</v>
      </c>
      <c r="BN350" s="22">
        <v>177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633</v>
      </c>
      <c r="CB350" s="22">
        <v>167</v>
      </c>
      <c r="CC350" s="22">
        <v>436</v>
      </c>
      <c r="CD350" s="22">
        <v>146</v>
      </c>
      <c r="CE350" s="22">
        <v>517</v>
      </c>
      <c r="CF350" s="22">
        <v>173</v>
      </c>
      <c r="CG350" s="22">
        <v>463</v>
      </c>
      <c r="CH350" s="22">
        <v>177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80201</v>
      </c>
      <c r="D351" s="22">
        <v>0</v>
      </c>
      <c r="E351" s="22">
        <v>0</v>
      </c>
      <c r="F351" s="22">
        <v>2</v>
      </c>
      <c r="G351" s="22">
        <v>-2</v>
      </c>
      <c r="H351" s="22">
        <v>2</v>
      </c>
      <c r="I351" s="22">
        <v>1</v>
      </c>
      <c r="J351" s="20">
        <v>3.5</v>
      </c>
      <c r="K351" s="20">
        <v>4</v>
      </c>
      <c r="L351" s="22">
        <v>9</v>
      </c>
      <c r="M351" s="20" t="s">
        <v>1285</v>
      </c>
      <c r="N351" s="20">
        <v>4</v>
      </c>
      <c r="O351" s="22">
        <v>275</v>
      </c>
      <c r="P351" s="23" t="b">
        <v>1</v>
      </c>
      <c r="Q351" s="20"/>
      <c r="R351" s="20"/>
      <c r="S351" s="22">
        <v>47</v>
      </c>
      <c r="T351" s="20" t="s">
        <v>1286</v>
      </c>
      <c r="U351" s="20">
        <v>4.0999999999999996</v>
      </c>
      <c r="V351" s="20" t="s">
        <v>429</v>
      </c>
      <c r="W351" s="20">
        <v>15.2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66</v>
      </c>
      <c r="AD351" s="22">
        <v>1308709</v>
      </c>
      <c r="AE351" s="22">
        <v>34128</v>
      </c>
      <c r="AF351" s="22">
        <v>659417</v>
      </c>
      <c r="AG351" s="22">
        <v>6802</v>
      </c>
      <c r="AH351" s="20">
        <v>0.9</v>
      </c>
      <c r="AI351" s="20">
        <v>14</v>
      </c>
      <c r="AJ351" s="20" t="s">
        <v>429</v>
      </c>
      <c r="AK351" s="22">
        <v>1440</v>
      </c>
      <c r="AL351" s="22">
        <v>0</v>
      </c>
      <c r="AM351" s="22">
        <v>0</v>
      </c>
      <c r="AN351" s="22">
        <v>5</v>
      </c>
      <c r="AO351" s="22">
        <v>26</v>
      </c>
      <c r="AP351" s="22">
        <v>1</v>
      </c>
      <c r="AQ351" s="22">
        <v>0</v>
      </c>
      <c r="AR351" s="22">
        <v>0</v>
      </c>
      <c r="AS351" s="22">
        <v>0</v>
      </c>
      <c r="AT351" s="22">
        <v>0</v>
      </c>
      <c r="AU351" s="22">
        <v>66</v>
      </c>
      <c r="AV351" s="22">
        <v>10</v>
      </c>
      <c r="AW351" s="22">
        <v>368</v>
      </c>
      <c r="AX351" s="20">
        <v>530.6</v>
      </c>
      <c r="AY351" s="20">
        <v>0.1</v>
      </c>
      <c r="AZ351" s="20">
        <v>0</v>
      </c>
      <c r="BA351" s="20">
        <v>53</v>
      </c>
      <c r="BB351" s="22">
        <v>16</v>
      </c>
      <c r="BC351" s="20">
        <v>0</v>
      </c>
      <c r="BD351" s="20">
        <v>0</v>
      </c>
      <c r="BE351" s="20">
        <v>0</v>
      </c>
      <c r="BF351" s="20">
        <v>27.83</v>
      </c>
      <c r="BG351" s="22">
        <v>4</v>
      </c>
      <c r="BH351" s="22">
        <v>2</v>
      </c>
      <c r="BI351" s="22">
        <v>453</v>
      </c>
      <c r="BJ351" s="22">
        <v>9</v>
      </c>
      <c r="BK351" s="22">
        <v>694</v>
      </c>
      <c r="BL351" s="22">
        <v>76</v>
      </c>
      <c r="BM351" s="22">
        <v>106</v>
      </c>
      <c r="BN351" s="22">
        <v>2</v>
      </c>
      <c r="BO351" s="20"/>
      <c r="BP351" s="20"/>
      <c r="BQ351" s="20"/>
      <c r="BR351" s="20"/>
      <c r="BS351" s="20"/>
      <c r="BT351" s="20"/>
      <c r="BU351" s="22">
        <v>0</v>
      </c>
      <c r="BV351" s="22">
        <v>4.12</v>
      </c>
      <c r="BW351" s="22">
        <v>0</v>
      </c>
      <c r="BX351" s="22">
        <v>0</v>
      </c>
      <c r="BY351" s="22">
        <v>1.74</v>
      </c>
      <c r="BZ351" s="22">
        <v>1.62</v>
      </c>
      <c r="CA351" s="22">
        <v>309</v>
      </c>
      <c r="CB351" s="22">
        <v>11</v>
      </c>
      <c r="CC351" s="22">
        <v>57</v>
      </c>
      <c r="CD351" s="22">
        <v>7</v>
      </c>
      <c r="CE351" s="22">
        <v>46</v>
      </c>
      <c r="CF351" s="22">
        <v>4</v>
      </c>
      <c r="CG351" s="22">
        <v>23</v>
      </c>
      <c r="CH351" s="22">
        <v>4</v>
      </c>
      <c r="CI351" s="22">
        <v>1</v>
      </c>
      <c r="CJ351" s="22">
        <v>0.31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212314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-0.1</v>
      </c>
      <c r="K352" s="20">
        <v>0.4</v>
      </c>
      <c r="L352" s="22">
        <v>0</v>
      </c>
      <c r="M352" s="20" t="s">
        <v>2103</v>
      </c>
      <c r="N352" s="20">
        <v>0.4</v>
      </c>
      <c r="O352" s="22">
        <v>276</v>
      </c>
      <c r="P352" s="23" t="b">
        <v>0</v>
      </c>
      <c r="Q352" s="20"/>
      <c r="R352" s="20" t="s">
        <v>3006</v>
      </c>
      <c r="S352" s="22">
        <v>44</v>
      </c>
      <c r="T352" s="20" t="s">
        <v>1754</v>
      </c>
      <c r="U352" s="20">
        <v>1.4</v>
      </c>
      <c r="V352" s="20" t="s">
        <v>2104</v>
      </c>
      <c r="W352" s="20">
        <v>0.3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13</v>
      </c>
      <c r="AD352" s="22">
        <v>59139</v>
      </c>
      <c r="AE352" s="22">
        <v>205</v>
      </c>
      <c r="AF352" s="22">
        <v>73666</v>
      </c>
      <c r="AG352" s="22">
        <v>476</v>
      </c>
      <c r="AH352" s="20">
        <v>0.1</v>
      </c>
      <c r="AI352" s="20">
        <v>3</v>
      </c>
      <c r="AJ352" s="20" t="s">
        <v>2104</v>
      </c>
      <c r="AK352" s="22">
        <v>363</v>
      </c>
      <c r="AL352" s="22">
        <v>0</v>
      </c>
      <c r="AM352" s="22">
        <v>0</v>
      </c>
      <c r="AN352" s="22">
        <v>1</v>
      </c>
      <c r="AO352" s="22">
        <v>7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44</v>
      </c>
      <c r="AX352" s="20">
        <v>41.4</v>
      </c>
      <c r="AY352" s="20">
        <v>35.4</v>
      </c>
      <c r="AZ352" s="20">
        <v>30</v>
      </c>
      <c r="BA352" s="20">
        <v>10.4</v>
      </c>
      <c r="BB352" s="22">
        <v>4</v>
      </c>
      <c r="BC352" s="20">
        <v>0.66</v>
      </c>
      <c r="BD352" s="20">
        <v>7.0000000000000007E-2</v>
      </c>
      <c r="BE352" s="20">
        <v>0.73</v>
      </c>
      <c r="BF352" s="20">
        <v>10.96</v>
      </c>
      <c r="BG352" s="22">
        <v>361</v>
      </c>
      <c r="BH352" s="22">
        <v>159</v>
      </c>
      <c r="BI352" s="22">
        <v>308</v>
      </c>
      <c r="BJ352" s="22">
        <v>163</v>
      </c>
      <c r="BK352" s="22">
        <v>291</v>
      </c>
      <c r="BL352" s="22">
        <v>151</v>
      </c>
      <c r="BM352" s="22">
        <v>365</v>
      </c>
      <c r="BN352" s="22">
        <v>164</v>
      </c>
      <c r="BO352" s="20"/>
      <c r="BP352" s="20"/>
      <c r="BQ352" s="20"/>
      <c r="BR352" s="20"/>
      <c r="BS352" s="20"/>
      <c r="BT352" s="20"/>
      <c r="BU352" s="22">
        <v>0.16</v>
      </c>
      <c r="BV352" s="22">
        <v>0</v>
      </c>
      <c r="BW352" s="22">
        <v>0.02</v>
      </c>
      <c r="BX352" s="22">
        <v>0.18</v>
      </c>
      <c r="BY352" s="22">
        <v>2.72</v>
      </c>
      <c r="BZ352" s="22">
        <v>1.74</v>
      </c>
      <c r="CA352" s="22">
        <v>512</v>
      </c>
      <c r="CB352" s="22">
        <v>291</v>
      </c>
      <c r="CC352" s="22">
        <v>328</v>
      </c>
      <c r="CD352" s="22">
        <v>148</v>
      </c>
      <c r="CE352" s="22">
        <v>344</v>
      </c>
      <c r="CF352" s="22">
        <v>156</v>
      </c>
      <c r="CG352" s="22">
        <v>283</v>
      </c>
      <c r="CH352" s="22">
        <v>92</v>
      </c>
      <c r="CI352" s="22">
        <v>0.99</v>
      </c>
      <c r="CJ352" s="22">
        <v>0.25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120721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2</v>
      </c>
      <c r="J353" s="20">
        <v>0</v>
      </c>
      <c r="K353" s="20">
        <v>0</v>
      </c>
      <c r="L353" s="22">
        <v>0</v>
      </c>
      <c r="M353" s="20" t="s">
        <v>1082</v>
      </c>
      <c r="N353" s="20">
        <v>0</v>
      </c>
      <c r="O353" s="22">
        <v>277</v>
      </c>
      <c r="P353" s="23" t="b">
        <v>0</v>
      </c>
      <c r="Q353" s="20" t="s">
        <v>3007</v>
      </c>
      <c r="R353" s="20" t="s">
        <v>3008</v>
      </c>
      <c r="S353" s="22">
        <v>40</v>
      </c>
      <c r="T353" s="20" t="s">
        <v>1319</v>
      </c>
      <c r="U353" s="20">
        <v>0</v>
      </c>
      <c r="V353" s="20" t="s">
        <v>613</v>
      </c>
      <c r="W353" s="20">
        <v>0.2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4952</v>
      </c>
      <c r="AE353" s="22">
        <v>0</v>
      </c>
      <c r="AF353" s="22">
        <v>39954</v>
      </c>
      <c r="AG353" s="22">
        <v>144</v>
      </c>
      <c r="AH353" s="20">
        <v>0</v>
      </c>
      <c r="AI353" s="20">
        <v>0</v>
      </c>
      <c r="AJ353" s="20" t="s">
        <v>613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510</v>
      </c>
      <c r="BH353" s="22">
        <v>179</v>
      </c>
      <c r="BI353" s="22">
        <v>496</v>
      </c>
      <c r="BJ353" s="22">
        <v>179</v>
      </c>
      <c r="BK353" s="22">
        <v>468</v>
      </c>
      <c r="BL353" s="22">
        <v>167</v>
      </c>
      <c r="BM353" s="22">
        <v>518</v>
      </c>
      <c r="BN353" s="22">
        <v>180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638</v>
      </c>
      <c r="CB353" s="22">
        <v>170</v>
      </c>
      <c r="CC353" s="22">
        <v>441</v>
      </c>
      <c r="CD353" s="22">
        <v>149</v>
      </c>
      <c r="CE353" s="22">
        <v>522</v>
      </c>
      <c r="CF353" s="22">
        <v>176</v>
      </c>
      <c r="CG353" s="22">
        <v>316</v>
      </c>
      <c r="CH353" s="22">
        <v>121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0</v>
      </c>
      <c r="B354" s="22">
        <v>0</v>
      </c>
      <c r="C354" s="22">
        <v>128389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4</v>
      </c>
      <c r="J354" s="20">
        <v>0</v>
      </c>
      <c r="K354" s="20">
        <v>0</v>
      </c>
      <c r="L354" s="22">
        <v>0</v>
      </c>
      <c r="M354" s="20" t="s">
        <v>1295</v>
      </c>
      <c r="N354" s="20">
        <v>0</v>
      </c>
      <c r="O354" s="22">
        <v>278</v>
      </c>
      <c r="P354" s="23" t="b">
        <v>0</v>
      </c>
      <c r="Q354" s="20" t="s">
        <v>2784</v>
      </c>
      <c r="R354" s="20" t="s">
        <v>2785</v>
      </c>
      <c r="S354" s="22">
        <v>74</v>
      </c>
      <c r="T354" s="20" t="s">
        <v>1296</v>
      </c>
      <c r="U354" s="20">
        <v>1</v>
      </c>
      <c r="V354" s="20" t="s">
        <v>415</v>
      </c>
      <c r="W354" s="20">
        <v>0.7</v>
      </c>
      <c r="X354" s="23" t="b">
        <v>0</v>
      </c>
      <c r="Y354" s="20"/>
      <c r="Z354" s="20" t="s">
        <v>872</v>
      </c>
      <c r="AA354" s="22">
        <v>10</v>
      </c>
      <c r="AB354" s="22">
        <v>54</v>
      </c>
      <c r="AC354" s="22">
        <v>1</v>
      </c>
      <c r="AD354" s="22">
        <v>15553</v>
      </c>
      <c r="AE354" s="22">
        <v>0</v>
      </c>
      <c r="AF354" s="22">
        <v>355052</v>
      </c>
      <c r="AG354" s="22">
        <v>105</v>
      </c>
      <c r="AH354" s="20">
        <v>0</v>
      </c>
      <c r="AI354" s="20">
        <v>0.1</v>
      </c>
      <c r="AJ354" s="20" t="s">
        <v>415</v>
      </c>
      <c r="AK354" s="22">
        <v>32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6</v>
      </c>
      <c r="AX354" s="20">
        <v>6.4</v>
      </c>
      <c r="AY354" s="20">
        <v>0.3</v>
      </c>
      <c r="AZ354" s="20">
        <v>26</v>
      </c>
      <c r="BA354" s="20">
        <v>3.3</v>
      </c>
      <c r="BB354" s="22">
        <v>0</v>
      </c>
      <c r="BC354" s="20">
        <v>0.16</v>
      </c>
      <c r="BD354" s="20">
        <v>0.02</v>
      </c>
      <c r="BE354" s="20">
        <v>0.18</v>
      </c>
      <c r="BF354" s="20">
        <v>0.6</v>
      </c>
      <c r="BG354" s="22">
        <v>444</v>
      </c>
      <c r="BH354" s="22">
        <v>51</v>
      </c>
      <c r="BI354" s="22">
        <v>443</v>
      </c>
      <c r="BJ354" s="22">
        <v>57</v>
      </c>
      <c r="BK354" s="22">
        <v>309</v>
      </c>
      <c r="BL354" s="22">
        <v>49</v>
      </c>
      <c r="BM354" s="22">
        <v>425</v>
      </c>
      <c r="BN354" s="22">
        <v>50</v>
      </c>
      <c r="BO354" s="20"/>
      <c r="BP354" s="20"/>
      <c r="BQ354" s="20"/>
      <c r="BR354" s="20"/>
      <c r="BS354" s="20"/>
      <c r="BT354" s="20"/>
      <c r="BU354" s="22">
        <v>0.45</v>
      </c>
      <c r="BV354" s="22">
        <v>0</v>
      </c>
      <c r="BW354" s="22">
        <v>0.06</v>
      </c>
      <c r="BX354" s="22">
        <v>0.51</v>
      </c>
      <c r="BY354" s="22">
        <v>1.69</v>
      </c>
      <c r="BZ354" s="22">
        <v>0</v>
      </c>
      <c r="CA354" s="22">
        <v>23</v>
      </c>
      <c r="CB354" s="22">
        <v>9</v>
      </c>
      <c r="CC354" s="22">
        <v>752</v>
      </c>
      <c r="CD354" s="22">
        <v>96</v>
      </c>
      <c r="CE354" s="22">
        <v>456</v>
      </c>
      <c r="CF354" s="22">
        <v>59</v>
      </c>
      <c r="CG354" s="22">
        <v>204</v>
      </c>
      <c r="CH354" s="22">
        <v>30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75</v>
      </c>
      <c r="C355" s="22">
        <v>244042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4</v>
      </c>
      <c r="J355" s="20">
        <v>-0.5</v>
      </c>
      <c r="K355" s="20">
        <v>0</v>
      </c>
      <c r="L355" s="22">
        <v>0</v>
      </c>
      <c r="M355" s="20" t="s">
        <v>307</v>
      </c>
      <c r="N355" s="20">
        <v>0</v>
      </c>
      <c r="O355" s="22">
        <v>279</v>
      </c>
      <c r="P355" s="23" t="b">
        <v>0</v>
      </c>
      <c r="Q355" s="20"/>
      <c r="R355" s="20" t="s">
        <v>3437</v>
      </c>
      <c r="S355" s="22">
        <v>44</v>
      </c>
      <c r="T355" s="20" t="s">
        <v>1308</v>
      </c>
      <c r="U355" s="20">
        <v>1</v>
      </c>
      <c r="V355" s="20" t="s">
        <v>1309</v>
      </c>
      <c r="W355" s="20">
        <v>0.4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5</v>
      </c>
      <c r="AD355" s="22">
        <v>61449</v>
      </c>
      <c r="AE355" s="22">
        <v>261</v>
      </c>
      <c r="AF355" s="22">
        <v>72033</v>
      </c>
      <c r="AG355" s="22">
        <v>773</v>
      </c>
      <c r="AH355" s="20">
        <v>0</v>
      </c>
      <c r="AI355" s="20">
        <v>1.1000000000000001</v>
      </c>
      <c r="AJ355" s="20" t="s">
        <v>702</v>
      </c>
      <c r="AK355" s="22">
        <v>132</v>
      </c>
      <c r="AL355" s="22">
        <v>0</v>
      </c>
      <c r="AM355" s="22">
        <v>0</v>
      </c>
      <c r="AN355" s="22">
        <v>1</v>
      </c>
      <c r="AO355" s="22">
        <v>2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0</v>
      </c>
      <c r="AW355" s="22">
        <v>3</v>
      </c>
      <c r="AX355" s="20">
        <v>9.8000000000000007</v>
      </c>
      <c r="AY355" s="20">
        <v>33.5</v>
      </c>
      <c r="AZ355" s="20">
        <v>52</v>
      </c>
      <c r="BA355" s="20">
        <v>9.1999999999999993</v>
      </c>
      <c r="BB355" s="22">
        <v>1</v>
      </c>
      <c r="BC355" s="20">
        <v>0.35</v>
      </c>
      <c r="BD355" s="20">
        <v>0.04</v>
      </c>
      <c r="BE355" s="20">
        <v>0.39</v>
      </c>
      <c r="BF355" s="20">
        <v>2.52</v>
      </c>
      <c r="BG355" s="22">
        <v>431</v>
      </c>
      <c r="BH355" s="22">
        <v>49</v>
      </c>
      <c r="BI355" s="22">
        <v>312</v>
      </c>
      <c r="BJ355" s="22">
        <v>43</v>
      </c>
      <c r="BK355" s="22">
        <v>226</v>
      </c>
      <c r="BL355" s="22">
        <v>45</v>
      </c>
      <c r="BM355" s="22">
        <v>371</v>
      </c>
      <c r="BN355" s="22">
        <v>47</v>
      </c>
      <c r="BO355" s="20"/>
      <c r="BP355" s="20"/>
      <c r="BQ355" s="20"/>
      <c r="BR355" s="20"/>
      <c r="BS355" s="20"/>
      <c r="BT355" s="20"/>
      <c r="BU355" s="22">
        <v>0.24</v>
      </c>
      <c r="BV355" s="22">
        <v>0</v>
      </c>
      <c r="BW355" s="22">
        <v>0.03</v>
      </c>
      <c r="BX355" s="22">
        <v>0.27</v>
      </c>
      <c r="BY355" s="22">
        <v>1.72</v>
      </c>
      <c r="BZ355" s="22">
        <v>1.36</v>
      </c>
      <c r="CA355" s="22">
        <v>534</v>
      </c>
      <c r="CB355" s="22">
        <v>95</v>
      </c>
      <c r="CC355" s="22">
        <v>574</v>
      </c>
      <c r="CD355" s="22">
        <v>56</v>
      </c>
      <c r="CE355" s="22">
        <v>404</v>
      </c>
      <c r="CF355" s="22">
        <v>47</v>
      </c>
      <c r="CG355" s="22">
        <v>249</v>
      </c>
      <c r="CH355" s="22">
        <v>41</v>
      </c>
      <c r="CI355" s="22">
        <v>0.68</v>
      </c>
      <c r="CJ355" s="22">
        <v>0.68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154296</v>
      </c>
      <c r="D356" s="22">
        <v>0</v>
      </c>
      <c r="E356" s="22">
        <v>0</v>
      </c>
      <c r="F356" s="22">
        <v>0</v>
      </c>
      <c r="G356" s="22">
        <v>0</v>
      </c>
      <c r="H356" s="22">
        <v>2</v>
      </c>
      <c r="I356" s="22">
        <v>3</v>
      </c>
      <c r="J356" s="20">
        <v>1.7</v>
      </c>
      <c r="K356" s="20">
        <v>2.2000000000000002</v>
      </c>
      <c r="L356" s="22">
        <v>5</v>
      </c>
      <c r="M356" s="20" t="s">
        <v>1194</v>
      </c>
      <c r="N356" s="20">
        <v>2.2000000000000002</v>
      </c>
      <c r="O356" s="22">
        <v>280</v>
      </c>
      <c r="P356" s="23" t="b">
        <v>0</v>
      </c>
      <c r="Q356" s="20"/>
      <c r="R356" s="20" t="s">
        <v>3509</v>
      </c>
      <c r="S356" s="22">
        <v>50</v>
      </c>
      <c r="T356" s="20" t="s">
        <v>1311</v>
      </c>
      <c r="U356" s="20">
        <v>3.2</v>
      </c>
      <c r="V356" s="20" t="s">
        <v>1312</v>
      </c>
      <c r="W356" s="20">
        <v>0.3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42</v>
      </c>
      <c r="AD356" s="22">
        <v>66767</v>
      </c>
      <c r="AE356" s="22">
        <v>1371</v>
      </c>
      <c r="AF356" s="22">
        <v>59010</v>
      </c>
      <c r="AG356" s="22">
        <v>481</v>
      </c>
      <c r="AH356" s="20">
        <v>0.4</v>
      </c>
      <c r="AI356" s="20">
        <v>8.4</v>
      </c>
      <c r="AJ356" s="20" t="s">
        <v>2105</v>
      </c>
      <c r="AK356" s="22">
        <v>1071</v>
      </c>
      <c r="AL356" s="22">
        <v>2</v>
      </c>
      <c r="AM356" s="22">
        <v>1</v>
      </c>
      <c r="AN356" s="22">
        <v>4</v>
      </c>
      <c r="AO356" s="22">
        <v>17</v>
      </c>
      <c r="AP356" s="22">
        <v>0</v>
      </c>
      <c r="AQ356" s="22">
        <v>0</v>
      </c>
      <c r="AR356" s="22">
        <v>0</v>
      </c>
      <c r="AS356" s="22">
        <v>6</v>
      </c>
      <c r="AT356" s="22">
        <v>0</v>
      </c>
      <c r="AU356" s="22">
        <v>0</v>
      </c>
      <c r="AV356" s="22">
        <v>6</v>
      </c>
      <c r="AW356" s="22">
        <v>158</v>
      </c>
      <c r="AX356" s="20">
        <v>292.39999999999998</v>
      </c>
      <c r="AY356" s="20">
        <v>68.5</v>
      </c>
      <c r="AZ356" s="20">
        <v>110</v>
      </c>
      <c r="BA356" s="20">
        <v>47.1</v>
      </c>
      <c r="BB356" s="22">
        <v>12</v>
      </c>
      <c r="BC356" s="20">
        <v>0.9</v>
      </c>
      <c r="BD356" s="20">
        <v>0.27</v>
      </c>
      <c r="BE356" s="20">
        <v>1.17</v>
      </c>
      <c r="BF356" s="20">
        <v>19.07</v>
      </c>
      <c r="BG356" s="22">
        <v>65</v>
      </c>
      <c r="BH356" s="22">
        <v>23</v>
      </c>
      <c r="BI356" s="22">
        <v>226</v>
      </c>
      <c r="BJ356" s="22">
        <v>126</v>
      </c>
      <c r="BK356" s="22">
        <v>137</v>
      </c>
      <c r="BL356" s="22">
        <v>87</v>
      </c>
      <c r="BM356" s="22">
        <v>131</v>
      </c>
      <c r="BN356" s="22">
        <v>75</v>
      </c>
      <c r="BO356" s="20"/>
      <c r="BP356" s="20"/>
      <c r="BQ356" s="20"/>
      <c r="BR356" s="20"/>
      <c r="BS356" s="20"/>
      <c r="BT356" s="20"/>
      <c r="BU356" s="22">
        <v>0.08</v>
      </c>
      <c r="BV356" s="22">
        <v>0</v>
      </c>
      <c r="BW356" s="22">
        <v>0.02</v>
      </c>
      <c r="BX356" s="22">
        <v>0.1</v>
      </c>
      <c r="BY356" s="22">
        <v>1.6</v>
      </c>
      <c r="BZ356" s="22">
        <v>1.43</v>
      </c>
      <c r="CA356" s="22">
        <v>181</v>
      </c>
      <c r="CB356" s="22">
        <v>109</v>
      </c>
      <c r="CC356" s="22">
        <v>153</v>
      </c>
      <c r="CD356" s="22">
        <v>77</v>
      </c>
      <c r="CE356" s="22">
        <v>115</v>
      </c>
      <c r="CF356" s="22">
        <v>50</v>
      </c>
      <c r="CG356" s="22">
        <v>277</v>
      </c>
      <c r="CH356" s="22">
        <v>90</v>
      </c>
      <c r="CI356" s="22">
        <v>1.01</v>
      </c>
      <c r="CJ356" s="22">
        <v>0.34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82514</v>
      </c>
      <c r="D357" s="22">
        <v>0</v>
      </c>
      <c r="E357" s="22">
        <v>0</v>
      </c>
      <c r="F357" s="22">
        <v>0</v>
      </c>
      <c r="G357" s="22">
        <v>0</v>
      </c>
      <c r="H357" s="22">
        <v>1</v>
      </c>
      <c r="I357" s="22">
        <v>2</v>
      </c>
      <c r="J357" s="20">
        <v>-0.3</v>
      </c>
      <c r="K357" s="20">
        <v>0.2</v>
      </c>
      <c r="L357" s="22">
        <v>0</v>
      </c>
      <c r="M357" s="20" t="s">
        <v>959</v>
      </c>
      <c r="N357" s="20">
        <v>0.2</v>
      </c>
      <c r="O357" s="22">
        <v>281</v>
      </c>
      <c r="P357" s="23" t="b">
        <v>0</v>
      </c>
      <c r="Q357" s="20"/>
      <c r="R357" s="20" t="s">
        <v>2786</v>
      </c>
      <c r="S357" s="22">
        <v>45</v>
      </c>
      <c r="T357" s="20" t="s">
        <v>1288</v>
      </c>
      <c r="U357" s="20">
        <v>2.6</v>
      </c>
      <c r="V357" s="20" t="s">
        <v>458</v>
      </c>
      <c r="W357" s="20">
        <v>1.3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34</v>
      </c>
      <c r="AD357" s="22">
        <v>269372</v>
      </c>
      <c r="AE357" s="22">
        <v>728</v>
      </c>
      <c r="AF357" s="22">
        <v>201144</v>
      </c>
      <c r="AG357" s="22">
        <v>4940</v>
      </c>
      <c r="AH357" s="20">
        <v>0</v>
      </c>
      <c r="AI357" s="20">
        <v>7.6</v>
      </c>
      <c r="AJ357" s="20" t="s">
        <v>458</v>
      </c>
      <c r="AK357" s="22">
        <v>1143</v>
      </c>
      <c r="AL357" s="22">
        <v>1</v>
      </c>
      <c r="AM357" s="22">
        <v>0</v>
      </c>
      <c r="AN357" s="22">
        <v>3</v>
      </c>
      <c r="AO357" s="22">
        <v>24</v>
      </c>
      <c r="AP357" s="22">
        <v>0</v>
      </c>
      <c r="AQ357" s="22">
        <v>0</v>
      </c>
      <c r="AR357" s="22">
        <v>0</v>
      </c>
      <c r="AS357" s="22">
        <v>2</v>
      </c>
      <c r="AT357" s="22">
        <v>1</v>
      </c>
      <c r="AU357" s="22">
        <v>0</v>
      </c>
      <c r="AV357" s="22">
        <v>4</v>
      </c>
      <c r="AW357" s="22">
        <v>198</v>
      </c>
      <c r="AX357" s="20">
        <v>231.4</v>
      </c>
      <c r="AY357" s="20">
        <v>15.9</v>
      </c>
      <c r="AZ357" s="20">
        <v>45</v>
      </c>
      <c r="BA357" s="20">
        <v>29.2</v>
      </c>
      <c r="BB357" s="22">
        <v>13</v>
      </c>
      <c r="BC357" s="20">
        <v>0.96</v>
      </c>
      <c r="BD357" s="20">
        <v>0.14000000000000001</v>
      </c>
      <c r="BE357" s="20">
        <v>1.1000000000000001</v>
      </c>
      <c r="BF357" s="20">
        <v>25.56</v>
      </c>
      <c r="BG357" s="22">
        <v>124</v>
      </c>
      <c r="BH357" s="22">
        <v>46</v>
      </c>
      <c r="BI357" s="22">
        <v>363</v>
      </c>
      <c r="BJ357" s="22">
        <v>128</v>
      </c>
      <c r="BK357" s="22">
        <v>245</v>
      </c>
      <c r="BL357" s="22">
        <v>74</v>
      </c>
      <c r="BM357" s="22">
        <v>225</v>
      </c>
      <c r="BN357" s="22">
        <v>72</v>
      </c>
      <c r="BO357" s="20"/>
      <c r="BP357" s="20"/>
      <c r="BQ357" s="20"/>
      <c r="BR357" s="20"/>
      <c r="BS357" s="20"/>
      <c r="BT357" s="20"/>
      <c r="BU357" s="22">
        <v>0.08</v>
      </c>
      <c r="BV357" s="22">
        <v>0</v>
      </c>
      <c r="BW357" s="22">
        <v>0.01</v>
      </c>
      <c r="BX357" s="22">
        <v>0.09</v>
      </c>
      <c r="BY357" s="22">
        <v>2.0099999999999998</v>
      </c>
      <c r="BZ357" s="22">
        <v>1.89</v>
      </c>
      <c r="CA357" s="22">
        <v>356</v>
      </c>
      <c r="CB357" s="22">
        <v>53</v>
      </c>
      <c r="CC357" s="22">
        <v>372</v>
      </c>
      <c r="CD357" s="22">
        <v>127</v>
      </c>
      <c r="CE357" s="22">
        <v>191</v>
      </c>
      <c r="CF357" s="22">
        <v>60</v>
      </c>
      <c r="CG357" s="22">
        <v>164</v>
      </c>
      <c r="CH357" s="22">
        <v>64</v>
      </c>
      <c r="CI357" s="22">
        <v>1.02</v>
      </c>
      <c r="CJ357" s="22">
        <v>0.24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153366</v>
      </c>
      <c r="D358" s="22">
        <v>0</v>
      </c>
      <c r="E358" s="22">
        <v>0</v>
      </c>
      <c r="F358" s="22">
        <v>-4</v>
      </c>
      <c r="G358" s="22">
        <v>4</v>
      </c>
      <c r="H358" s="22">
        <v>0</v>
      </c>
      <c r="I358" s="22">
        <v>3</v>
      </c>
      <c r="J358" s="20">
        <v>0.5</v>
      </c>
      <c r="K358" s="20">
        <v>1</v>
      </c>
      <c r="L358" s="22">
        <v>1</v>
      </c>
      <c r="M358" s="20" t="s">
        <v>504</v>
      </c>
      <c r="N358" s="20">
        <v>1</v>
      </c>
      <c r="O358" s="22">
        <v>282</v>
      </c>
      <c r="P358" s="23" t="b">
        <v>0</v>
      </c>
      <c r="Q358" s="20"/>
      <c r="R358" s="20" t="s">
        <v>3009</v>
      </c>
      <c r="S358" s="22">
        <v>46</v>
      </c>
      <c r="T358" s="20" t="s">
        <v>1297</v>
      </c>
      <c r="U358" s="20">
        <v>1.9</v>
      </c>
      <c r="V358" s="20" t="s">
        <v>555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26</v>
      </c>
      <c r="AD358" s="22">
        <v>33059</v>
      </c>
      <c r="AE358" s="22">
        <v>233</v>
      </c>
      <c r="AF358" s="22">
        <v>83984</v>
      </c>
      <c r="AG358" s="22">
        <v>702</v>
      </c>
      <c r="AH358" s="20">
        <v>0.2</v>
      </c>
      <c r="AI358" s="20">
        <v>5.7</v>
      </c>
      <c r="AJ358" s="20" t="s">
        <v>555</v>
      </c>
      <c r="AK358" s="22">
        <v>764</v>
      </c>
      <c r="AL358" s="22">
        <v>0</v>
      </c>
      <c r="AM358" s="22">
        <v>1</v>
      </c>
      <c r="AN358" s="22">
        <v>3</v>
      </c>
      <c r="AO358" s="22">
        <v>17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0</v>
      </c>
      <c r="AW358" s="22">
        <v>118</v>
      </c>
      <c r="AX358" s="20">
        <v>114.6</v>
      </c>
      <c r="AY358" s="20">
        <v>136.19999999999999</v>
      </c>
      <c r="AZ358" s="20">
        <v>16</v>
      </c>
      <c r="BA358" s="20">
        <v>26.7</v>
      </c>
      <c r="BB358" s="22">
        <v>9</v>
      </c>
      <c r="BC358" s="20">
        <v>7.0000000000000007E-2</v>
      </c>
      <c r="BD358" s="20">
        <v>0.81</v>
      </c>
      <c r="BE358" s="20">
        <v>0.88</v>
      </c>
      <c r="BF358" s="20">
        <v>16.510000000000002</v>
      </c>
      <c r="BG358" s="22">
        <v>260</v>
      </c>
      <c r="BH358" s="22">
        <v>104</v>
      </c>
      <c r="BI358" s="22">
        <v>127</v>
      </c>
      <c r="BJ358" s="22">
        <v>89</v>
      </c>
      <c r="BK358" s="22">
        <v>354</v>
      </c>
      <c r="BL358" s="22">
        <v>175</v>
      </c>
      <c r="BM358" s="22">
        <v>245</v>
      </c>
      <c r="BN358" s="22">
        <v>115</v>
      </c>
      <c r="BO358" s="22">
        <v>4</v>
      </c>
      <c r="BP358" s="20"/>
      <c r="BQ358" s="20"/>
      <c r="BR358" s="20"/>
      <c r="BS358" s="20"/>
      <c r="BT358" s="20"/>
      <c r="BU358" s="22">
        <v>0.01</v>
      </c>
      <c r="BV358" s="22">
        <v>0</v>
      </c>
      <c r="BW358" s="22">
        <v>0.1</v>
      </c>
      <c r="BX358" s="22">
        <v>0.11</v>
      </c>
      <c r="BY358" s="22">
        <v>1.94</v>
      </c>
      <c r="BZ358" s="22">
        <v>2</v>
      </c>
      <c r="CA358" s="22">
        <v>336</v>
      </c>
      <c r="CB358" s="22">
        <v>218</v>
      </c>
      <c r="CC358" s="22">
        <v>265</v>
      </c>
      <c r="CD358" s="22">
        <v>124</v>
      </c>
      <c r="CE358" s="22">
        <v>284</v>
      </c>
      <c r="CF358" s="22">
        <v>120</v>
      </c>
      <c r="CG358" s="22">
        <v>259</v>
      </c>
      <c r="CH358" s="22">
        <v>84</v>
      </c>
      <c r="CI358" s="22">
        <v>1.06</v>
      </c>
      <c r="CJ358" s="22">
        <v>0.35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169528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2</v>
      </c>
      <c r="J359" s="20">
        <v>3.9</v>
      </c>
      <c r="K359" s="20">
        <v>4.4000000000000004</v>
      </c>
      <c r="L359" s="22">
        <v>6</v>
      </c>
      <c r="M359" s="20" t="s">
        <v>1306</v>
      </c>
      <c r="N359" s="20">
        <v>4.4000000000000004</v>
      </c>
      <c r="O359" s="22">
        <v>283</v>
      </c>
      <c r="P359" s="23" t="b">
        <v>0</v>
      </c>
      <c r="Q359" s="20"/>
      <c r="R359" s="20" t="s">
        <v>3144</v>
      </c>
      <c r="S359" s="22">
        <v>44</v>
      </c>
      <c r="T359" s="20" t="s">
        <v>1307</v>
      </c>
      <c r="U359" s="20">
        <v>2.7</v>
      </c>
      <c r="V359" s="20" t="s">
        <v>542</v>
      </c>
      <c r="W359" s="20">
        <v>0.9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40</v>
      </c>
      <c r="AD359" s="22">
        <v>81415</v>
      </c>
      <c r="AE359" s="22">
        <v>7929</v>
      </c>
      <c r="AF359" s="22">
        <v>61583</v>
      </c>
      <c r="AG359" s="22">
        <v>749</v>
      </c>
      <c r="AH359" s="20">
        <v>1</v>
      </c>
      <c r="AI359" s="20">
        <v>9.1</v>
      </c>
      <c r="AJ359" s="20" t="s">
        <v>542</v>
      </c>
      <c r="AK359" s="22">
        <v>1315</v>
      </c>
      <c r="AL359" s="22">
        <v>0</v>
      </c>
      <c r="AM359" s="22">
        <v>3</v>
      </c>
      <c r="AN359" s="22">
        <v>4</v>
      </c>
      <c r="AO359" s="22">
        <v>26</v>
      </c>
      <c r="AP359" s="22">
        <v>2</v>
      </c>
      <c r="AQ359" s="22">
        <v>0</v>
      </c>
      <c r="AR359" s="22">
        <v>0</v>
      </c>
      <c r="AS359" s="22">
        <v>4</v>
      </c>
      <c r="AT359" s="22">
        <v>0</v>
      </c>
      <c r="AU359" s="22">
        <v>0</v>
      </c>
      <c r="AV359" s="22">
        <v>3</v>
      </c>
      <c r="AW359" s="22">
        <v>277</v>
      </c>
      <c r="AX359" s="20">
        <v>312.39999999999998</v>
      </c>
      <c r="AY359" s="20">
        <v>186.5</v>
      </c>
      <c r="AZ359" s="20">
        <v>59</v>
      </c>
      <c r="BA359" s="20">
        <v>55.9</v>
      </c>
      <c r="BB359" s="22">
        <v>15</v>
      </c>
      <c r="BC359" s="20">
        <v>0.15</v>
      </c>
      <c r="BD359" s="20">
        <v>1.63</v>
      </c>
      <c r="BE359" s="20">
        <v>1.78</v>
      </c>
      <c r="BF359" s="20">
        <v>26.12</v>
      </c>
      <c r="BG359" s="22">
        <v>54</v>
      </c>
      <c r="BH359" s="22">
        <v>14</v>
      </c>
      <c r="BI359" s="22">
        <v>82</v>
      </c>
      <c r="BJ359" s="22">
        <v>15</v>
      </c>
      <c r="BK359" s="22">
        <v>212</v>
      </c>
      <c r="BL359" s="22">
        <v>52</v>
      </c>
      <c r="BM359" s="22">
        <v>97</v>
      </c>
      <c r="BN359" s="22">
        <v>15</v>
      </c>
      <c r="BO359" s="20"/>
      <c r="BP359" s="20"/>
      <c r="BQ359" s="20"/>
      <c r="BR359" s="20"/>
      <c r="BS359" s="20"/>
      <c r="BT359" s="20"/>
      <c r="BU359" s="22">
        <v>0.01</v>
      </c>
      <c r="BV359" s="22">
        <v>0</v>
      </c>
      <c r="BW359" s="22">
        <v>0.11</v>
      </c>
      <c r="BX359" s="22">
        <v>0.12</v>
      </c>
      <c r="BY359" s="22">
        <v>1.79</v>
      </c>
      <c r="BZ359" s="22">
        <v>1.78</v>
      </c>
      <c r="CA359" s="22">
        <v>499</v>
      </c>
      <c r="CB359" s="22">
        <v>96</v>
      </c>
      <c r="CC359" s="22">
        <v>38</v>
      </c>
      <c r="CD359" s="22">
        <v>9</v>
      </c>
      <c r="CE359" s="22">
        <v>177</v>
      </c>
      <c r="CF359" s="22">
        <v>56</v>
      </c>
      <c r="CG359" s="22">
        <v>193</v>
      </c>
      <c r="CH359" s="22">
        <v>73</v>
      </c>
      <c r="CI359" s="22">
        <v>1.03</v>
      </c>
      <c r="CJ359" s="22">
        <v>0.27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155529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1</v>
      </c>
      <c r="J360" s="20">
        <v>-0.5</v>
      </c>
      <c r="K360" s="20">
        <v>0</v>
      </c>
      <c r="L360" s="22">
        <v>0</v>
      </c>
      <c r="M360" s="20" t="s">
        <v>1300</v>
      </c>
      <c r="N360" s="20">
        <v>0</v>
      </c>
      <c r="O360" s="22">
        <v>284</v>
      </c>
      <c r="P360" s="23" t="b">
        <v>0</v>
      </c>
      <c r="Q360" s="20"/>
      <c r="R360" s="20"/>
      <c r="S360" s="22">
        <v>39</v>
      </c>
      <c r="T360" s="20" t="s">
        <v>1301</v>
      </c>
      <c r="U360" s="20">
        <v>0</v>
      </c>
      <c r="V360" s="20" t="s">
        <v>574</v>
      </c>
      <c r="W360" s="20">
        <v>0.4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-1</v>
      </c>
      <c r="AD360" s="22">
        <v>16277</v>
      </c>
      <c r="AE360" s="22">
        <v>284</v>
      </c>
      <c r="AF360" s="22">
        <v>21384</v>
      </c>
      <c r="AG360" s="22">
        <v>284</v>
      </c>
      <c r="AH360" s="20">
        <v>0</v>
      </c>
      <c r="AI360" s="20">
        <v>-0.3</v>
      </c>
      <c r="AJ360" s="20" t="s">
        <v>574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-3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486</v>
      </c>
      <c r="BH360" s="22">
        <v>40</v>
      </c>
      <c r="BI360" s="22">
        <v>469</v>
      </c>
      <c r="BJ360" s="22">
        <v>21</v>
      </c>
      <c r="BK360" s="22">
        <v>440</v>
      </c>
      <c r="BL360" s="22">
        <v>12</v>
      </c>
      <c r="BM360" s="22">
        <v>492</v>
      </c>
      <c r="BN360" s="22">
        <v>40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735</v>
      </c>
      <c r="CB360" s="22">
        <v>77</v>
      </c>
      <c r="CC360" s="22">
        <v>412</v>
      </c>
      <c r="CD360" s="22">
        <v>39</v>
      </c>
      <c r="CE360" s="22">
        <v>498</v>
      </c>
      <c r="CF360" s="22">
        <v>40</v>
      </c>
      <c r="CG360" s="22">
        <v>267</v>
      </c>
      <c r="CH360" s="22">
        <v>33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167074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2</v>
      </c>
      <c r="J361" s="20">
        <v>0.9</v>
      </c>
      <c r="K361" s="20">
        <v>1.4</v>
      </c>
      <c r="L361" s="22">
        <v>0</v>
      </c>
      <c r="M361" s="20" t="s">
        <v>1304</v>
      </c>
      <c r="N361" s="20">
        <v>1.4</v>
      </c>
      <c r="O361" s="22">
        <v>285</v>
      </c>
      <c r="P361" s="23" t="b">
        <v>0</v>
      </c>
      <c r="Q361" s="20"/>
      <c r="R361" s="20" t="s">
        <v>3235</v>
      </c>
      <c r="S361" s="22">
        <v>44</v>
      </c>
      <c r="T361" s="20" t="s">
        <v>1305</v>
      </c>
      <c r="U361" s="20">
        <v>3.2</v>
      </c>
      <c r="V361" s="20" t="s">
        <v>517</v>
      </c>
      <c r="W361" s="20">
        <v>0.3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19</v>
      </c>
      <c r="AD361" s="22">
        <v>24776</v>
      </c>
      <c r="AE361" s="22">
        <v>331</v>
      </c>
      <c r="AF361" s="22">
        <v>57967</v>
      </c>
      <c r="AG361" s="22">
        <v>403</v>
      </c>
      <c r="AH361" s="20">
        <v>0.3</v>
      </c>
      <c r="AI361" s="20">
        <v>4.3</v>
      </c>
      <c r="AJ361" s="20" t="s">
        <v>517</v>
      </c>
      <c r="AK361" s="22">
        <v>501</v>
      </c>
      <c r="AL361" s="22">
        <v>1</v>
      </c>
      <c r="AM361" s="22">
        <v>0</v>
      </c>
      <c r="AN361" s="22">
        <v>2</v>
      </c>
      <c r="AO361" s="22">
        <v>10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0</v>
      </c>
      <c r="AW361" s="22">
        <v>92</v>
      </c>
      <c r="AX361" s="20">
        <v>115.4</v>
      </c>
      <c r="AY361" s="20">
        <v>47.6</v>
      </c>
      <c r="AZ361" s="20">
        <v>46</v>
      </c>
      <c r="BA361" s="20">
        <v>20.9</v>
      </c>
      <c r="BB361" s="22">
        <v>6</v>
      </c>
      <c r="BC361" s="20">
        <v>0.74</v>
      </c>
      <c r="BD361" s="20">
        <v>0.24</v>
      </c>
      <c r="BE361" s="20">
        <v>0.98</v>
      </c>
      <c r="BF361" s="20">
        <v>12.97</v>
      </c>
      <c r="BG361" s="22">
        <v>258</v>
      </c>
      <c r="BH361" s="22">
        <v>101</v>
      </c>
      <c r="BI361" s="22">
        <v>283</v>
      </c>
      <c r="BJ361" s="22">
        <v>89</v>
      </c>
      <c r="BK361" s="22">
        <v>240</v>
      </c>
      <c r="BL361" s="22">
        <v>70</v>
      </c>
      <c r="BM361" s="22">
        <v>284</v>
      </c>
      <c r="BN361" s="22">
        <v>96</v>
      </c>
      <c r="BO361" s="20"/>
      <c r="BP361" s="20"/>
      <c r="BQ361" s="20"/>
      <c r="BR361" s="20"/>
      <c r="BS361" s="20"/>
      <c r="BT361" s="20"/>
      <c r="BU361" s="22">
        <v>0.13</v>
      </c>
      <c r="BV361" s="22">
        <v>0</v>
      </c>
      <c r="BW361" s="22">
        <v>0.04</v>
      </c>
      <c r="BX361" s="22">
        <v>0.17</v>
      </c>
      <c r="BY361" s="22">
        <v>2.33</v>
      </c>
      <c r="BZ361" s="22">
        <v>1.8</v>
      </c>
      <c r="CA361" s="22">
        <v>497</v>
      </c>
      <c r="CB361" s="22">
        <v>94</v>
      </c>
      <c r="CC361" s="22">
        <v>211</v>
      </c>
      <c r="CD361" s="22">
        <v>66</v>
      </c>
      <c r="CE361" s="22">
        <v>110</v>
      </c>
      <c r="CF361" s="22">
        <v>30</v>
      </c>
      <c r="CG361" s="22">
        <v>285</v>
      </c>
      <c r="CH361" s="22">
        <v>112</v>
      </c>
      <c r="CI361" s="22">
        <v>1.08</v>
      </c>
      <c r="CJ361" s="22">
        <v>0.36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109646</v>
      </c>
      <c r="D362" s="22">
        <v>0</v>
      </c>
      <c r="E362" s="22">
        <v>0</v>
      </c>
      <c r="F362" s="22">
        <v>-2</v>
      </c>
      <c r="G362" s="22">
        <v>2</v>
      </c>
      <c r="H362" s="22">
        <v>1</v>
      </c>
      <c r="I362" s="22">
        <v>2</v>
      </c>
      <c r="J362" s="20">
        <v>3.7</v>
      </c>
      <c r="K362" s="20">
        <v>4.2</v>
      </c>
      <c r="L362" s="22">
        <v>14</v>
      </c>
      <c r="M362" s="20" t="s">
        <v>569</v>
      </c>
      <c r="N362" s="20">
        <v>4.2</v>
      </c>
      <c r="O362" s="22">
        <v>286</v>
      </c>
      <c r="P362" s="23" t="b">
        <v>0</v>
      </c>
      <c r="Q362" s="20"/>
      <c r="R362" s="20" t="s">
        <v>3145</v>
      </c>
      <c r="S362" s="22">
        <v>43</v>
      </c>
      <c r="T362" s="20" t="s">
        <v>1294</v>
      </c>
      <c r="U362" s="20">
        <v>5.5</v>
      </c>
      <c r="V362" s="20" t="s">
        <v>570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22</v>
      </c>
      <c r="AD362" s="22">
        <v>3215</v>
      </c>
      <c r="AE362" s="22">
        <v>2030</v>
      </c>
      <c r="AF362" s="22">
        <v>5961</v>
      </c>
      <c r="AG362" s="22">
        <v>56</v>
      </c>
      <c r="AH362" s="20">
        <v>1</v>
      </c>
      <c r="AI362" s="20">
        <v>5.0999999999999996</v>
      </c>
      <c r="AJ362" s="20" t="s">
        <v>569</v>
      </c>
      <c r="AK362" s="22">
        <v>182</v>
      </c>
      <c r="AL362" s="22">
        <v>1</v>
      </c>
      <c r="AM362" s="22">
        <v>0</v>
      </c>
      <c r="AN362" s="22">
        <v>2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2</v>
      </c>
      <c r="AW362" s="22">
        <v>70</v>
      </c>
      <c r="AX362" s="20">
        <v>83.2</v>
      </c>
      <c r="AY362" s="20">
        <v>1.8</v>
      </c>
      <c r="AZ362" s="20">
        <v>19</v>
      </c>
      <c r="BA362" s="20">
        <v>10.4</v>
      </c>
      <c r="BB362" s="22">
        <v>2</v>
      </c>
      <c r="BC362" s="20">
        <v>0.03</v>
      </c>
      <c r="BD362" s="20">
        <v>0.02</v>
      </c>
      <c r="BE362" s="20">
        <v>0.05</v>
      </c>
      <c r="BF362" s="20">
        <v>2.37</v>
      </c>
      <c r="BG362" s="22">
        <v>299</v>
      </c>
      <c r="BH362" s="22">
        <v>118</v>
      </c>
      <c r="BI362" s="22">
        <v>417</v>
      </c>
      <c r="BJ362" s="22">
        <v>155</v>
      </c>
      <c r="BK362" s="22">
        <v>328</v>
      </c>
      <c r="BL362" s="22">
        <v>111</v>
      </c>
      <c r="BM362" s="22">
        <v>364</v>
      </c>
      <c r="BN362" s="22">
        <v>133</v>
      </c>
      <c r="BO362" s="20"/>
      <c r="BP362" s="20"/>
      <c r="BQ362" s="20"/>
      <c r="BR362" s="20"/>
      <c r="BS362" s="20"/>
      <c r="BT362" s="20"/>
      <c r="BU362" s="22">
        <v>0.01</v>
      </c>
      <c r="BV362" s="22">
        <v>0</v>
      </c>
      <c r="BW362" s="22">
        <v>0.01</v>
      </c>
      <c r="BX362" s="22">
        <v>0.02</v>
      </c>
      <c r="BY362" s="22">
        <v>1.17</v>
      </c>
      <c r="BZ362" s="22">
        <v>0</v>
      </c>
      <c r="CA362" s="22">
        <v>578</v>
      </c>
      <c r="CB362" s="22">
        <v>133</v>
      </c>
      <c r="CC362" s="22">
        <v>46</v>
      </c>
      <c r="CD362" s="22">
        <v>13</v>
      </c>
      <c r="CE362" s="22">
        <v>13</v>
      </c>
      <c r="CF362" s="22">
        <v>3</v>
      </c>
      <c r="CG362" s="22">
        <v>477</v>
      </c>
      <c r="CH362" s="22">
        <v>184</v>
      </c>
      <c r="CI362" s="22">
        <v>0.99</v>
      </c>
      <c r="CJ362" s="22">
        <v>0.99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245824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4</v>
      </c>
      <c r="J363" s="20">
        <v>0.9</v>
      </c>
      <c r="K363" s="20">
        <v>1.4</v>
      </c>
      <c r="L363" s="22">
        <v>5</v>
      </c>
      <c r="M363" s="20" t="s">
        <v>346</v>
      </c>
      <c r="N363" s="20">
        <v>1.4</v>
      </c>
      <c r="O363" s="22">
        <v>287</v>
      </c>
      <c r="P363" s="23" t="b">
        <v>0</v>
      </c>
      <c r="Q363" s="20"/>
      <c r="R363" s="20"/>
      <c r="S363" s="22">
        <v>47</v>
      </c>
      <c r="T363" s="20" t="s">
        <v>1324</v>
      </c>
      <c r="U363" s="20">
        <v>1.8</v>
      </c>
      <c r="V363" s="20" t="s">
        <v>1325</v>
      </c>
      <c r="W363" s="20">
        <v>1.5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20</v>
      </c>
      <c r="AD363" s="22">
        <v>105448</v>
      </c>
      <c r="AE363" s="22">
        <v>1803</v>
      </c>
      <c r="AF363" s="22">
        <v>350275</v>
      </c>
      <c r="AG363" s="22">
        <v>1895</v>
      </c>
      <c r="AH363" s="20">
        <v>0.3</v>
      </c>
      <c r="AI363" s="20">
        <v>4.3</v>
      </c>
      <c r="AJ363" s="20" t="s">
        <v>1326</v>
      </c>
      <c r="AK363" s="22">
        <v>272</v>
      </c>
      <c r="AL363" s="22">
        <v>2</v>
      </c>
      <c r="AM363" s="22">
        <v>0</v>
      </c>
      <c r="AN363" s="22">
        <v>0</v>
      </c>
      <c r="AO363" s="22">
        <v>3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2</v>
      </c>
      <c r="AW363" s="22">
        <v>73</v>
      </c>
      <c r="AX363" s="20">
        <v>80</v>
      </c>
      <c r="AY363" s="20">
        <v>50</v>
      </c>
      <c r="AZ363" s="20">
        <v>100</v>
      </c>
      <c r="BA363" s="20">
        <v>22.8</v>
      </c>
      <c r="BB363" s="22">
        <v>2</v>
      </c>
      <c r="BC363" s="20">
        <v>1.47</v>
      </c>
      <c r="BD363" s="20">
        <v>0.06</v>
      </c>
      <c r="BE363" s="20">
        <v>1.53</v>
      </c>
      <c r="BF363" s="20">
        <v>4.3099999999999996</v>
      </c>
      <c r="BG363" s="22">
        <v>305</v>
      </c>
      <c r="BH363" s="22">
        <v>35</v>
      </c>
      <c r="BI363" s="22">
        <v>272</v>
      </c>
      <c r="BJ363" s="22">
        <v>38</v>
      </c>
      <c r="BK363" s="22">
        <v>151</v>
      </c>
      <c r="BL363" s="22">
        <v>36</v>
      </c>
      <c r="BM363" s="22">
        <v>271</v>
      </c>
      <c r="BN363" s="22">
        <v>37</v>
      </c>
      <c r="BO363" s="20"/>
      <c r="BP363" s="20"/>
      <c r="BQ363" s="20"/>
      <c r="BR363" s="20"/>
      <c r="BS363" s="20"/>
      <c r="BT363" s="20"/>
      <c r="BU363" s="22">
        <v>0.49</v>
      </c>
      <c r="BV363" s="22">
        <v>0</v>
      </c>
      <c r="BW363" s="22">
        <v>0.02</v>
      </c>
      <c r="BX363" s="22">
        <v>0.51</v>
      </c>
      <c r="BY363" s="22">
        <v>1.43</v>
      </c>
      <c r="BZ363" s="22">
        <v>0.99</v>
      </c>
      <c r="CA363" s="22">
        <v>327</v>
      </c>
      <c r="CB363" s="22">
        <v>63</v>
      </c>
      <c r="CC363" s="22">
        <v>219</v>
      </c>
      <c r="CD363" s="22">
        <v>30</v>
      </c>
      <c r="CE363" s="22">
        <v>303</v>
      </c>
      <c r="CF363" s="22">
        <v>40</v>
      </c>
      <c r="CG363" s="22">
        <v>155</v>
      </c>
      <c r="CH363" s="22">
        <v>25</v>
      </c>
      <c r="CI363" s="22">
        <v>0.66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153682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3</v>
      </c>
      <c r="J364" s="20">
        <v>4.5</v>
      </c>
      <c r="K364" s="20">
        <v>5</v>
      </c>
      <c r="L364" s="22">
        <v>9</v>
      </c>
      <c r="M364" s="20" t="s">
        <v>1298</v>
      </c>
      <c r="N364" s="20">
        <v>5</v>
      </c>
      <c r="O364" s="22">
        <v>288</v>
      </c>
      <c r="P364" s="23" t="b">
        <v>0</v>
      </c>
      <c r="Q364" s="20"/>
      <c r="R364" s="20"/>
      <c r="S364" s="22">
        <v>53</v>
      </c>
      <c r="T364" s="20" t="s">
        <v>1299</v>
      </c>
      <c r="U364" s="20">
        <v>2.9</v>
      </c>
      <c r="V364" s="20" t="s">
        <v>482</v>
      </c>
      <c r="W364" s="20">
        <v>0.2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46</v>
      </c>
      <c r="AD364" s="22">
        <v>27060</v>
      </c>
      <c r="AE364" s="22">
        <v>4702</v>
      </c>
      <c r="AF364" s="22">
        <v>28776</v>
      </c>
      <c r="AG364" s="22">
        <v>386</v>
      </c>
      <c r="AH364" s="20">
        <v>0.9</v>
      </c>
      <c r="AI364" s="20">
        <v>8.6999999999999993</v>
      </c>
      <c r="AJ364" s="20" t="s">
        <v>482</v>
      </c>
      <c r="AK364" s="22">
        <v>827</v>
      </c>
      <c r="AL364" s="22">
        <v>2</v>
      </c>
      <c r="AM364" s="22">
        <v>4</v>
      </c>
      <c r="AN364" s="22">
        <v>3</v>
      </c>
      <c r="AO364" s="22">
        <v>13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0</v>
      </c>
      <c r="AW364" s="22">
        <v>159</v>
      </c>
      <c r="AX364" s="20">
        <v>184.2</v>
      </c>
      <c r="AY364" s="20">
        <v>168.9</v>
      </c>
      <c r="AZ364" s="20">
        <v>161</v>
      </c>
      <c r="BA364" s="20">
        <v>51.2</v>
      </c>
      <c r="BB364" s="22">
        <v>8</v>
      </c>
      <c r="BC364" s="20">
        <v>1.53</v>
      </c>
      <c r="BD364" s="20">
        <v>1.6</v>
      </c>
      <c r="BE364" s="20">
        <v>3.13</v>
      </c>
      <c r="BF364" s="20">
        <v>18.75</v>
      </c>
      <c r="BG364" s="22">
        <v>171</v>
      </c>
      <c r="BH364" s="22">
        <v>69</v>
      </c>
      <c r="BI364" s="22">
        <v>93</v>
      </c>
      <c r="BJ364" s="22">
        <v>67</v>
      </c>
      <c r="BK364" s="22">
        <v>98</v>
      </c>
      <c r="BL364" s="22">
        <v>65</v>
      </c>
      <c r="BM364" s="22">
        <v>114</v>
      </c>
      <c r="BN364" s="22">
        <v>69</v>
      </c>
      <c r="BO364" s="20"/>
      <c r="BP364" s="20"/>
      <c r="BQ364" s="22">
        <v>1</v>
      </c>
      <c r="BR364" s="20"/>
      <c r="BS364" s="22">
        <v>3</v>
      </c>
      <c r="BT364" s="20"/>
      <c r="BU364" s="22">
        <v>0.17</v>
      </c>
      <c r="BV364" s="22">
        <v>0</v>
      </c>
      <c r="BW364" s="22">
        <v>0.17</v>
      </c>
      <c r="BX364" s="22">
        <v>0.34</v>
      </c>
      <c r="BY364" s="22">
        <v>2.04</v>
      </c>
      <c r="BZ364" s="22">
        <v>1.41</v>
      </c>
      <c r="CA364" s="22">
        <v>139</v>
      </c>
      <c r="CB364" s="22">
        <v>85</v>
      </c>
      <c r="CC364" s="22">
        <v>23</v>
      </c>
      <c r="CD364" s="22">
        <v>12</v>
      </c>
      <c r="CE364" s="22">
        <v>162</v>
      </c>
      <c r="CF364" s="22">
        <v>72</v>
      </c>
      <c r="CG364" s="22">
        <v>317</v>
      </c>
      <c r="CH364" s="22">
        <v>101</v>
      </c>
      <c r="CI364" s="22">
        <v>0.87</v>
      </c>
      <c r="CJ364" s="22">
        <v>0.33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102057</v>
      </c>
      <c r="D365" s="22">
        <v>0</v>
      </c>
      <c r="E365" s="22">
        <v>0</v>
      </c>
      <c r="F365" s="22">
        <v>-3</v>
      </c>
      <c r="G365" s="22">
        <v>3</v>
      </c>
      <c r="H365" s="22">
        <v>2</v>
      </c>
      <c r="I365" s="22">
        <v>4</v>
      </c>
      <c r="J365" s="20">
        <v>6.3</v>
      </c>
      <c r="K365" s="20">
        <v>6.8</v>
      </c>
      <c r="L365" s="22">
        <v>9</v>
      </c>
      <c r="M365" s="20" t="s">
        <v>1676</v>
      </c>
      <c r="N365" s="20">
        <v>6.8</v>
      </c>
      <c r="O365" s="22">
        <v>558</v>
      </c>
      <c r="P365" s="23" t="b">
        <v>0</v>
      </c>
      <c r="Q365" s="20"/>
      <c r="R365" s="20"/>
      <c r="S365" s="22">
        <v>52</v>
      </c>
      <c r="T365" s="20" t="s">
        <v>1677</v>
      </c>
      <c r="U365" s="20">
        <v>3.1</v>
      </c>
      <c r="V365" s="20" t="s">
        <v>610</v>
      </c>
      <c r="W365" s="20">
        <v>1.9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47</v>
      </c>
      <c r="AD365" s="22">
        <v>245501</v>
      </c>
      <c r="AE365" s="22">
        <v>59973</v>
      </c>
      <c r="AF365" s="22">
        <v>182561</v>
      </c>
      <c r="AG365" s="22">
        <v>2524</v>
      </c>
      <c r="AH365" s="20">
        <v>1.3</v>
      </c>
      <c r="AI365" s="20">
        <v>9</v>
      </c>
      <c r="AJ365" s="20" t="s">
        <v>1676</v>
      </c>
      <c r="AK365" s="22">
        <v>993</v>
      </c>
      <c r="AL365" s="22">
        <v>4</v>
      </c>
      <c r="AM365" s="22">
        <v>0</v>
      </c>
      <c r="AN365" s="22">
        <v>4</v>
      </c>
      <c r="AO365" s="22">
        <v>22</v>
      </c>
      <c r="AP365" s="22">
        <v>0</v>
      </c>
      <c r="AQ365" s="22">
        <v>0</v>
      </c>
      <c r="AR365" s="22">
        <v>0</v>
      </c>
      <c r="AS365" s="22">
        <v>2</v>
      </c>
      <c r="AT365" s="22">
        <v>0</v>
      </c>
      <c r="AU365" s="22">
        <v>0</v>
      </c>
      <c r="AV365" s="22">
        <v>8</v>
      </c>
      <c r="AW365" s="22">
        <v>163</v>
      </c>
      <c r="AX365" s="20">
        <v>205</v>
      </c>
      <c r="AY365" s="20">
        <v>126.9</v>
      </c>
      <c r="AZ365" s="20">
        <v>274</v>
      </c>
      <c r="BA365" s="20">
        <v>60.1</v>
      </c>
      <c r="BB365" s="22">
        <v>13</v>
      </c>
      <c r="BC365" s="20">
        <v>3.45</v>
      </c>
      <c r="BD365" s="20">
        <v>0.66</v>
      </c>
      <c r="BE365" s="20">
        <v>4.1100000000000003</v>
      </c>
      <c r="BF365" s="20">
        <v>20.52</v>
      </c>
      <c r="BG365" s="22">
        <v>144</v>
      </c>
      <c r="BH365" s="22">
        <v>13</v>
      </c>
      <c r="BI365" s="22">
        <v>137</v>
      </c>
      <c r="BJ365" s="22">
        <v>17</v>
      </c>
      <c r="BK365" s="22">
        <v>46</v>
      </c>
      <c r="BL365" s="22">
        <v>19</v>
      </c>
      <c r="BM365" s="22">
        <v>87</v>
      </c>
      <c r="BN365" s="22">
        <v>17</v>
      </c>
      <c r="BO365" s="20"/>
      <c r="BP365" s="20"/>
      <c r="BQ365" s="20"/>
      <c r="BR365" s="20"/>
      <c r="BS365" s="20"/>
      <c r="BT365" s="20"/>
      <c r="BU365" s="22">
        <v>0.31</v>
      </c>
      <c r="BV365" s="22">
        <v>0</v>
      </c>
      <c r="BW365" s="22">
        <v>0.06</v>
      </c>
      <c r="BX365" s="22">
        <v>0.37</v>
      </c>
      <c r="BY365" s="22">
        <v>1.86</v>
      </c>
      <c r="BZ365" s="22">
        <v>1.99</v>
      </c>
      <c r="CA365" s="22">
        <v>152</v>
      </c>
      <c r="CB365" s="22">
        <v>40</v>
      </c>
      <c r="CC365" s="22">
        <v>4</v>
      </c>
      <c r="CD365" s="22">
        <v>1</v>
      </c>
      <c r="CE365" s="22">
        <v>130</v>
      </c>
      <c r="CF365" s="22">
        <v>21</v>
      </c>
      <c r="CG365" s="22">
        <v>142</v>
      </c>
      <c r="CH365" s="22">
        <v>23</v>
      </c>
      <c r="CI365" s="22">
        <v>1.18</v>
      </c>
      <c r="CJ365" s="22">
        <v>0.36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75</v>
      </c>
      <c r="B366" s="22">
        <v>100</v>
      </c>
      <c r="C366" s="22">
        <v>47431</v>
      </c>
      <c r="D366" s="22">
        <v>0</v>
      </c>
      <c r="E366" s="22">
        <v>0</v>
      </c>
      <c r="F366" s="22">
        <v>-2</v>
      </c>
      <c r="G366" s="22">
        <v>2</v>
      </c>
      <c r="H366" s="22">
        <v>1</v>
      </c>
      <c r="I366" s="22">
        <v>3</v>
      </c>
      <c r="J366" s="20">
        <v>4.0999999999999996</v>
      </c>
      <c r="K366" s="20">
        <v>6</v>
      </c>
      <c r="L366" s="22">
        <v>6</v>
      </c>
      <c r="M366" s="20" t="s">
        <v>354</v>
      </c>
      <c r="N366" s="20">
        <v>6</v>
      </c>
      <c r="O366" s="22">
        <v>591</v>
      </c>
      <c r="P366" s="23" t="b">
        <v>0</v>
      </c>
      <c r="Q366" s="20" t="s">
        <v>3802</v>
      </c>
      <c r="R366" s="20" t="s">
        <v>3815</v>
      </c>
      <c r="S366" s="22">
        <v>53</v>
      </c>
      <c r="T366" s="20" t="s">
        <v>1322</v>
      </c>
      <c r="U366" s="20">
        <v>4</v>
      </c>
      <c r="V366" s="20" t="s">
        <v>1323</v>
      </c>
      <c r="W366" s="20">
        <v>1</v>
      </c>
      <c r="X366" s="23" t="b">
        <v>0</v>
      </c>
      <c r="Y366" s="20"/>
      <c r="Z366" s="20" t="s">
        <v>937</v>
      </c>
      <c r="AA366" s="22">
        <v>10</v>
      </c>
      <c r="AB366" s="22">
        <v>54</v>
      </c>
      <c r="AC366" s="22">
        <v>60</v>
      </c>
      <c r="AD366" s="22">
        <v>119074</v>
      </c>
      <c r="AE366" s="22">
        <v>16339</v>
      </c>
      <c r="AF366" s="22">
        <v>86238</v>
      </c>
      <c r="AG366" s="22">
        <v>3063</v>
      </c>
      <c r="AH366" s="20">
        <v>1.1000000000000001</v>
      </c>
      <c r="AI366" s="20">
        <v>11.3</v>
      </c>
      <c r="AJ366" s="20" t="s">
        <v>354</v>
      </c>
      <c r="AK366" s="22">
        <v>1000</v>
      </c>
      <c r="AL366" s="22">
        <v>4</v>
      </c>
      <c r="AM366" s="22">
        <v>2</v>
      </c>
      <c r="AN366" s="22">
        <v>4</v>
      </c>
      <c r="AO366" s="22">
        <v>15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6</v>
      </c>
      <c r="AW366" s="22">
        <v>214</v>
      </c>
      <c r="AX366" s="20">
        <v>252.4</v>
      </c>
      <c r="AY366" s="20">
        <v>298.39999999999998</v>
      </c>
      <c r="AZ366" s="20">
        <v>242</v>
      </c>
      <c r="BA366" s="20">
        <v>79.099999999999994</v>
      </c>
      <c r="BB366" s="22">
        <v>12</v>
      </c>
      <c r="BC366" s="20">
        <v>3.52</v>
      </c>
      <c r="BD366" s="20">
        <v>1.46</v>
      </c>
      <c r="BE366" s="20">
        <v>4.9800000000000004</v>
      </c>
      <c r="BF366" s="20">
        <v>15.87</v>
      </c>
      <c r="BG366" s="22">
        <v>108</v>
      </c>
      <c r="BH366" s="22">
        <v>40</v>
      </c>
      <c r="BI366" s="22">
        <v>37</v>
      </c>
      <c r="BJ366" s="22">
        <v>29</v>
      </c>
      <c r="BK366" s="22">
        <v>56</v>
      </c>
      <c r="BL366" s="22">
        <v>34</v>
      </c>
      <c r="BM366" s="22">
        <v>47</v>
      </c>
      <c r="BN366" s="22">
        <v>33</v>
      </c>
      <c r="BO366" s="22">
        <v>2</v>
      </c>
      <c r="BP366" s="20"/>
      <c r="BQ366" s="22">
        <v>2</v>
      </c>
      <c r="BR366" s="20"/>
      <c r="BS366" s="22">
        <v>1</v>
      </c>
      <c r="BT366" s="20"/>
      <c r="BU366" s="22">
        <v>0.32</v>
      </c>
      <c r="BV366" s="22">
        <v>0</v>
      </c>
      <c r="BW366" s="22">
        <v>0.13</v>
      </c>
      <c r="BX366" s="22">
        <v>0.45</v>
      </c>
      <c r="BY366" s="22">
        <v>1.43</v>
      </c>
      <c r="BZ366" s="22">
        <v>1.35</v>
      </c>
      <c r="CA366" s="22">
        <v>133</v>
      </c>
      <c r="CB366" s="22">
        <v>82</v>
      </c>
      <c r="CC366" s="22">
        <v>12</v>
      </c>
      <c r="CD366" s="22">
        <v>7</v>
      </c>
      <c r="CE366" s="22">
        <v>57</v>
      </c>
      <c r="CF366" s="22">
        <v>30</v>
      </c>
      <c r="CG366" s="22">
        <v>187</v>
      </c>
      <c r="CH366" s="22">
        <v>64</v>
      </c>
      <c r="CI366" s="22">
        <v>1.08</v>
      </c>
      <c r="CJ366" s="22">
        <v>0.36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232892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2.2999999999999998</v>
      </c>
      <c r="K367" s="20">
        <v>2.8</v>
      </c>
      <c r="L367" s="22">
        <v>6</v>
      </c>
      <c r="M367" s="20" t="s">
        <v>2415</v>
      </c>
      <c r="N367" s="20">
        <v>2.8</v>
      </c>
      <c r="O367" s="22">
        <v>610</v>
      </c>
      <c r="P367" s="23" t="b">
        <v>0</v>
      </c>
      <c r="Q367" s="20"/>
      <c r="R367" s="20" t="s">
        <v>3273</v>
      </c>
      <c r="S367" s="22">
        <v>44</v>
      </c>
      <c r="T367" s="20" t="s">
        <v>2416</v>
      </c>
      <c r="U367" s="20">
        <v>1.7</v>
      </c>
      <c r="V367" s="20" t="s">
        <v>2417</v>
      </c>
      <c r="W367" s="20">
        <v>0.2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20</v>
      </c>
      <c r="AD367" s="22">
        <v>10069</v>
      </c>
      <c r="AE367" s="22">
        <v>492</v>
      </c>
      <c r="AF367" s="22">
        <v>25691</v>
      </c>
      <c r="AG367" s="22">
        <v>107</v>
      </c>
      <c r="AH367" s="20">
        <v>0.6</v>
      </c>
      <c r="AI367" s="20">
        <v>4.5</v>
      </c>
      <c r="AJ367" s="20" t="s">
        <v>2417</v>
      </c>
      <c r="AK367" s="22">
        <v>845</v>
      </c>
      <c r="AL367" s="22">
        <v>0</v>
      </c>
      <c r="AM367" s="22">
        <v>0</v>
      </c>
      <c r="AN367" s="22">
        <v>2</v>
      </c>
      <c r="AO367" s="22">
        <v>16</v>
      </c>
      <c r="AP367" s="22">
        <v>0</v>
      </c>
      <c r="AQ367" s="22">
        <v>0</v>
      </c>
      <c r="AR367" s="22">
        <v>0</v>
      </c>
      <c r="AS367" s="22">
        <v>0</v>
      </c>
      <c r="AT367" s="22">
        <v>1</v>
      </c>
      <c r="AU367" s="22">
        <v>0</v>
      </c>
      <c r="AV367" s="22">
        <v>0</v>
      </c>
      <c r="AW367" s="22">
        <v>148</v>
      </c>
      <c r="AX367" s="20">
        <v>152.4</v>
      </c>
      <c r="AY367" s="20">
        <v>7.9</v>
      </c>
      <c r="AZ367" s="20">
        <v>11</v>
      </c>
      <c r="BA367" s="20">
        <v>17.2</v>
      </c>
      <c r="BB367" s="22">
        <v>9</v>
      </c>
      <c r="BC367" s="20">
        <v>0.05</v>
      </c>
      <c r="BD367" s="20">
        <v>0.05</v>
      </c>
      <c r="BE367" s="20">
        <v>0.1</v>
      </c>
      <c r="BF367" s="20">
        <v>18</v>
      </c>
      <c r="BG367" s="22">
        <v>208</v>
      </c>
      <c r="BH367" s="22">
        <v>80</v>
      </c>
      <c r="BI367" s="22">
        <v>396</v>
      </c>
      <c r="BJ367" s="22">
        <v>143</v>
      </c>
      <c r="BK367" s="22">
        <v>375</v>
      </c>
      <c r="BL367" s="22">
        <v>136</v>
      </c>
      <c r="BM367" s="22">
        <v>313</v>
      </c>
      <c r="BN367" s="22">
        <v>112</v>
      </c>
      <c r="BO367" s="20"/>
      <c r="BP367" s="20"/>
      <c r="BQ367" s="20"/>
      <c r="BR367" s="20"/>
      <c r="BS367" s="20"/>
      <c r="BT367" s="20"/>
      <c r="BU367" s="22">
        <v>0.01</v>
      </c>
      <c r="BV367" s="22">
        <v>0</v>
      </c>
      <c r="BW367" s="22">
        <v>0.01</v>
      </c>
      <c r="BX367" s="22">
        <v>0.02</v>
      </c>
      <c r="BY367" s="22">
        <v>1.92</v>
      </c>
      <c r="BZ367" s="22">
        <v>1.7</v>
      </c>
      <c r="CA367" s="22">
        <v>525</v>
      </c>
      <c r="CB367" s="22">
        <v>110</v>
      </c>
      <c r="CC367" s="22">
        <v>116</v>
      </c>
      <c r="CD367" s="22">
        <v>30</v>
      </c>
      <c r="CE367" s="22">
        <v>315</v>
      </c>
      <c r="CF367" s="22">
        <v>107</v>
      </c>
      <c r="CG367" s="22">
        <v>323</v>
      </c>
      <c r="CH367" s="22">
        <v>123</v>
      </c>
      <c r="CI367" s="22">
        <v>0.96</v>
      </c>
      <c r="CJ367" s="22">
        <v>0.21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547686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2</v>
      </c>
      <c r="J368" s="20">
        <v>-0.5</v>
      </c>
      <c r="K368" s="20">
        <v>0</v>
      </c>
      <c r="L368" s="22">
        <v>0</v>
      </c>
      <c r="M368" s="20" t="s">
        <v>2532</v>
      </c>
      <c r="N368" s="20">
        <v>0</v>
      </c>
      <c r="O368" s="22">
        <v>625</v>
      </c>
      <c r="P368" s="23" t="b">
        <v>0</v>
      </c>
      <c r="Q368" s="20"/>
      <c r="R368" s="20"/>
      <c r="S368" s="22">
        <v>40</v>
      </c>
      <c r="T368" s="20" t="s">
        <v>2533</v>
      </c>
      <c r="U368" s="20">
        <v>0</v>
      </c>
      <c r="V368" s="20" t="s">
        <v>2534</v>
      </c>
      <c r="W368" s="20">
        <v>0.1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0</v>
      </c>
      <c r="AD368" s="22">
        <v>3122</v>
      </c>
      <c r="AE368" s="22">
        <v>65</v>
      </c>
      <c r="AF368" s="22">
        <v>3969</v>
      </c>
      <c r="AG368" s="22">
        <v>52</v>
      </c>
      <c r="AH368" s="20">
        <v>0</v>
      </c>
      <c r="AI368" s="20">
        <v>0</v>
      </c>
      <c r="AJ368" s="20" t="s">
        <v>2534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575</v>
      </c>
      <c r="BH368" s="22">
        <v>222</v>
      </c>
      <c r="BI368" s="22">
        <v>561</v>
      </c>
      <c r="BJ368" s="22">
        <v>221</v>
      </c>
      <c r="BK368" s="22">
        <v>535</v>
      </c>
      <c r="BL368" s="22">
        <v>211</v>
      </c>
      <c r="BM368" s="22">
        <v>582</v>
      </c>
      <c r="BN368" s="22">
        <v>222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713</v>
      </c>
      <c r="CB368" s="22">
        <v>222</v>
      </c>
      <c r="CC368" s="22">
        <v>509</v>
      </c>
      <c r="CD368" s="22">
        <v>195</v>
      </c>
      <c r="CE368" s="22">
        <v>587</v>
      </c>
      <c r="CF368" s="22">
        <v>219</v>
      </c>
      <c r="CG368" s="22">
        <v>469</v>
      </c>
      <c r="CH368" s="22">
        <v>178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490146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4</v>
      </c>
      <c r="J369" s="20">
        <v>0</v>
      </c>
      <c r="K369" s="20">
        <v>0</v>
      </c>
      <c r="L369" s="22">
        <v>0</v>
      </c>
      <c r="M369" s="20" t="s">
        <v>1310</v>
      </c>
      <c r="N369" s="20">
        <v>0</v>
      </c>
      <c r="O369" s="22">
        <v>651</v>
      </c>
      <c r="P369" s="23" t="b">
        <v>0</v>
      </c>
      <c r="Q369" s="20" t="s">
        <v>2874</v>
      </c>
      <c r="R369" s="20" t="s">
        <v>2875</v>
      </c>
      <c r="S369" s="22">
        <v>45</v>
      </c>
      <c r="T369" s="20" t="s">
        <v>2535</v>
      </c>
      <c r="U369" s="20">
        <v>0</v>
      </c>
      <c r="V369" s="20" t="s">
        <v>2536</v>
      </c>
      <c r="W369" s="20">
        <v>0</v>
      </c>
      <c r="X369" s="23" t="b">
        <v>0</v>
      </c>
      <c r="Y369" s="20"/>
      <c r="Z369" s="20" t="s">
        <v>872</v>
      </c>
      <c r="AA369" s="22">
        <v>10</v>
      </c>
      <c r="AB369" s="22">
        <v>54</v>
      </c>
      <c r="AC369" s="22">
        <v>0</v>
      </c>
      <c r="AD369" s="22">
        <v>1655</v>
      </c>
      <c r="AE369" s="22">
        <v>0</v>
      </c>
      <c r="AF369" s="22">
        <v>2292</v>
      </c>
      <c r="AG369" s="22">
        <v>5</v>
      </c>
      <c r="AH369" s="20">
        <v>0</v>
      </c>
      <c r="AI369" s="20">
        <v>0</v>
      </c>
      <c r="AJ369" s="20" t="s">
        <v>2536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670</v>
      </c>
      <c r="BH369" s="22">
        <v>74</v>
      </c>
      <c r="BI369" s="22">
        <v>665</v>
      </c>
      <c r="BJ369" s="22">
        <v>74</v>
      </c>
      <c r="BK369" s="22">
        <v>656</v>
      </c>
      <c r="BL369" s="22">
        <v>73</v>
      </c>
      <c r="BM369" s="22">
        <v>675</v>
      </c>
      <c r="BN369" s="22">
        <v>76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429</v>
      </c>
      <c r="CB369" s="22">
        <v>78</v>
      </c>
      <c r="CC369" s="22">
        <v>630</v>
      </c>
      <c r="CD369" s="22">
        <v>70</v>
      </c>
      <c r="CE369" s="22">
        <v>678</v>
      </c>
      <c r="CF369" s="22">
        <v>77</v>
      </c>
      <c r="CG369" s="22">
        <v>643</v>
      </c>
      <c r="CH369" s="22">
        <v>88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25</v>
      </c>
      <c r="B370" s="22">
        <v>25</v>
      </c>
      <c r="C370" s="22">
        <v>515023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-0.1</v>
      </c>
      <c r="K370" s="20">
        <v>0</v>
      </c>
      <c r="L370" s="22">
        <v>0</v>
      </c>
      <c r="M370" s="20" t="s">
        <v>917</v>
      </c>
      <c r="N370" s="20">
        <v>0</v>
      </c>
      <c r="O370" s="22">
        <v>652</v>
      </c>
      <c r="P370" s="23" t="b">
        <v>0</v>
      </c>
      <c r="Q370" s="20" t="s">
        <v>3602</v>
      </c>
      <c r="R370" s="20" t="s">
        <v>3354</v>
      </c>
      <c r="S370" s="22">
        <v>45</v>
      </c>
      <c r="T370" s="20" t="s">
        <v>2537</v>
      </c>
      <c r="U370" s="20">
        <v>0</v>
      </c>
      <c r="V370" s="20" t="s">
        <v>2538</v>
      </c>
      <c r="W370" s="20">
        <v>0</v>
      </c>
      <c r="X370" s="23" t="b">
        <v>0</v>
      </c>
      <c r="Y370" s="20"/>
      <c r="Z370" s="20" t="s">
        <v>937</v>
      </c>
      <c r="AA370" s="22">
        <v>10</v>
      </c>
      <c r="AB370" s="22">
        <v>54</v>
      </c>
      <c r="AC370" s="22">
        <v>0</v>
      </c>
      <c r="AD370" s="22">
        <v>1022</v>
      </c>
      <c r="AE370" s="22">
        <v>6</v>
      </c>
      <c r="AF370" s="22">
        <v>945</v>
      </c>
      <c r="AG370" s="22">
        <v>7</v>
      </c>
      <c r="AH370" s="20">
        <v>0</v>
      </c>
      <c r="AI370" s="20">
        <v>0</v>
      </c>
      <c r="AJ370" s="20" t="s">
        <v>2538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681</v>
      </c>
      <c r="BH370" s="22">
        <v>277</v>
      </c>
      <c r="BI370" s="22">
        <v>678</v>
      </c>
      <c r="BJ370" s="22">
        <v>278</v>
      </c>
      <c r="BK370" s="22">
        <v>669</v>
      </c>
      <c r="BL370" s="22">
        <v>277</v>
      </c>
      <c r="BM370" s="22">
        <v>687</v>
      </c>
      <c r="BN370" s="22">
        <v>280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443</v>
      </c>
      <c r="CB370" s="22">
        <v>261</v>
      </c>
      <c r="CC370" s="22">
        <v>641</v>
      </c>
      <c r="CD370" s="22">
        <v>249</v>
      </c>
      <c r="CE370" s="22">
        <v>689</v>
      </c>
      <c r="CF370" s="22">
        <v>283</v>
      </c>
      <c r="CG370" s="22">
        <v>691</v>
      </c>
      <c r="CH370" s="22">
        <v>280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27.75" thickBot="1">
      <c r="A371" s="22">
        <v>75</v>
      </c>
      <c r="B371" s="22">
        <v>75</v>
      </c>
      <c r="C371" s="22">
        <v>159533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3</v>
      </c>
      <c r="J371" s="20">
        <v>-0.2</v>
      </c>
      <c r="K371" s="20">
        <v>0.2</v>
      </c>
      <c r="L371" s="22">
        <v>0</v>
      </c>
      <c r="M371" s="20" t="s">
        <v>2539</v>
      </c>
      <c r="N371" s="20">
        <v>0.2</v>
      </c>
      <c r="O371" s="22">
        <v>662</v>
      </c>
      <c r="P371" s="23" t="b">
        <v>0</v>
      </c>
      <c r="Q371" s="20" t="s">
        <v>3438</v>
      </c>
      <c r="R371" s="20" t="s">
        <v>3593</v>
      </c>
      <c r="S371" s="22">
        <v>49</v>
      </c>
      <c r="T371" s="20" t="s">
        <v>2540</v>
      </c>
      <c r="U371" s="20">
        <v>1</v>
      </c>
      <c r="V371" s="20" t="s">
        <v>670</v>
      </c>
      <c r="W371" s="20">
        <v>0</v>
      </c>
      <c r="X371" s="23" t="b">
        <v>0</v>
      </c>
      <c r="Y371" s="20"/>
      <c r="Z371" s="20" t="s">
        <v>937</v>
      </c>
      <c r="AA371" s="22">
        <v>10</v>
      </c>
      <c r="AB371" s="22">
        <v>54</v>
      </c>
      <c r="AC371" s="22">
        <v>4</v>
      </c>
      <c r="AD371" s="22">
        <v>6121</v>
      </c>
      <c r="AE371" s="22">
        <v>13</v>
      </c>
      <c r="AF371" s="22">
        <v>6589</v>
      </c>
      <c r="AG371" s="22">
        <v>32</v>
      </c>
      <c r="AH371" s="20">
        <v>0</v>
      </c>
      <c r="AI371" s="20">
        <v>0.8</v>
      </c>
      <c r="AJ371" s="20" t="s">
        <v>2539</v>
      </c>
      <c r="AK371" s="22">
        <v>40</v>
      </c>
      <c r="AL371" s="22">
        <v>0</v>
      </c>
      <c r="AM371" s="22">
        <v>0</v>
      </c>
      <c r="AN371" s="22">
        <v>0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9</v>
      </c>
      <c r="AX371" s="20">
        <v>9.6</v>
      </c>
      <c r="AY371" s="20">
        <v>5</v>
      </c>
      <c r="AZ371" s="20">
        <v>21</v>
      </c>
      <c r="BA371" s="20">
        <v>3.5</v>
      </c>
      <c r="BB371" s="22">
        <v>0</v>
      </c>
      <c r="BC371" s="20">
        <v>0.12</v>
      </c>
      <c r="BD371" s="20">
        <v>0.03</v>
      </c>
      <c r="BE371" s="20">
        <v>0.15</v>
      </c>
      <c r="BF371" s="20">
        <v>3.36</v>
      </c>
      <c r="BG371" s="22">
        <v>434</v>
      </c>
      <c r="BH371" s="22">
        <v>197</v>
      </c>
      <c r="BI371" s="22">
        <v>401</v>
      </c>
      <c r="BJ371" s="22">
        <v>199</v>
      </c>
      <c r="BK371" s="22">
        <v>326</v>
      </c>
      <c r="BL371" s="22">
        <v>167</v>
      </c>
      <c r="BM371" s="22">
        <v>419</v>
      </c>
      <c r="BN371" s="22">
        <v>194</v>
      </c>
      <c r="BO371" s="20"/>
      <c r="BP371" s="20"/>
      <c r="BQ371" s="20"/>
      <c r="BR371" s="20"/>
      <c r="BS371" s="20"/>
      <c r="BT371" s="20"/>
      <c r="BU371" s="22">
        <v>0.27</v>
      </c>
      <c r="BV371" s="22">
        <v>0</v>
      </c>
      <c r="BW371" s="22">
        <v>7.0000000000000007E-2</v>
      </c>
      <c r="BX371" s="22">
        <v>0.34</v>
      </c>
      <c r="BY371" s="22">
        <v>7.56</v>
      </c>
      <c r="BZ371" s="22">
        <v>6.75</v>
      </c>
      <c r="CA371" s="22">
        <v>229</v>
      </c>
      <c r="CB371" s="22">
        <v>147</v>
      </c>
      <c r="CC371" s="22">
        <v>390</v>
      </c>
      <c r="CD371" s="22">
        <v>178</v>
      </c>
      <c r="CE371" s="22">
        <v>440</v>
      </c>
      <c r="CF371" s="22">
        <v>206</v>
      </c>
      <c r="CG371" s="22">
        <v>577</v>
      </c>
      <c r="CH371" s="22">
        <v>214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515024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-0.5</v>
      </c>
      <c r="K372" s="20">
        <v>0</v>
      </c>
      <c r="L372" s="22">
        <v>0</v>
      </c>
      <c r="M372" s="20" t="s">
        <v>1235</v>
      </c>
      <c r="N372" s="20">
        <v>0</v>
      </c>
      <c r="O372" s="22">
        <v>683</v>
      </c>
      <c r="P372" s="23" t="b">
        <v>0</v>
      </c>
      <c r="Q372" s="20"/>
      <c r="R372" s="20"/>
      <c r="S372" s="22">
        <v>45</v>
      </c>
      <c r="T372" s="20" t="s">
        <v>2876</v>
      </c>
      <c r="U372" s="20">
        <v>2</v>
      </c>
      <c r="V372" s="20" t="s">
        <v>2877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</v>
      </c>
      <c r="AD372" s="22">
        <v>4394</v>
      </c>
      <c r="AE372" s="22">
        <v>43</v>
      </c>
      <c r="AF372" s="22">
        <v>3073</v>
      </c>
      <c r="AG372" s="22">
        <v>65</v>
      </c>
      <c r="AH372" s="20">
        <v>0</v>
      </c>
      <c r="AI372" s="20">
        <v>0.4</v>
      </c>
      <c r="AJ372" s="20" t="s">
        <v>2877</v>
      </c>
      <c r="AK372" s="22">
        <v>74</v>
      </c>
      <c r="AL372" s="22">
        <v>0</v>
      </c>
      <c r="AM372" s="22">
        <v>0</v>
      </c>
      <c r="AN372" s="22">
        <v>0</v>
      </c>
      <c r="AO372" s="22">
        <v>5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2</v>
      </c>
      <c r="AX372" s="20">
        <v>3.2</v>
      </c>
      <c r="AY372" s="20">
        <v>0.7</v>
      </c>
      <c r="AZ372" s="20">
        <v>17</v>
      </c>
      <c r="BA372" s="20">
        <v>2.1</v>
      </c>
      <c r="BB372" s="22">
        <v>0</v>
      </c>
      <c r="BC372" s="20">
        <v>0.28000000000000003</v>
      </c>
      <c r="BD372" s="20">
        <v>0.01</v>
      </c>
      <c r="BE372" s="20">
        <v>0.28999999999999998</v>
      </c>
      <c r="BF372" s="20">
        <v>2.2599999999999998</v>
      </c>
      <c r="BG372" s="22">
        <v>455</v>
      </c>
      <c r="BH372" s="22">
        <v>208</v>
      </c>
      <c r="BI372" s="22">
        <v>430</v>
      </c>
      <c r="BJ372" s="22">
        <v>212</v>
      </c>
      <c r="BK372" s="22">
        <v>347</v>
      </c>
      <c r="BL372" s="22">
        <v>173</v>
      </c>
      <c r="BM372" s="22">
        <v>443</v>
      </c>
      <c r="BN372" s="22">
        <v>205</v>
      </c>
      <c r="BO372" s="20"/>
      <c r="BP372" s="20"/>
      <c r="BQ372" s="20"/>
      <c r="BR372" s="20"/>
      <c r="BS372" s="20"/>
      <c r="BT372" s="20"/>
      <c r="BU372" s="22">
        <v>0.34</v>
      </c>
      <c r="BV372" s="22">
        <v>0</v>
      </c>
      <c r="BW372" s="22">
        <v>0.01</v>
      </c>
      <c r="BX372" s="22">
        <v>0.35</v>
      </c>
      <c r="BY372" s="22">
        <v>2.75</v>
      </c>
      <c r="BZ372" s="22">
        <v>6.08</v>
      </c>
      <c r="CA372" s="22">
        <v>444</v>
      </c>
      <c r="CB372" s="22">
        <v>262</v>
      </c>
      <c r="CC372" s="22">
        <v>642</v>
      </c>
      <c r="CD372" s="22">
        <v>250</v>
      </c>
      <c r="CE372" s="22">
        <v>272</v>
      </c>
      <c r="CF372" s="22">
        <v>116</v>
      </c>
      <c r="CG372" s="22">
        <v>591</v>
      </c>
      <c r="CH372" s="22">
        <v>224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166477</v>
      </c>
      <c r="D373" s="22">
        <v>0</v>
      </c>
      <c r="E373" s="22">
        <v>0</v>
      </c>
      <c r="F373" s="22">
        <v>0</v>
      </c>
      <c r="G373" s="22">
        <v>0</v>
      </c>
      <c r="H373" s="22">
        <v>1</v>
      </c>
      <c r="I373" s="22">
        <v>2</v>
      </c>
      <c r="J373" s="20">
        <v>2.2999999999999998</v>
      </c>
      <c r="K373" s="20">
        <v>2.8</v>
      </c>
      <c r="L373" s="22">
        <v>6</v>
      </c>
      <c r="M373" s="20" t="s">
        <v>3010</v>
      </c>
      <c r="N373" s="20">
        <v>2.8</v>
      </c>
      <c r="O373" s="22">
        <v>688</v>
      </c>
      <c r="P373" s="23" t="b">
        <v>0</v>
      </c>
      <c r="Q373" s="20"/>
      <c r="R373" s="20"/>
      <c r="S373" s="22">
        <v>45</v>
      </c>
      <c r="T373" s="20" t="s">
        <v>3011</v>
      </c>
      <c r="U373" s="20">
        <v>2.8</v>
      </c>
      <c r="V373" s="20" t="s">
        <v>3012</v>
      </c>
      <c r="W373" s="20">
        <v>0.5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37</v>
      </c>
      <c r="AD373" s="22">
        <v>111954</v>
      </c>
      <c r="AE373" s="22">
        <v>2580</v>
      </c>
      <c r="AF373" s="22">
        <v>66877</v>
      </c>
      <c r="AG373" s="22">
        <v>593</v>
      </c>
      <c r="AH373" s="20">
        <v>0.6</v>
      </c>
      <c r="AI373" s="20">
        <v>8.1999999999999993</v>
      </c>
      <c r="AJ373" s="20" t="s">
        <v>3012</v>
      </c>
      <c r="AK373" s="22">
        <v>1022</v>
      </c>
      <c r="AL373" s="22">
        <v>0</v>
      </c>
      <c r="AM373" s="22">
        <v>0</v>
      </c>
      <c r="AN373" s="22">
        <v>4</v>
      </c>
      <c r="AO373" s="22">
        <v>15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3</v>
      </c>
      <c r="AW373" s="22">
        <v>201</v>
      </c>
      <c r="AX373" s="20">
        <v>176.4</v>
      </c>
      <c r="AY373" s="20">
        <v>123.3</v>
      </c>
      <c r="AZ373" s="20">
        <v>67</v>
      </c>
      <c r="BA373" s="20">
        <v>36.700000000000003</v>
      </c>
      <c r="BB373" s="22">
        <v>11</v>
      </c>
      <c r="BC373" s="20">
        <v>0.16</v>
      </c>
      <c r="BD373" s="20">
        <v>0.81</v>
      </c>
      <c r="BE373" s="20">
        <v>0.97</v>
      </c>
      <c r="BF373" s="20">
        <v>14.88</v>
      </c>
      <c r="BG373" s="22">
        <v>181</v>
      </c>
      <c r="BH373" s="22">
        <v>70</v>
      </c>
      <c r="BI373" s="22">
        <v>140</v>
      </c>
      <c r="BJ373" s="22">
        <v>27</v>
      </c>
      <c r="BK373" s="22">
        <v>195</v>
      </c>
      <c r="BL373" s="22">
        <v>44</v>
      </c>
      <c r="BM373" s="22">
        <v>183</v>
      </c>
      <c r="BN373" s="22">
        <v>49</v>
      </c>
      <c r="BO373" s="20"/>
      <c r="BP373" s="20"/>
      <c r="BQ373" s="20"/>
      <c r="BR373" s="20"/>
      <c r="BS373" s="20"/>
      <c r="BT373" s="20"/>
      <c r="BU373" s="22">
        <v>0.01</v>
      </c>
      <c r="BV373" s="22">
        <v>0</v>
      </c>
      <c r="BW373" s="22">
        <v>7.0000000000000007E-2</v>
      </c>
      <c r="BX373" s="22">
        <v>0.08</v>
      </c>
      <c r="BY373" s="22">
        <v>1.31</v>
      </c>
      <c r="BZ373" s="22">
        <v>1.32</v>
      </c>
      <c r="CA373" s="22">
        <v>366</v>
      </c>
      <c r="CB373" s="22">
        <v>59</v>
      </c>
      <c r="CC373" s="22">
        <v>117</v>
      </c>
      <c r="CD373" s="22">
        <v>31</v>
      </c>
      <c r="CE373" s="22">
        <v>168</v>
      </c>
      <c r="CF373" s="22">
        <v>52</v>
      </c>
      <c r="CG373" s="22">
        <v>228</v>
      </c>
      <c r="CH373" s="22">
        <v>86</v>
      </c>
      <c r="CI373" s="22">
        <v>0.97</v>
      </c>
      <c r="CJ373" s="22">
        <v>0.35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428971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1</v>
      </c>
      <c r="J374" s="20">
        <v>-0.5</v>
      </c>
      <c r="K374" s="20">
        <v>0</v>
      </c>
      <c r="L374" s="22">
        <v>0</v>
      </c>
      <c r="M374" s="20" t="s">
        <v>1102</v>
      </c>
      <c r="N374" s="20">
        <v>0</v>
      </c>
      <c r="O374" s="22">
        <v>692</v>
      </c>
      <c r="P374" s="23" t="b">
        <v>0</v>
      </c>
      <c r="Q374" s="20"/>
      <c r="R374" s="20"/>
      <c r="S374" s="22">
        <v>40</v>
      </c>
      <c r="T374" s="20" t="s">
        <v>3013</v>
      </c>
      <c r="U374" s="20">
        <v>0</v>
      </c>
      <c r="V374" s="20" t="s">
        <v>3014</v>
      </c>
      <c r="W374" s="20">
        <v>0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2320</v>
      </c>
      <c r="AE374" s="22">
        <v>85</v>
      </c>
      <c r="AF374" s="22">
        <v>1181</v>
      </c>
      <c r="AG374" s="22">
        <v>47</v>
      </c>
      <c r="AH374" s="20">
        <v>0</v>
      </c>
      <c r="AI374" s="20">
        <v>0</v>
      </c>
      <c r="AJ374" s="20" t="s">
        <v>3014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535</v>
      </c>
      <c r="BH374" s="22">
        <v>65</v>
      </c>
      <c r="BI374" s="22">
        <v>522</v>
      </c>
      <c r="BJ374" s="22">
        <v>49</v>
      </c>
      <c r="BK374" s="22">
        <v>494</v>
      </c>
      <c r="BL374" s="22">
        <v>40</v>
      </c>
      <c r="BM374" s="22">
        <v>543</v>
      </c>
      <c r="BN374" s="22">
        <v>65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669</v>
      </c>
      <c r="CB374" s="22">
        <v>52</v>
      </c>
      <c r="CC374" s="22">
        <v>468</v>
      </c>
      <c r="CD374" s="22">
        <v>64</v>
      </c>
      <c r="CE374" s="22">
        <v>547</v>
      </c>
      <c r="CF374" s="22">
        <v>65</v>
      </c>
      <c r="CG374" s="22">
        <v>603</v>
      </c>
      <c r="CH374" s="22">
        <v>78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225897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-0.3</v>
      </c>
      <c r="K375" s="20">
        <v>0.2</v>
      </c>
      <c r="L375" s="22">
        <v>0</v>
      </c>
      <c r="M375" s="20" t="s">
        <v>3146</v>
      </c>
      <c r="N375" s="20">
        <v>0.2</v>
      </c>
      <c r="O375" s="22">
        <v>707</v>
      </c>
      <c r="P375" s="23" t="b">
        <v>0</v>
      </c>
      <c r="Q375" s="20"/>
      <c r="R375" s="20"/>
      <c r="S375" s="22">
        <v>45</v>
      </c>
      <c r="T375" s="20" t="s">
        <v>3147</v>
      </c>
      <c r="U375" s="20">
        <v>0.5</v>
      </c>
      <c r="V375" s="20" t="s">
        <v>3148</v>
      </c>
      <c r="W375" s="20">
        <v>0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1</v>
      </c>
      <c r="AD375" s="22">
        <v>2985</v>
      </c>
      <c r="AE375" s="22">
        <v>189</v>
      </c>
      <c r="AF375" s="22">
        <v>2040</v>
      </c>
      <c r="AG375" s="22">
        <v>82</v>
      </c>
      <c r="AH375" s="20">
        <v>0</v>
      </c>
      <c r="AI375" s="20">
        <v>0.2</v>
      </c>
      <c r="AJ375" s="20" t="s">
        <v>3148</v>
      </c>
      <c r="AK375" s="22">
        <v>33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1</v>
      </c>
      <c r="AT375" s="22">
        <v>0</v>
      </c>
      <c r="AU375" s="22">
        <v>0</v>
      </c>
      <c r="AV375" s="22">
        <v>0</v>
      </c>
      <c r="AW375" s="22">
        <v>7</v>
      </c>
      <c r="AX375" s="20">
        <v>8.6</v>
      </c>
      <c r="AY375" s="20">
        <v>1</v>
      </c>
      <c r="AZ375" s="20">
        <v>0</v>
      </c>
      <c r="BA375" s="20">
        <v>1</v>
      </c>
      <c r="BB375" s="22">
        <v>0</v>
      </c>
      <c r="BC375" s="20">
        <v>0</v>
      </c>
      <c r="BD375" s="20">
        <v>0</v>
      </c>
      <c r="BE375" s="20">
        <v>0</v>
      </c>
      <c r="BF375" s="20">
        <v>0.43</v>
      </c>
      <c r="BG375" s="22">
        <v>439</v>
      </c>
      <c r="BH375" s="22">
        <v>160</v>
      </c>
      <c r="BI375" s="22">
        <v>423</v>
      </c>
      <c r="BJ375" s="22">
        <v>159</v>
      </c>
      <c r="BK375" s="22">
        <v>622</v>
      </c>
      <c r="BL375" s="22">
        <v>240</v>
      </c>
      <c r="BM375" s="22">
        <v>454</v>
      </c>
      <c r="BN375" s="22">
        <v>161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1.17</v>
      </c>
      <c r="BZ375" s="22">
        <v>0</v>
      </c>
      <c r="CA375" s="22">
        <v>386</v>
      </c>
      <c r="CB375" s="22">
        <v>73</v>
      </c>
      <c r="CC375" s="22">
        <v>374</v>
      </c>
      <c r="CD375" s="22">
        <v>129</v>
      </c>
      <c r="CE375" s="22">
        <v>485</v>
      </c>
      <c r="CF375" s="22">
        <v>162</v>
      </c>
      <c r="CG375" s="22">
        <v>559</v>
      </c>
      <c r="CH375" s="22">
        <v>204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487693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-0.5</v>
      </c>
      <c r="K376" s="20">
        <v>0</v>
      </c>
      <c r="L376" s="22">
        <v>0</v>
      </c>
      <c r="M376" s="20" t="s">
        <v>3400</v>
      </c>
      <c r="N376" s="20">
        <v>0</v>
      </c>
      <c r="O376" s="22">
        <v>732</v>
      </c>
      <c r="P376" s="23" t="b">
        <v>0</v>
      </c>
      <c r="Q376" s="20"/>
      <c r="R376" s="20"/>
      <c r="S376" s="22">
        <v>40</v>
      </c>
      <c r="T376" s="20" t="s">
        <v>3401</v>
      </c>
      <c r="U376" s="20">
        <v>0</v>
      </c>
      <c r="V376" s="20" t="s">
        <v>3402</v>
      </c>
      <c r="W376" s="20">
        <v>0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0</v>
      </c>
      <c r="AD376" s="22">
        <v>971</v>
      </c>
      <c r="AE376" s="22">
        <v>78</v>
      </c>
      <c r="AF376" s="22">
        <v>437</v>
      </c>
      <c r="AG376" s="22">
        <v>37</v>
      </c>
      <c r="AH376" s="20">
        <v>0</v>
      </c>
      <c r="AI376" s="20">
        <v>0</v>
      </c>
      <c r="AJ376" s="20" t="s">
        <v>3402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559</v>
      </c>
      <c r="BH376" s="22">
        <v>209</v>
      </c>
      <c r="BI376" s="22">
        <v>545</v>
      </c>
      <c r="BJ376" s="22">
        <v>208</v>
      </c>
      <c r="BK376" s="22">
        <v>519</v>
      </c>
      <c r="BL376" s="22">
        <v>198</v>
      </c>
      <c r="BM376" s="22">
        <v>566</v>
      </c>
      <c r="BN376" s="22">
        <v>209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697</v>
      </c>
      <c r="CB376" s="22">
        <v>209</v>
      </c>
      <c r="CC376" s="22">
        <v>493</v>
      </c>
      <c r="CD376" s="22">
        <v>182</v>
      </c>
      <c r="CE376" s="22">
        <v>571</v>
      </c>
      <c r="CF376" s="22">
        <v>206</v>
      </c>
      <c r="CG376" s="22">
        <v>658</v>
      </c>
      <c r="CH376" s="22">
        <v>228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60706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1</v>
      </c>
      <c r="J377" s="20">
        <v>0</v>
      </c>
      <c r="K377" s="20">
        <v>0.5</v>
      </c>
      <c r="L377" s="22">
        <v>0</v>
      </c>
      <c r="M377" s="20" t="s">
        <v>364</v>
      </c>
      <c r="N377" s="20">
        <v>0</v>
      </c>
      <c r="O377" s="22">
        <v>289</v>
      </c>
      <c r="P377" s="23" t="b">
        <v>0</v>
      </c>
      <c r="Q377" s="20"/>
      <c r="R377" s="20"/>
      <c r="S377" s="22">
        <v>40</v>
      </c>
      <c r="T377" s="20" t="s">
        <v>1369</v>
      </c>
      <c r="U377" s="20">
        <v>0</v>
      </c>
      <c r="V377" s="20" t="s">
        <v>1370</v>
      </c>
      <c r="W377" s="20">
        <v>0.3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13119</v>
      </c>
      <c r="AE377" s="22">
        <v>71</v>
      </c>
      <c r="AF377" s="22">
        <v>18821</v>
      </c>
      <c r="AG377" s="22">
        <v>480</v>
      </c>
      <c r="AH377" s="20">
        <v>0</v>
      </c>
      <c r="AI377" s="20">
        <v>0</v>
      </c>
      <c r="AJ377" s="20" t="s">
        <v>364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503</v>
      </c>
      <c r="BH377" s="22">
        <v>53</v>
      </c>
      <c r="BI377" s="22">
        <v>489</v>
      </c>
      <c r="BJ377" s="22">
        <v>36</v>
      </c>
      <c r="BK377" s="22">
        <v>461</v>
      </c>
      <c r="BL377" s="22">
        <v>27</v>
      </c>
      <c r="BM377" s="22">
        <v>511</v>
      </c>
      <c r="BN377" s="22">
        <v>53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630</v>
      </c>
      <c r="CB377" s="22">
        <v>39</v>
      </c>
      <c r="CC377" s="22">
        <v>434</v>
      </c>
      <c r="CD377" s="22">
        <v>52</v>
      </c>
      <c r="CE377" s="22">
        <v>515</v>
      </c>
      <c r="CF377" s="22">
        <v>53</v>
      </c>
      <c r="CG377" s="22">
        <v>290</v>
      </c>
      <c r="CH377" s="22">
        <v>39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169187</v>
      </c>
      <c r="D378" s="22">
        <v>0</v>
      </c>
      <c r="E378" s="22">
        <v>0</v>
      </c>
      <c r="F378" s="22">
        <v>1</v>
      </c>
      <c r="G378" s="22">
        <v>-1</v>
      </c>
      <c r="H378" s="22">
        <v>3</v>
      </c>
      <c r="I378" s="22">
        <v>2</v>
      </c>
      <c r="J378" s="20">
        <v>8.8000000000000007</v>
      </c>
      <c r="K378" s="20">
        <v>9.3000000000000007</v>
      </c>
      <c r="L378" s="22">
        <v>4</v>
      </c>
      <c r="M378" s="20" t="s">
        <v>431</v>
      </c>
      <c r="N378" s="20">
        <v>8.8000000000000007</v>
      </c>
      <c r="O378" s="22">
        <v>290</v>
      </c>
      <c r="P378" s="23" t="b">
        <v>1</v>
      </c>
      <c r="Q378" s="20"/>
      <c r="R378" s="20" t="s">
        <v>3015</v>
      </c>
      <c r="S378" s="22">
        <v>81</v>
      </c>
      <c r="T378" s="20" t="s">
        <v>1351</v>
      </c>
      <c r="U378" s="20">
        <v>5.4</v>
      </c>
      <c r="V378" s="20" t="s">
        <v>430</v>
      </c>
      <c r="W378" s="20">
        <v>14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75</v>
      </c>
      <c r="AD378" s="22">
        <v>976924</v>
      </c>
      <c r="AE378" s="22">
        <v>87004</v>
      </c>
      <c r="AF378" s="22">
        <v>1345030</v>
      </c>
      <c r="AG378" s="22">
        <v>8526</v>
      </c>
      <c r="AH378" s="20">
        <v>1.1000000000000001</v>
      </c>
      <c r="AI378" s="20">
        <v>9.3000000000000007</v>
      </c>
      <c r="AJ378" s="20" t="s">
        <v>430</v>
      </c>
      <c r="AK378" s="22">
        <v>1138</v>
      </c>
      <c r="AL378" s="22">
        <v>2</v>
      </c>
      <c r="AM378" s="22">
        <v>3</v>
      </c>
      <c r="AN378" s="22">
        <v>5</v>
      </c>
      <c r="AO378" s="22">
        <v>12</v>
      </c>
      <c r="AP378" s="22">
        <v>0</v>
      </c>
      <c r="AQ378" s="22">
        <v>0</v>
      </c>
      <c r="AR378" s="22">
        <v>0</v>
      </c>
      <c r="AS378" s="22">
        <v>3</v>
      </c>
      <c r="AT378" s="22">
        <v>0</v>
      </c>
      <c r="AU378" s="22">
        <v>0</v>
      </c>
      <c r="AV378" s="22">
        <v>12</v>
      </c>
      <c r="AW378" s="22">
        <v>334</v>
      </c>
      <c r="AX378" s="20">
        <v>317.39999999999998</v>
      </c>
      <c r="AY378" s="20">
        <v>530.29999999999995</v>
      </c>
      <c r="AZ378" s="20">
        <v>119</v>
      </c>
      <c r="BA378" s="20">
        <v>96.7</v>
      </c>
      <c r="BB378" s="22">
        <v>13</v>
      </c>
      <c r="BC378" s="20">
        <v>0.77</v>
      </c>
      <c r="BD378" s="20">
        <v>2.94</v>
      </c>
      <c r="BE378" s="20">
        <v>3.71</v>
      </c>
      <c r="BF378" s="20">
        <v>14.61</v>
      </c>
      <c r="BG378" s="22">
        <v>49</v>
      </c>
      <c r="BH378" s="22">
        <v>11</v>
      </c>
      <c r="BI378" s="22">
        <v>6</v>
      </c>
      <c r="BJ378" s="22">
        <v>2</v>
      </c>
      <c r="BK378" s="22">
        <v>133</v>
      </c>
      <c r="BL378" s="22">
        <v>15</v>
      </c>
      <c r="BM378" s="22">
        <v>25</v>
      </c>
      <c r="BN378" s="22">
        <v>2</v>
      </c>
      <c r="BO378" s="22">
        <v>3</v>
      </c>
      <c r="BP378" s="20"/>
      <c r="BQ378" s="22">
        <v>1</v>
      </c>
      <c r="BR378" s="20"/>
      <c r="BS378" s="20"/>
      <c r="BT378" s="20"/>
      <c r="BU378" s="22">
        <v>0.06</v>
      </c>
      <c r="BV378" s="22">
        <v>0</v>
      </c>
      <c r="BW378" s="22">
        <v>0.23</v>
      </c>
      <c r="BX378" s="22">
        <v>0.28999999999999998</v>
      </c>
      <c r="BY378" s="22">
        <v>1.1599999999999999</v>
      </c>
      <c r="BZ378" s="22">
        <v>0.95</v>
      </c>
      <c r="CA378" s="22">
        <v>11</v>
      </c>
      <c r="CB378" s="22">
        <v>1</v>
      </c>
      <c r="CC378" s="22">
        <v>1</v>
      </c>
      <c r="CD378" s="22">
        <v>1</v>
      </c>
      <c r="CE378" s="22">
        <v>15</v>
      </c>
      <c r="CF378" s="22">
        <v>4</v>
      </c>
      <c r="CG378" s="22">
        <v>28</v>
      </c>
      <c r="CH378" s="22">
        <v>10</v>
      </c>
      <c r="CI378" s="22">
        <v>1.03</v>
      </c>
      <c r="CJ378" s="22">
        <v>0.4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75</v>
      </c>
      <c r="C379" s="22">
        <v>116535</v>
      </c>
      <c r="D379" s="22">
        <v>0</v>
      </c>
      <c r="E379" s="22">
        <v>0</v>
      </c>
      <c r="F379" s="22">
        <v>1</v>
      </c>
      <c r="G379" s="22">
        <v>-1</v>
      </c>
      <c r="H379" s="22">
        <v>3</v>
      </c>
      <c r="I379" s="22">
        <v>1</v>
      </c>
      <c r="J379" s="20">
        <v>2.6</v>
      </c>
      <c r="K379" s="20">
        <v>2.2999999999999998</v>
      </c>
      <c r="L379" s="22">
        <v>3</v>
      </c>
      <c r="M379" s="20" t="s">
        <v>80</v>
      </c>
      <c r="N379" s="20">
        <v>2.6</v>
      </c>
      <c r="O379" s="22">
        <v>291</v>
      </c>
      <c r="P379" s="23" t="b">
        <v>0</v>
      </c>
      <c r="Q379" s="20"/>
      <c r="R379" s="20" t="s">
        <v>3594</v>
      </c>
      <c r="S379" s="22">
        <v>56</v>
      </c>
      <c r="T379" s="20" t="s">
        <v>1345</v>
      </c>
      <c r="U379" s="20">
        <v>4.4000000000000004</v>
      </c>
      <c r="V379" s="20" t="s">
        <v>1346</v>
      </c>
      <c r="W379" s="20">
        <v>10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62</v>
      </c>
      <c r="AD379" s="22">
        <v>761038</v>
      </c>
      <c r="AE379" s="22">
        <v>36872</v>
      </c>
      <c r="AF379" s="22">
        <v>834930</v>
      </c>
      <c r="AG379" s="22">
        <v>4542</v>
      </c>
      <c r="AH379" s="20">
        <v>0.5</v>
      </c>
      <c r="AI379" s="20">
        <v>11.1</v>
      </c>
      <c r="AJ379" s="20" t="s">
        <v>2541</v>
      </c>
      <c r="AK379" s="22">
        <v>1260</v>
      </c>
      <c r="AL379" s="22">
        <v>0</v>
      </c>
      <c r="AM379" s="22">
        <v>0</v>
      </c>
      <c r="AN379" s="22">
        <v>4</v>
      </c>
      <c r="AO379" s="22">
        <v>12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47</v>
      </c>
      <c r="AV379" s="22">
        <v>9</v>
      </c>
      <c r="AW379" s="22">
        <v>301</v>
      </c>
      <c r="AX379" s="20">
        <v>366.4</v>
      </c>
      <c r="AY379" s="20">
        <v>10.1</v>
      </c>
      <c r="AZ379" s="20">
        <v>0</v>
      </c>
      <c r="BA379" s="20">
        <v>37.6</v>
      </c>
      <c r="BB379" s="22">
        <v>14</v>
      </c>
      <c r="BC379" s="20">
        <v>0</v>
      </c>
      <c r="BD379" s="20">
        <v>0</v>
      </c>
      <c r="BE379" s="20">
        <v>0</v>
      </c>
      <c r="BF379" s="20">
        <v>17.420000000000002</v>
      </c>
      <c r="BG379" s="22">
        <v>30</v>
      </c>
      <c r="BH379" s="22">
        <v>11</v>
      </c>
      <c r="BI379" s="22">
        <v>389</v>
      </c>
      <c r="BJ379" s="22">
        <v>2</v>
      </c>
      <c r="BK379" s="22">
        <v>747</v>
      </c>
      <c r="BL379" s="22">
        <v>87</v>
      </c>
      <c r="BM379" s="22">
        <v>179</v>
      </c>
      <c r="BN379" s="22">
        <v>11</v>
      </c>
      <c r="BO379" s="20"/>
      <c r="BP379" s="20"/>
      <c r="BQ379" s="20"/>
      <c r="BR379" s="20"/>
      <c r="BS379" s="20"/>
      <c r="BT379" s="20"/>
      <c r="BU379" s="22">
        <v>0</v>
      </c>
      <c r="BV379" s="22">
        <v>3.36</v>
      </c>
      <c r="BW379" s="22">
        <v>0</v>
      </c>
      <c r="BX379" s="22">
        <v>0</v>
      </c>
      <c r="BY379" s="22">
        <v>1.24</v>
      </c>
      <c r="BZ379" s="22">
        <v>0.86</v>
      </c>
      <c r="CA379" s="22">
        <v>87</v>
      </c>
      <c r="CB379" s="22">
        <v>1</v>
      </c>
      <c r="CC379" s="22">
        <v>130</v>
      </c>
      <c r="CD379" s="22">
        <v>12</v>
      </c>
      <c r="CE379" s="22">
        <v>37</v>
      </c>
      <c r="CF379" s="22">
        <v>2</v>
      </c>
      <c r="CG379" s="22">
        <v>40</v>
      </c>
      <c r="CH379" s="22">
        <v>6</v>
      </c>
      <c r="CI379" s="22">
        <v>1</v>
      </c>
      <c r="CJ379" s="22">
        <v>0.28999999999999998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535928</v>
      </c>
      <c r="D380" s="22">
        <v>0</v>
      </c>
      <c r="E380" s="22">
        <v>0</v>
      </c>
      <c r="F380" s="22">
        <v>-3</v>
      </c>
      <c r="G380" s="22">
        <v>3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1327</v>
      </c>
      <c r="N380" s="20">
        <v>0</v>
      </c>
      <c r="O380" s="22">
        <v>292</v>
      </c>
      <c r="P380" s="23" t="b">
        <v>0</v>
      </c>
      <c r="Q380" s="20" t="s">
        <v>2478</v>
      </c>
      <c r="R380" s="20" t="s">
        <v>3274</v>
      </c>
      <c r="S380" s="22">
        <v>47</v>
      </c>
      <c r="T380" s="20" t="s">
        <v>1377</v>
      </c>
      <c r="U380" s="20">
        <v>0</v>
      </c>
      <c r="V380" s="20" t="s">
        <v>682</v>
      </c>
      <c r="W380" s="20">
        <v>0</v>
      </c>
      <c r="X380" s="23" t="b">
        <v>0</v>
      </c>
      <c r="Y380" s="20"/>
      <c r="Z380" s="20" t="s">
        <v>899</v>
      </c>
      <c r="AA380" s="22">
        <v>11</v>
      </c>
      <c r="AB380" s="22">
        <v>14</v>
      </c>
      <c r="AC380" s="22">
        <v>0</v>
      </c>
      <c r="AD380" s="22">
        <v>1019</v>
      </c>
      <c r="AE380" s="22">
        <v>2</v>
      </c>
      <c r="AF380" s="22">
        <v>4871</v>
      </c>
      <c r="AG380" s="22">
        <v>13</v>
      </c>
      <c r="AH380" s="20">
        <v>0</v>
      </c>
      <c r="AI380" s="20">
        <v>0</v>
      </c>
      <c r="AJ380" s="20" t="s">
        <v>682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706</v>
      </c>
      <c r="BH380" s="22">
        <v>295</v>
      </c>
      <c r="BI380" s="22">
        <v>702</v>
      </c>
      <c r="BJ380" s="22">
        <v>293</v>
      </c>
      <c r="BK380" s="22">
        <v>697</v>
      </c>
      <c r="BL380" s="22">
        <v>293</v>
      </c>
      <c r="BM380" s="22">
        <v>708</v>
      </c>
      <c r="BN380" s="22">
        <v>295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334</v>
      </c>
      <c r="CB380" s="22">
        <v>216</v>
      </c>
      <c r="CC380" s="22">
        <v>672</v>
      </c>
      <c r="CD380" s="22">
        <v>269</v>
      </c>
      <c r="CE380" s="22">
        <v>708</v>
      </c>
      <c r="CF380" s="22">
        <v>295</v>
      </c>
      <c r="CG380" s="22">
        <v>590</v>
      </c>
      <c r="CH380" s="22">
        <v>223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447203</v>
      </c>
      <c r="D381" s="22">
        <v>-1</v>
      </c>
      <c r="E381" s="22">
        <v>1</v>
      </c>
      <c r="F381" s="22">
        <v>1</v>
      </c>
      <c r="G381" s="22">
        <v>-1</v>
      </c>
      <c r="H381" s="22">
        <v>1</v>
      </c>
      <c r="I381" s="22">
        <v>4</v>
      </c>
      <c r="J381" s="20">
        <v>2.6</v>
      </c>
      <c r="K381" s="20">
        <v>3.1</v>
      </c>
      <c r="L381" s="22">
        <v>2</v>
      </c>
      <c r="M381" s="20" t="s">
        <v>423</v>
      </c>
      <c r="N381" s="20">
        <v>2.6</v>
      </c>
      <c r="O381" s="22">
        <v>293</v>
      </c>
      <c r="P381" s="23" t="b">
        <v>0</v>
      </c>
      <c r="Q381" s="20"/>
      <c r="R381" s="20"/>
      <c r="S381" s="22">
        <v>76</v>
      </c>
      <c r="T381" s="20" t="s">
        <v>1367</v>
      </c>
      <c r="U381" s="20">
        <v>4.0999999999999996</v>
      </c>
      <c r="V381" s="20" t="s">
        <v>1368</v>
      </c>
      <c r="W381" s="20">
        <v>17.3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62</v>
      </c>
      <c r="AD381" s="22">
        <v>2407777</v>
      </c>
      <c r="AE381" s="22">
        <v>10619</v>
      </c>
      <c r="AF381" s="22">
        <v>2089233</v>
      </c>
      <c r="AG381" s="22">
        <v>93511</v>
      </c>
      <c r="AH381" s="20">
        <v>0.3</v>
      </c>
      <c r="AI381" s="20">
        <v>8.1999999999999993</v>
      </c>
      <c r="AJ381" s="20" t="s">
        <v>423</v>
      </c>
      <c r="AK381" s="22">
        <v>866</v>
      </c>
      <c r="AL381" s="22">
        <v>4</v>
      </c>
      <c r="AM381" s="22">
        <v>7</v>
      </c>
      <c r="AN381" s="22">
        <v>3</v>
      </c>
      <c r="AO381" s="22">
        <v>9</v>
      </c>
      <c r="AP381" s="22">
        <v>0</v>
      </c>
      <c r="AQ381" s="22">
        <v>0</v>
      </c>
      <c r="AR381" s="22">
        <v>0</v>
      </c>
      <c r="AS381" s="22">
        <v>3</v>
      </c>
      <c r="AT381" s="22">
        <v>0</v>
      </c>
      <c r="AU381" s="22">
        <v>0</v>
      </c>
      <c r="AV381" s="22">
        <v>4</v>
      </c>
      <c r="AW381" s="22">
        <v>169</v>
      </c>
      <c r="AX381" s="20">
        <v>272.39999999999998</v>
      </c>
      <c r="AY381" s="20">
        <v>144.6</v>
      </c>
      <c r="AZ381" s="20">
        <v>474</v>
      </c>
      <c r="BA381" s="20">
        <v>89.1</v>
      </c>
      <c r="BB381" s="22">
        <v>9</v>
      </c>
      <c r="BC381" s="20">
        <v>6.71</v>
      </c>
      <c r="BD381" s="20">
        <v>1.1200000000000001</v>
      </c>
      <c r="BE381" s="20">
        <v>7.83</v>
      </c>
      <c r="BF381" s="20">
        <v>11.75</v>
      </c>
      <c r="BG381" s="22">
        <v>84</v>
      </c>
      <c r="BH381" s="22">
        <v>10</v>
      </c>
      <c r="BI381" s="22">
        <v>119</v>
      </c>
      <c r="BJ381" s="22">
        <v>13</v>
      </c>
      <c r="BK381" s="22">
        <v>11</v>
      </c>
      <c r="BL381" s="22">
        <v>6</v>
      </c>
      <c r="BM381" s="22">
        <v>34</v>
      </c>
      <c r="BN381" s="22">
        <v>9</v>
      </c>
      <c r="BO381" s="20"/>
      <c r="BP381" s="20"/>
      <c r="BQ381" s="20"/>
      <c r="BR381" s="20"/>
      <c r="BS381" s="22">
        <v>3</v>
      </c>
      <c r="BT381" s="20"/>
      <c r="BU381" s="22">
        <v>0.7</v>
      </c>
      <c r="BV381" s="22">
        <v>0</v>
      </c>
      <c r="BW381" s="22">
        <v>0.12</v>
      </c>
      <c r="BX381" s="22">
        <v>0.82</v>
      </c>
      <c r="BY381" s="22">
        <v>1.22</v>
      </c>
      <c r="BZ381" s="22">
        <v>0.94</v>
      </c>
      <c r="CA381" s="22">
        <v>21</v>
      </c>
      <c r="CB381" s="22">
        <v>8</v>
      </c>
      <c r="CC381" s="22">
        <v>133</v>
      </c>
      <c r="CD381" s="22">
        <v>19</v>
      </c>
      <c r="CE381" s="22">
        <v>52</v>
      </c>
      <c r="CF381" s="22">
        <v>10</v>
      </c>
      <c r="CG381" s="22">
        <v>16</v>
      </c>
      <c r="CH381" s="22">
        <v>4</v>
      </c>
      <c r="CI381" s="22">
        <v>0.94</v>
      </c>
      <c r="CJ381" s="22">
        <v>0.31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194634</v>
      </c>
      <c r="D382" s="22">
        <v>0</v>
      </c>
      <c r="E382" s="22">
        <v>0</v>
      </c>
      <c r="F382" s="22">
        <v>-3</v>
      </c>
      <c r="G382" s="22">
        <v>3</v>
      </c>
      <c r="H382" s="22">
        <v>1</v>
      </c>
      <c r="I382" s="22">
        <v>3</v>
      </c>
      <c r="J382" s="20">
        <v>0</v>
      </c>
      <c r="K382" s="20">
        <v>0</v>
      </c>
      <c r="L382" s="22">
        <v>0</v>
      </c>
      <c r="M382" s="20" t="s">
        <v>1353</v>
      </c>
      <c r="N382" s="20">
        <v>1.8</v>
      </c>
      <c r="O382" s="22">
        <v>294</v>
      </c>
      <c r="P382" s="23" t="b">
        <v>0</v>
      </c>
      <c r="Q382" s="20" t="s">
        <v>2471</v>
      </c>
      <c r="R382" s="20" t="s">
        <v>3595</v>
      </c>
      <c r="S382" s="22">
        <v>77</v>
      </c>
      <c r="T382" s="20" t="s">
        <v>1354</v>
      </c>
      <c r="U382" s="20">
        <v>3.7</v>
      </c>
      <c r="V382" s="20" t="s">
        <v>1355</v>
      </c>
      <c r="W382" s="20">
        <v>1.1000000000000001</v>
      </c>
      <c r="X382" s="23" t="b">
        <v>0</v>
      </c>
      <c r="Y382" s="20"/>
      <c r="Z382" s="20" t="s">
        <v>899</v>
      </c>
      <c r="AA382" s="22">
        <v>11</v>
      </c>
      <c r="AB382" s="22">
        <v>14</v>
      </c>
      <c r="AC382" s="22">
        <v>44</v>
      </c>
      <c r="AD382" s="22">
        <v>322570</v>
      </c>
      <c r="AE382" s="22">
        <v>56</v>
      </c>
      <c r="AF382" s="22">
        <v>529483</v>
      </c>
      <c r="AG382" s="22">
        <v>2634</v>
      </c>
      <c r="AH382" s="20">
        <v>0.2</v>
      </c>
      <c r="AI382" s="20">
        <v>5.7</v>
      </c>
      <c r="AJ382" s="20" t="s">
        <v>2106</v>
      </c>
      <c r="AK382" s="22">
        <v>632</v>
      </c>
      <c r="AL382" s="22">
        <v>4</v>
      </c>
      <c r="AM382" s="22">
        <v>2</v>
      </c>
      <c r="AN382" s="22">
        <v>3</v>
      </c>
      <c r="AO382" s="22">
        <v>5</v>
      </c>
      <c r="AP382" s="22">
        <v>0</v>
      </c>
      <c r="AQ382" s="22">
        <v>0</v>
      </c>
      <c r="AR382" s="22">
        <v>0</v>
      </c>
      <c r="AS382" s="22">
        <v>1</v>
      </c>
      <c r="AT382" s="22">
        <v>1</v>
      </c>
      <c r="AU382" s="22">
        <v>0</v>
      </c>
      <c r="AV382" s="22">
        <v>2</v>
      </c>
      <c r="AW382" s="22">
        <v>131</v>
      </c>
      <c r="AX382" s="20">
        <v>186.6</v>
      </c>
      <c r="AY382" s="20">
        <v>154.6</v>
      </c>
      <c r="AZ382" s="20">
        <v>315</v>
      </c>
      <c r="BA382" s="20">
        <v>65.5</v>
      </c>
      <c r="BB382" s="22">
        <v>8</v>
      </c>
      <c r="BC382" s="20">
        <v>2.8</v>
      </c>
      <c r="BD382" s="20">
        <v>0.6</v>
      </c>
      <c r="BE382" s="20">
        <v>3.4</v>
      </c>
      <c r="BF382" s="20">
        <v>7.15</v>
      </c>
      <c r="BG382" s="22">
        <v>168</v>
      </c>
      <c r="BH382" s="22">
        <v>68</v>
      </c>
      <c r="BI382" s="22">
        <v>104</v>
      </c>
      <c r="BJ382" s="22">
        <v>76</v>
      </c>
      <c r="BK382" s="22">
        <v>35</v>
      </c>
      <c r="BL382" s="22">
        <v>20</v>
      </c>
      <c r="BM382" s="22">
        <v>70</v>
      </c>
      <c r="BN382" s="22">
        <v>50</v>
      </c>
      <c r="BO382" s="20"/>
      <c r="BP382" s="20"/>
      <c r="BQ382" s="20"/>
      <c r="BR382" s="20"/>
      <c r="BS382" s="20"/>
      <c r="BT382" s="20"/>
      <c r="BU382" s="22">
        <v>0.4</v>
      </c>
      <c r="BV382" s="22">
        <v>0</v>
      </c>
      <c r="BW382" s="22">
        <v>0.09</v>
      </c>
      <c r="BX382" s="22">
        <v>0.49</v>
      </c>
      <c r="BY382" s="22">
        <v>1.02</v>
      </c>
      <c r="BZ382" s="22">
        <v>0.71</v>
      </c>
      <c r="CA382" s="22">
        <v>18</v>
      </c>
      <c r="CB382" s="22">
        <v>11</v>
      </c>
      <c r="CC382" s="22">
        <v>188</v>
      </c>
      <c r="CD382" s="22">
        <v>91</v>
      </c>
      <c r="CE382" s="22">
        <v>77</v>
      </c>
      <c r="CF382" s="22">
        <v>42</v>
      </c>
      <c r="CG382" s="22">
        <v>178</v>
      </c>
      <c r="CH382" s="22">
        <v>60</v>
      </c>
      <c r="CI382" s="22">
        <v>1.1399999999999999</v>
      </c>
      <c r="CJ382" s="22">
        <v>0.43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444884</v>
      </c>
      <c r="D383" s="22">
        <v>0</v>
      </c>
      <c r="E383" s="22">
        <v>0</v>
      </c>
      <c r="F383" s="22">
        <v>-2</v>
      </c>
      <c r="G383" s="22">
        <v>2</v>
      </c>
      <c r="H383" s="22">
        <v>0</v>
      </c>
      <c r="I383" s="22">
        <v>3</v>
      </c>
      <c r="J383" s="20">
        <v>1.8</v>
      </c>
      <c r="K383" s="20">
        <v>2.2999999999999998</v>
      </c>
      <c r="L383" s="22">
        <v>6</v>
      </c>
      <c r="M383" s="20" t="s">
        <v>1180</v>
      </c>
      <c r="N383" s="20">
        <v>1.8</v>
      </c>
      <c r="O383" s="22">
        <v>295</v>
      </c>
      <c r="P383" s="23" t="b">
        <v>0</v>
      </c>
      <c r="Q383" s="20"/>
      <c r="R383" s="20"/>
      <c r="S383" s="22">
        <v>48</v>
      </c>
      <c r="T383" s="20" t="s">
        <v>1366</v>
      </c>
      <c r="U383" s="20">
        <v>1.8</v>
      </c>
      <c r="V383" s="20" t="s">
        <v>568</v>
      </c>
      <c r="W383" s="20">
        <v>0.2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23</v>
      </c>
      <c r="AD383" s="22">
        <v>15921</v>
      </c>
      <c r="AE383" s="22">
        <v>1081</v>
      </c>
      <c r="AF383" s="22">
        <v>24763</v>
      </c>
      <c r="AG383" s="22">
        <v>253</v>
      </c>
      <c r="AH383" s="20">
        <v>0.4</v>
      </c>
      <c r="AI383" s="20">
        <v>4.8</v>
      </c>
      <c r="AJ383" s="20" t="s">
        <v>568</v>
      </c>
      <c r="AK383" s="22">
        <v>298</v>
      </c>
      <c r="AL383" s="22">
        <v>1</v>
      </c>
      <c r="AM383" s="22">
        <v>2</v>
      </c>
      <c r="AN383" s="22">
        <v>0</v>
      </c>
      <c r="AO383" s="22">
        <v>2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0</v>
      </c>
      <c r="AW383" s="22">
        <v>93</v>
      </c>
      <c r="AX383" s="20">
        <v>84.6</v>
      </c>
      <c r="AY383" s="20">
        <v>97.6</v>
      </c>
      <c r="AZ383" s="20">
        <v>63</v>
      </c>
      <c r="BA383" s="20">
        <v>24.4</v>
      </c>
      <c r="BB383" s="22">
        <v>1</v>
      </c>
      <c r="BC383" s="20">
        <v>0.42</v>
      </c>
      <c r="BD383" s="20">
        <v>1.3</v>
      </c>
      <c r="BE383" s="20">
        <v>1.72</v>
      </c>
      <c r="BF383" s="20">
        <v>4.5999999999999996</v>
      </c>
      <c r="BG383" s="22">
        <v>296</v>
      </c>
      <c r="BH383" s="22">
        <v>124</v>
      </c>
      <c r="BI383" s="22">
        <v>167</v>
      </c>
      <c r="BJ383" s="22">
        <v>111</v>
      </c>
      <c r="BK383" s="22">
        <v>205</v>
      </c>
      <c r="BL383" s="22">
        <v>114</v>
      </c>
      <c r="BM383" s="22">
        <v>261</v>
      </c>
      <c r="BN383" s="22">
        <v>122</v>
      </c>
      <c r="BO383" s="20"/>
      <c r="BP383" s="20"/>
      <c r="BQ383" s="20"/>
      <c r="BR383" s="20"/>
      <c r="BS383" s="20"/>
      <c r="BT383" s="20"/>
      <c r="BU383" s="22">
        <v>0.13</v>
      </c>
      <c r="BV383" s="22">
        <v>0</v>
      </c>
      <c r="BW383" s="22">
        <v>0.39</v>
      </c>
      <c r="BX383" s="22">
        <v>0.52</v>
      </c>
      <c r="BY383" s="22">
        <v>1.39</v>
      </c>
      <c r="BZ383" s="22">
        <v>0.6</v>
      </c>
      <c r="CA383" s="22">
        <v>301</v>
      </c>
      <c r="CB383" s="22">
        <v>196</v>
      </c>
      <c r="CC383" s="22">
        <v>179</v>
      </c>
      <c r="CD383" s="22">
        <v>85</v>
      </c>
      <c r="CE383" s="22">
        <v>306</v>
      </c>
      <c r="CF383" s="22">
        <v>133</v>
      </c>
      <c r="CG383" s="22">
        <v>347</v>
      </c>
      <c r="CH383" s="22">
        <v>108</v>
      </c>
      <c r="CI383" s="22">
        <v>0.3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116643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1347</v>
      </c>
      <c r="N384" s="20">
        <v>0</v>
      </c>
      <c r="O384" s="22">
        <v>296</v>
      </c>
      <c r="P384" s="23" t="b">
        <v>0</v>
      </c>
      <c r="Q384" s="20" t="s">
        <v>2418</v>
      </c>
      <c r="R384" s="20" t="s">
        <v>2419</v>
      </c>
      <c r="S384" s="22">
        <v>50</v>
      </c>
      <c r="T384" s="20" t="s">
        <v>1348</v>
      </c>
      <c r="U384" s="20">
        <v>0</v>
      </c>
      <c r="V384" s="20" t="s">
        <v>735</v>
      </c>
      <c r="W384" s="20">
        <v>0</v>
      </c>
      <c r="X384" s="23" t="b">
        <v>0</v>
      </c>
      <c r="Y384" s="20"/>
      <c r="Z384" s="20" t="s">
        <v>872</v>
      </c>
      <c r="AA384" s="22">
        <v>11</v>
      </c>
      <c r="AB384" s="22">
        <v>14</v>
      </c>
      <c r="AC384" s="22">
        <v>0</v>
      </c>
      <c r="AD384" s="22">
        <v>0</v>
      </c>
      <c r="AE384" s="22">
        <v>0</v>
      </c>
      <c r="AF384" s="22">
        <v>1087</v>
      </c>
      <c r="AG384" s="22">
        <v>0</v>
      </c>
      <c r="AH384" s="20">
        <v>0</v>
      </c>
      <c r="AI384" s="20">
        <v>0</v>
      </c>
      <c r="AJ384" s="20" t="s">
        <v>178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730</v>
      </c>
      <c r="BH384" s="22">
        <v>312</v>
      </c>
      <c r="BI384" s="22">
        <v>726</v>
      </c>
      <c r="BJ384" s="22">
        <v>311</v>
      </c>
      <c r="BK384" s="22">
        <v>724</v>
      </c>
      <c r="BL384" s="22">
        <v>311</v>
      </c>
      <c r="BM384" s="22">
        <v>730</v>
      </c>
      <c r="BN384" s="22">
        <v>312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177</v>
      </c>
      <c r="CB384" s="22">
        <v>108</v>
      </c>
      <c r="CC384" s="22">
        <v>706</v>
      </c>
      <c r="CD384" s="22">
        <v>294</v>
      </c>
      <c r="CE384" s="22">
        <v>730</v>
      </c>
      <c r="CF384" s="22">
        <v>312</v>
      </c>
      <c r="CG384" s="22">
        <v>693</v>
      </c>
      <c r="CH384" s="22">
        <v>281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243298</v>
      </c>
      <c r="D385" s="22">
        <v>0</v>
      </c>
      <c r="E385" s="22">
        <v>0</v>
      </c>
      <c r="F385" s="22">
        <v>-3</v>
      </c>
      <c r="G385" s="22">
        <v>3</v>
      </c>
      <c r="H385" s="22">
        <v>0</v>
      </c>
      <c r="I385" s="22">
        <v>4</v>
      </c>
      <c r="J385" s="20">
        <v>1.4</v>
      </c>
      <c r="K385" s="20">
        <v>1.9</v>
      </c>
      <c r="L385" s="22">
        <v>1</v>
      </c>
      <c r="M385" s="20" t="s">
        <v>1336</v>
      </c>
      <c r="N385" s="20">
        <v>1.4</v>
      </c>
      <c r="O385" s="22">
        <v>297</v>
      </c>
      <c r="P385" s="23" t="b">
        <v>0</v>
      </c>
      <c r="Q385" s="20"/>
      <c r="R385" s="20" t="s">
        <v>3275</v>
      </c>
      <c r="S385" s="22">
        <v>72</v>
      </c>
      <c r="T385" s="20" t="s">
        <v>1378</v>
      </c>
      <c r="U385" s="20">
        <v>2.1</v>
      </c>
      <c r="V385" s="20" t="s">
        <v>1379</v>
      </c>
      <c r="W385" s="20">
        <v>2.2000000000000002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29</v>
      </c>
      <c r="AD385" s="22">
        <v>166098</v>
      </c>
      <c r="AE385" s="22">
        <v>1419</v>
      </c>
      <c r="AF385" s="22">
        <v>593785</v>
      </c>
      <c r="AG385" s="22">
        <v>2825</v>
      </c>
      <c r="AH385" s="20">
        <v>0.2</v>
      </c>
      <c r="AI385" s="20">
        <v>4</v>
      </c>
      <c r="AJ385" s="20" t="s">
        <v>1379</v>
      </c>
      <c r="AK385" s="22">
        <v>617</v>
      </c>
      <c r="AL385" s="22">
        <v>2</v>
      </c>
      <c r="AM385" s="22">
        <v>0</v>
      </c>
      <c r="AN385" s="22">
        <v>2</v>
      </c>
      <c r="AO385" s="22">
        <v>8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3</v>
      </c>
      <c r="AW385" s="22">
        <v>96</v>
      </c>
      <c r="AX385" s="20">
        <v>118.2</v>
      </c>
      <c r="AY385" s="20">
        <v>71.8</v>
      </c>
      <c r="AZ385" s="20">
        <v>181</v>
      </c>
      <c r="BA385" s="20">
        <v>36.700000000000003</v>
      </c>
      <c r="BB385" s="22">
        <v>7</v>
      </c>
      <c r="BC385" s="20">
        <v>2.69</v>
      </c>
      <c r="BD385" s="20">
        <v>0.34</v>
      </c>
      <c r="BE385" s="20">
        <v>3.03</v>
      </c>
      <c r="BF385" s="20">
        <v>8.64</v>
      </c>
      <c r="BG385" s="22">
        <v>255</v>
      </c>
      <c r="BH385" s="22">
        <v>33</v>
      </c>
      <c r="BI385" s="22">
        <v>217</v>
      </c>
      <c r="BJ385" s="22">
        <v>34</v>
      </c>
      <c r="BK385" s="22">
        <v>83</v>
      </c>
      <c r="BL385" s="22">
        <v>27</v>
      </c>
      <c r="BM385" s="22">
        <v>184</v>
      </c>
      <c r="BN385" s="22">
        <v>31</v>
      </c>
      <c r="BO385" s="20"/>
      <c r="BP385" s="20"/>
      <c r="BQ385" s="20"/>
      <c r="BR385" s="20"/>
      <c r="BS385" s="20"/>
      <c r="BT385" s="20"/>
      <c r="BU385" s="22">
        <v>0.39</v>
      </c>
      <c r="BV385" s="22">
        <v>0</v>
      </c>
      <c r="BW385" s="22">
        <v>0.05</v>
      </c>
      <c r="BX385" s="22">
        <v>0.44</v>
      </c>
      <c r="BY385" s="22">
        <v>1.26</v>
      </c>
      <c r="BZ385" s="22">
        <v>1.17</v>
      </c>
      <c r="CA385" s="22">
        <v>27</v>
      </c>
      <c r="CB385" s="22">
        <v>11</v>
      </c>
      <c r="CC385" s="22">
        <v>232</v>
      </c>
      <c r="CD385" s="22">
        <v>32</v>
      </c>
      <c r="CE385" s="22">
        <v>259</v>
      </c>
      <c r="CF385" s="22">
        <v>35</v>
      </c>
      <c r="CG385" s="22">
        <v>129</v>
      </c>
      <c r="CH385" s="22">
        <v>21</v>
      </c>
      <c r="CI385" s="22">
        <v>1.02</v>
      </c>
      <c r="CJ385" s="22">
        <v>0.28999999999999998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171287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1.4</v>
      </c>
      <c r="K386" s="20">
        <v>1.9</v>
      </c>
      <c r="L386" s="22">
        <v>0</v>
      </c>
      <c r="M386" s="20" t="s">
        <v>1016</v>
      </c>
      <c r="N386" s="20">
        <v>1.4</v>
      </c>
      <c r="O386" s="22">
        <v>298</v>
      </c>
      <c r="P386" s="23" t="b">
        <v>0</v>
      </c>
      <c r="Q386" s="20"/>
      <c r="R386" s="20" t="s">
        <v>3510</v>
      </c>
      <c r="S386" s="22">
        <v>45</v>
      </c>
      <c r="T386" s="20" t="s">
        <v>1352</v>
      </c>
      <c r="U386" s="20">
        <v>2.2999999999999998</v>
      </c>
      <c r="V386" s="20" t="s">
        <v>466</v>
      </c>
      <c r="W386" s="20">
        <v>0.5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30</v>
      </c>
      <c r="AD386" s="22">
        <v>55605</v>
      </c>
      <c r="AE386" s="22">
        <v>624</v>
      </c>
      <c r="AF386" s="22">
        <v>51896</v>
      </c>
      <c r="AG386" s="22">
        <v>894</v>
      </c>
      <c r="AH386" s="20">
        <v>0.3</v>
      </c>
      <c r="AI386" s="20">
        <v>6.7</v>
      </c>
      <c r="AJ386" s="20" t="s">
        <v>466</v>
      </c>
      <c r="AK386" s="22">
        <v>659</v>
      </c>
      <c r="AL386" s="22">
        <v>0</v>
      </c>
      <c r="AM386" s="22">
        <v>0</v>
      </c>
      <c r="AN386" s="22">
        <v>3</v>
      </c>
      <c r="AO386" s="22">
        <v>5</v>
      </c>
      <c r="AP386" s="22">
        <v>0</v>
      </c>
      <c r="AQ386" s="22">
        <v>0</v>
      </c>
      <c r="AR386" s="22">
        <v>0</v>
      </c>
      <c r="AS386" s="22">
        <v>2</v>
      </c>
      <c r="AT386" s="22">
        <v>0</v>
      </c>
      <c r="AU386" s="22">
        <v>0</v>
      </c>
      <c r="AV386" s="22">
        <v>1</v>
      </c>
      <c r="AW386" s="22">
        <v>141</v>
      </c>
      <c r="AX386" s="20">
        <v>120.4</v>
      </c>
      <c r="AY386" s="20">
        <v>123.2</v>
      </c>
      <c r="AZ386" s="20">
        <v>48</v>
      </c>
      <c r="BA386" s="20">
        <v>29.2</v>
      </c>
      <c r="BB386" s="22">
        <v>6</v>
      </c>
      <c r="BC386" s="20">
        <v>0.55000000000000004</v>
      </c>
      <c r="BD386" s="20">
        <v>0.24</v>
      </c>
      <c r="BE386" s="20">
        <v>0.79</v>
      </c>
      <c r="BF386" s="20">
        <v>9.08</v>
      </c>
      <c r="BG386" s="22">
        <v>250</v>
      </c>
      <c r="BH386" s="22">
        <v>97</v>
      </c>
      <c r="BI386" s="22">
        <v>141</v>
      </c>
      <c r="BJ386" s="22">
        <v>28</v>
      </c>
      <c r="BK386" s="22">
        <v>236</v>
      </c>
      <c r="BL386" s="22">
        <v>69</v>
      </c>
      <c r="BM386" s="22">
        <v>226</v>
      </c>
      <c r="BN386" s="22">
        <v>73</v>
      </c>
      <c r="BO386" s="20"/>
      <c r="BP386" s="20"/>
      <c r="BQ386" s="20"/>
      <c r="BR386" s="20"/>
      <c r="BS386" s="20"/>
      <c r="BT386" s="20"/>
      <c r="BU386" s="22">
        <v>0.08</v>
      </c>
      <c r="BV386" s="22">
        <v>0</v>
      </c>
      <c r="BW386" s="22">
        <v>0.03</v>
      </c>
      <c r="BX386" s="22">
        <v>0.11</v>
      </c>
      <c r="BY386" s="22">
        <v>1.24</v>
      </c>
      <c r="BZ386" s="22">
        <v>0.68</v>
      </c>
      <c r="CA386" s="22">
        <v>368</v>
      </c>
      <c r="CB386" s="22">
        <v>61</v>
      </c>
      <c r="CC386" s="22">
        <v>213</v>
      </c>
      <c r="CD386" s="22">
        <v>68</v>
      </c>
      <c r="CE386" s="22">
        <v>227</v>
      </c>
      <c r="CF386" s="22">
        <v>73</v>
      </c>
      <c r="CG386" s="22">
        <v>234</v>
      </c>
      <c r="CH386" s="22">
        <v>90</v>
      </c>
      <c r="CI386" s="22">
        <v>0.82</v>
      </c>
      <c r="CJ386" s="22">
        <v>0.41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56979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0</v>
      </c>
      <c r="K387" s="20">
        <v>0</v>
      </c>
      <c r="L387" s="22">
        <v>0</v>
      </c>
      <c r="M387" s="20" t="s">
        <v>1014</v>
      </c>
      <c r="N387" s="20">
        <v>0</v>
      </c>
      <c r="O387" s="22">
        <v>299</v>
      </c>
      <c r="P387" s="23" t="b">
        <v>0</v>
      </c>
      <c r="Q387" s="20" t="s">
        <v>2107</v>
      </c>
      <c r="R387" s="20" t="s">
        <v>2108</v>
      </c>
      <c r="S387" s="22">
        <v>50</v>
      </c>
      <c r="T387" s="20" t="s">
        <v>1338</v>
      </c>
      <c r="U387" s="20">
        <v>0</v>
      </c>
      <c r="V387" s="20" t="s">
        <v>434</v>
      </c>
      <c r="W387" s="20">
        <v>0</v>
      </c>
      <c r="X387" s="23" t="b">
        <v>0</v>
      </c>
      <c r="Y387" s="20"/>
      <c r="Z387" s="20" t="s">
        <v>872</v>
      </c>
      <c r="AA387" s="22">
        <v>11</v>
      </c>
      <c r="AB387" s="22">
        <v>14</v>
      </c>
      <c r="AC387" s="22">
        <v>0</v>
      </c>
      <c r="AD387" s="22">
        <v>0</v>
      </c>
      <c r="AE387" s="22">
        <v>0</v>
      </c>
      <c r="AF387" s="22">
        <v>799</v>
      </c>
      <c r="AG387" s="22">
        <v>3</v>
      </c>
      <c r="AH387" s="20">
        <v>0</v>
      </c>
      <c r="AI387" s="20">
        <v>0</v>
      </c>
      <c r="AJ387" s="20" t="s">
        <v>434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727</v>
      </c>
      <c r="BH387" s="22">
        <v>310</v>
      </c>
      <c r="BI387" s="22">
        <v>722</v>
      </c>
      <c r="BJ387" s="22">
        <v>308</v>
      </c>
      <c r="BK387" s="22">
        <v>718</v>
      </c>
      <c r="BL387" s="22">
        <v>308</v>
      </c>
      <c r="BM387" s="22">
        <v>727</v>
      </c>
      <c r="BN387" s="22">
        <v>310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169</v>
      </c>
      <c r="CB387" s="22">
        <v>104</v>
      </c>
      <c r="CC387" s="22">
        <v>701</v>
      </c>
      <c r="CD387" s="22">
        <v>291</v>
      </c>
      <c r="CE387" s="22">
        <v>727</v>
      </c>
      <c r="CF387" s="22">
        <v>310</v>
      </c>
      <c r="CG387" s="22">
        <v>707</v>
      </c>
      <c r="CH387" s="22">
        <v>290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206915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1.2</v>
      </c>
      <c r="K388" s="20">
        <v>1.7</v>
      </c>
      <c r="L388" s="22">
        <v>4</v>
      </c>
      <c r="M388" s="20" t="s">
        <v>1360</v>
      </c>
      <c r="N388" s="20">
        <v>1.2</v>
      </c>
      <c r="O388" s="22">
        <v>300</v>
      </c>
      <c r="P388" s="23" t="b">
        <v>0</v>
      </c>
      <c r="Q388" s="20"/>
      <c r="R388" s="20" t="s">
        <v>3439</v>
      </c>
      <c r="S388" s="22">
        <v>49</v>
      </c>
      <c r="T388" s="20" t="s">
        <v>1361</v>
      </c>
      <c r="U388" s="20">
        <v>1.4</v>
      </c>
      <c r="V388" s="20" t="s">
        <v>623</v>
      </c>
      <c r="W388" s="20">
        <v>0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11</v>
      </c>
      <c r="AD388" s="22">
        <v>3880</v>
      </c>
      <c r="AE388" s="22">
        <v>97</v>
      </c>
      <c r="AF388" s="22">
        <v>13024</v>
      </c>
      <c r="AG388" s="22">
        <v>67</v>
      </c>
      <c r="AH388" s="20">
        <v>0.2</v>
      </c>
      <c r="AI388" s="20">
        <v>2.2000000000000002</v>
      </c>
      <c r="AJ388" s="20" t="s">
        <v>623</v>
      </c>
      <c r="AK388" s="22">
        <v>379</v>
      </c>
      <c r="AL388" s="22">
        <v>0</v>
      </c>
      <c r="AM388" s="22">
        <v>1</v>
      </c>
      <c r="AN388" s="22">
        <v>1</v>
      </c>
      <c r="AO388" s="22">
        <v>5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0</v>
      </c>
      <c r="AW388" s="22">
        <v>43</v>
      </c>
      <c r="AX388" s="20">
        <v>59.4</v>
      </c>
      <c r="AY388" s="20">
        <v>36.1</v>
      </c>
      <c r="AZ388" s="20">
        <v>32</v>
      </c>
      <c r="BA388" s="20">
        <v>12.3</v>
      </c>
      <c r="BB388" s="22">
        <v>5</v>
      </c>
      <c r="BC388" s="20">
        <v>0.2</v>
      </c>
      <c r="BD388" s="20">
        <v>0.24</v>
      </c>
      <c r="BE388" s="20">
        <v>0.44</v>
      </c>
      <c r="BF388" s="20">
        <v>8</v>
      </c>
      <c r="BG388" s="22">
        <v>336</v>
      </c>
      <c r="BH388" s="22">
        <v>145</v>
      </c>
      <c r="BI388" s="22">
        <v>307</v>
      </c>
      <c r="BJ388" s="22">
        <v>162</v>
      </c>
      <c r="BK388" s="22">
        <v>283</v>
      </c>
      <c r="BL388" s="22">
        <v>148</v>
      </c>
      <c r="BM388" s="22">
        <v>346</v>
      </c>
      <c r="BN388" s="22">
        <v>156</v>
      </c>
      <c r="BO388" s="20"/>
      <c r="BP388" s="20"/>
      <c r="BQ388" s="20"/>
      <c r="BR388" s="20"/>
      <c r="BS388" s="20"/>
      <c r="BT388" s="20"/>
      <c r="BU388" s="22">
        <v>0.05</v>
      </c>
      <c r="BV388" s="22">
        <v>0</v>
      </c>
      <c r="BW388" s="22">
        <v>0.06</v>
      </c>
      <c r="BX388" s="22">
        <v>0.11</v>
      </c>
      <c r="BY388" s="22">
        <v>1.9</v>
      </c>
      <c r="BZ388" s="22">
        <v>1.19</v>
      </c>
      <c r="CA388" s="22">
        <v>240</v>
      </c>
      <c r="CB388" s="22">
        <v>156</v>
      </c>
      <c r="CC388" s="22">
        <v>246</v>
      </c>
      <c r="CD388" s="22">
        <v>112</v>
      </c>
      <c r="CE388" s="22">
        <v>349</v>
      </c>
      <c r="CF388" s="22">
        <v>160</v>
      </c>
      <c r="CG388" s="22">
        <v>512</v>
      </c>
      <c r="CH388" s="22">
        <v>181</v>
      </c>
      <c r="CI388" s="22">
        <v>1.19</v>
      </c>
      <c r="CJ388" s="22">
        <v>0.24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200720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1</v>
      </c>
      <c r="J389" s="20">
        <v>1.4</v>
      </c>
      <c r="K389" s="20">
        <v>1.9</v>
      </c>
      <c r="L389" s="22">
        <v>0</v>
      </c>
      <c r="M389" s="20" t="s">
        <v>1356</v>
      </c>
      <c r="N389" s="20">
        <v>1.4</v>
      </c>
      <c r="O389" s="22">
        <v>301</v>
      </c>
      <c r="P389" s="23" t="b">
        <v>0</v>
      </c>
      <c r="Q389" s="20"/>
      <c r="R389" s="20"/>
      <c r="S389" s="22">
        <v>40</v>
      </c>
      <c r="T389" s="20" t="s">
        <v>1357</v>
      </c>
      <c r="U389" s="20">
        <v>3.5</v>
      </c>
      <c r="V389" s="20" t="s">
        <v>683</v>
      </c>
      <c r="W389" s="20">
        <v>2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7</v>
      </c>
      <c r="AD389" s="22">
        <v>243103</v>
      </c>
      <c r="AE389" s="22">
        <v>748</v>
      </c>
      <c r="AF389" s="22">
        <v>66555</v>
      </c>
      <c r="AG389" s="22">
        <v>31817</v>
      </c>
      <c r="AH389" s="20">
        <v>0.4</v>
      </c>
      <c r="AI389" s="20">
        <v>1.8</v>
      </c>
      <c r="AJ389" s="20" t="s">
        <v>683</v>
      </c>
      <c r="AK389" s="22">
        <v>180</v>
      </c>
      <c r="AL389" s="22">
        <v>0</v>
      </c>
      <c r="AM389" s="22">
        <v>0</v>
      </c>
      <c r="AN389" s="22">
        <v>1</v>
      </c>
      <c r="AO389" s="22">
        <v>3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3</v>
      </c>
      <c r="AV389" s="22">
        <v>0</v>
      </c>
      <c r="AW389" s="22">
        <v>41</v>
      </c>
      <c r="AX389" s="20">
        <v>32.6</v>
      </c>
      <c r="AY389" s="20">
        <v>0</v>
      </c>
      <c r="AZ389" s="20">
        <v>0</v>
      </c>
      <c r="BA389" s="20">
        <v>3.2</v>
      </c>
      <c r="BB389" s="22">
        <v>2</v>
      </c>
      <c r="BC389" s="20">
        <v>0</v>
      </c>
      <c r="BD389" s="20">
        <v>0</v>
      </c>
      <c r="BE389" s="20">
        <v>0</v>
      </c>
      <c r="BF389" s="20">
        <v>1.88</v>
      </c>
      <c r="BG389" s="22">
        <v>381</v>
      </c>
      <c r="BH389" s="22">
        <v>29</v>
      </c>
      <c r="BI389" s="22">
        <v>507</v>
      </c>
      <c r="BJ389" s="22">
        <v>42</v>
      </c>
      <c r="BK389" s="22">
        <v>479</v>
      </c>
      <c r="BL389" s="22">
        <v>33</v>
      </c>
      <c r="BM389" s="22">
        <v>426</v>
      </c>
      <c r="BN389" s="22">
        <v>29</v>
      </c>
      <c r="BO389" s="20"/>
      <c r="BP389" s="20"/>
      <c r="BQ389" s="20"/>
      <c r="BR389" s="20"/>
      <c r="BS389" s="20"/>
      <c r="BT389" s="20"/>
      <c r="BU389" s="22">
        <v>0</v>
      </c>
      <c r="BV389" s="22">
        <v>1.5</v>
      </c>
      <c r="BW389" s="22">
        <v>0</v>
      </c>
      <c r="BX389" s="22">
        <v>0</v>
      </c>
      <c r="BY389" s="22">
        <v>0.94</v>
      </c>
      <c r="BZ389" s="22">
        <v>1.5</v>
      </c>
      <c r="CA389" s="22">
        <v>650</v>
      </c>
      <c r="CB389" s="22">
        <v>45</v>
      </c>
      <c r="CC389" s="22">
        <v>208</v>
      </c>
      <c r="CD389" s="22">
        <v>17</v>
      </c>
      <c r="CE389" s="22">
        <v>87</v>
      </c>
      <c r="CF389" s="22">
        <v>10</v>
      </c>
      <c r="CG389" s="22">
        <v>138</v>
      </c>
      <c r="CH389" s="22">
        <v>21</v>
      </c>
      <c r="CI389" s="22">
        <v>1</v>
      </c>
      <c r="CJ389" s="22">
        <v>0.5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204716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2</v>
      </c>
      <c r="J390" s="20">
        <v>1.4</v>
      </c>
      <c r="K390" s="20">
        <v>1.9</v>
      </c>
      <c r="L390" s="22">
        <v>1</v>
      </c>
      <c r="M390" s="20" t="s">
        <v>1358</v>
      </c>
      <c r="N390" s="20">
        <v>1.4</v>
      </c>
      <c r="O390" s="22">
        <v>302</v>
      </c>
      <c r="P390" s="23" t="b">
        <v>0</v>
      </c>
      <c r="Q390" s="20"/>
      <c r="R390" s="20" t="s">
        <v>3511</v>
      </c>
      <c r="S390" s="22">
        <v>49</v>
      </c>
      <c r="T390" s="20" t="s">
        <v>1359</v>
      </c>
      <c r="U390" s="20">
        <v>2.5</v>
      </c>
      <c r="V390" s="20" t="s">
        <v>557</v>
      </c>
      <c r="W390" s="20">
        <v>1.5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27</v>
      </c>
      <c r="AD390" s="22">
        <v>207888</v>
      </c>
      <c r="AE390" s="22">
        <v>1299</v>
      </c>
      <c r="AF390" s="22">
        <v>244420</v>
      </c>
      <c r="AG390" s="22">
        <v>2906</v>
      </c>
      <c r="AH390" s="20">
        <v>0.3</v>
      </c>
      <c r="AI390" s="20">
        <v>5.5</v>
      </c>
      <c r="AJ390" s="20" t="s">
        <v>557</v>
      </c>
      <c r="AK390" s="22">
        <v>611</v>
      </c>
      <c r="AL390" s="22">
        <v>0</v>
      </c>
      <c r="AM390" s="22">
        <v>0</v>
      </c>
      <c r="AN390" s="22">
        <v>3</v>
      </c>
      <c r="AO390" s="22">
        <v>7</v>
      </c>
      <c r="AP390" s="22">
        <v>0</v>
      </c>
      <c r="AQ390" s="22">
        <v>0</v>
      </c>
      <c r="AR390" s="22">
        <v>0</v>
      </c>
      <c r="AS390" s="22">
        <v>2</v>
      </c>
      <c r="AT390" s="22">
        <v>0</v>
      </c>
      <c r="AU390" s="22">
        <v>0</v>
      </c>
      <c r="AV390" s="22">
        <v>0</v>
      </c>
      <c r="AW390" s="22">
        <v>143</v>
      </c>
      <c r="AX390" s="20">
        <v>158.19999999999999</v>
      </c>
      <c r="AY390" s="20">
        <v>41.3</v>
      </c>
      <c r="AZ390" s="20">
        <v>31</v>
      </c>
      <c r="BA390" s="20">
        <v>23</v>
      </c>
      <c r="BB390" s="22">
        <v>6</v>
      </c>
      <c r="BC390" s="20">
        <v>0.12</v>
      </c>
      <c r="BD390" s="20">
        <v>0.12</v>
      </c>
      <c r="BE390" s="20">
        <v>0.24</v>
      </c>
      <c r="BF390" s="20">
        <v>7.94</v>
      </c>
      <c r="BG390" s="22">
        <v>199</v>
      </c>
      <c r="BH390" s="22">
        <v>76</v>
      </c>
      <c r="BI390" s="22">
        <v>293</v>
      </c>
      <c r="BJ390" s="22">
        <v>95</v>
      </c>
      <c r="BK390" s="22">
        <v>287</v>
      </c>
      <c r="BL390" s="22">
        <v>92</v>
      </c>
      <c r="BM390" s="22">
        <v>269</v>
      </c>
      <c r="BN390" s="22">
        <v>91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0.02</v>
      </c>
      <c r="BX390" s="22">
        <v>0.04</v>
      </c>
      <c r="BY390" s="22">
        <v>1.17</v>
      </c>
      <c r="BZ390" s="22">
        <v>1.03</v>
      </c>
      <c r="CA390" s="22">
        <v>239</v>
      </c>
      <c r="CB390" s="22">
        <v>27</v>
      </c>
      <c r="CC390" s="22">
        <v>224</v>
      </c>
      <c r="CD390" s="22">
        <v>70</v>
      </c>
      <c r="CE390" s="22">
        <v>210</v>
      </c>
      <c r="CF390" s="22">
        <v>65</v>
      </c>
      <c r="CG390" s="22">
        <v>151</v>
      </c>
      <c r="CH390" s="22">
        <v>58</v>
      </c>
      <c r="CI390" s="22">
        <v>0.88</v>
      </c>
      <c r="CJ390" s="22">
        <v>0.44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244731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1.6</v>
      </c>
      <c r="K391" s="20">
        <v>2.1</v>
      </c>
      <c r="L391" s="22">
        <v>1</v>
      </c>
      <c r="M391" s="20" t="s">
        <v>1335</v>
      </c>
      <c r="N391" s="20">
        <v>1.6</v>
      </c>
      <c r="O391" s="22">
        <v>303</v>
      </c>
      <c r="P391" s="23" t="b">
        <v>0</v>
      </c>
      <c r="Q391" s="20"/>
      <c r="R391" s="20"/>
      <c r="S391" s="22">
        <v>74</v>
      </c>
      <c r="T391" s="20" t="s">
        <v>1364</v>
      </c>
      <c r="U391" s="20">
        <v>3.1</v>
      </c>
      <c r="V391" s="20" t="s">
        <v>1365</v>
      </c>
      <c r="W391" s="20">
        <v>7.1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46</v>
      </c>
      <c r="AD391" s="22">
        <v>1494612</v>
      </c>
      <c r="AE391" s="22">
        <v>6402</v>
      </c>
      <c r="AF391" s="22">
        <v>1517775</v>
      </c>
      <c r="AG391" s="22">
        <v>19825</v>
      </c>
      <c r="AH391" s="20">
        <v>0.2</v>
      </c>
      <c r="AI391" s="20">
        <v>6.2</v>
      </c>
      <c r="AJ391" s="20" t="s">
        <v>162</v>
      </c>
      <c r="AK391" s="22">
        <v>920</v>
      </c>
      <c r="AL391" s="22">
        <v>3</v>
      </c>
      <c r="AM391" s="22">
        <v>1</v>
      </c>
      <c r="AN391" s="22">
        <v>3</v>
      </c>
      <c r="AO391" s="22">
        <v>11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1</v>
      </c>
      <c r="AW391" s="22">
        <v>118</v>
      </c>
      <c r="AX391" s="20">
        <v>160.19999999999999</v>
      </c>
      <c r="AY391" s="20">
        <v>198.5</v>
      </c>
      <c r="AZ391" s="20">
        <v>312</v>
      </c>
      <c r="BA391" s="20">
        <v>67</v>
      </c>
      <c r="BB391" s="22">
        <v>11</v>
      </c>
      <c r="BC391" s="20">
        <v>3.39</v>
      </c>
      <c r="BD391" s="20">
        <v>1.29</v>
      </c>
      <c r="BE391" s="20">
        <v>4.68</v>
      </c>
      <c r="BF391" s="20">
        <v>12.77</v>
      </c>
      <c r="BG391" s="22">
        <v>196</v>
      </c>
      <c r="BH391" s="22">
        <v>81</v>
      </c>
      <c r="BI391" s="22">
        <v>75</v>
      </c>
      <c r="BJ391" s="22">
        <v>60</v>
      </c>
      <c r="BK391" s="22">
        <v>36</v>
      </c>
      <c r="BL391" s="22">
        <v>21</v>
      </c>
      <c r="BM391" s="22">
        <v>65</v>
      </c>
      <c r="BN391" s="22">
        <v>47</v>
      </c>
      <c r="BO391" s="20"/>
      <c r="BP391" s="20"/>
      <c r="BQ391" s="20"/>
      <c r="BR391" s="20"/>
      <c r="BS391" s="20"/>
      <c r="BT391" s="20"/>
      <c r="BU391" s="22">
        <v>0.33</v>
      </c>
      <c r="BV391" s="22">
        <v>0</v>
      </c>
      <c r="BW391" s="22">
        <v>0.13</v>
      </c>
      <c r="BX391" s="22">
        <v>0.46</v>
      </c>
      <c r="BY391" s="22">
        <v>1.25</v>
      </c>
      <c r="BZ391" s="22">
        <v>1.08</v>
      </c>
      <c r="CA391" s="22">
        <v>24</v>
      </c>
      <c r="CB391" s="22">
        <v>14</v>
      </c>
      <c r="CC391" s="22">
        <v>207</v>
      </c>
      <c r="CD391" s="22">
        <v>99</v>
      </c>
      <c r="CE391" s="22">
        <v>136</v>
      </c>
      <c r="CF391" s="22">
        <v>58</v>
      </c>
      <c r="CG391" s="22">
        <v>58</v>
      </c>
      <c r="CH391" s="22">
        <v>19</v>
      </c>
      <c r="CI391" s="22">
        <v>1.08</v>
      </c>
      <c r="CJ391" s="22">
        <v>0.28999999999999998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50</v>
      </c>
      <c r="B392" s="22">
        <v>25</v>
      </c>
      <c r="C392" s="22">
        <v>243016</v>
      </c>
      <c r="D392" s="22">
        <v>0</v>
      </c>
      <c r="E392" s="22">
        <v>0</v>
      </c>
      <c r="F392" s="22">
        <v>-2</v>
      </c>
      <c r="G392" s="22">
        <v>2</v>
      </c>
      <c r="H392" s="22">
        <v>0</v>
      </c>
      <c r="I392" s="22">
        <v>3</v>
      </c>
      <c r="J392" s="20">
        <v>1.2</v>
      </c>
      <c r="K392" s="20">
        <v>0.7</v>
      </c>
      <c r="L392" s="22">
        <v>0</v>
      </c>
      <c r="M392" s="20" t="s">
        <v>1104</v>
      </c>
      <c r="N392" s="20">
        <v>2.4</v>
      </c>
      <c r="O392" s="22">
        <v>304</v>
      </c>
      <c r="P392" s="23" t="b">
        <v>0</v>
      </c>
      <c r="Q392" s="20" t="s">
        <v>3816</v>
      </c>
      <c r="R392" s="20" t="s">
        <v>3713</v>
      </c>
      <c r="S392" s="22">
        <v>58</v>
      </c>
      <c r="T392" s="20" t="s">
        <v>1105</v>
      </c>
      <c r="U392" s="20">
        <v>2.2000000000000002</v>
      </c>
      <c r="V392" s="20" t="s">
        <v>500</v>
      </c>
      <c r="W392" s="20">
        <v>3</v>
      </c>
      <c r="X392" s="23" t="b">
        <v>0</v>
      </c>
      <c r="Y392" s="20"/>
      <c r="Z392" s="20" t="s">
        <v>937</v>
      </c>
      <c r="AA392" s="22">
        <v>11</v>
      </c>
      <c r="AB392" s="22">
        <v>14</v>
      </c>
      <c r="AC392" s="22">
        <v>31</v>
      </c>
      <c r="AD392" s="22">
        <v>163866</v>
      </c>
      <c r="AE392" s="22">
        <v>246</v>
      </c>
      <c r="AF392" s="22">
        <v>979224</v>
      </c>
      <c r="AG392" s="22">
        <v>5375</v>
      </c>
      <c r="AH392" s="20">
        <v>0.4</v>
      </c>
      <c r="AI392" s="20">
        <v>5.3</v>
      </c>
      <c r="AJ392" s="20" t="s">
        <v>500</v>
      </c>
      <c r="AK392" s="22">
        <v>1086</v>
      </c>
      <c r="AL392" s="22">
        <v>1</v>
      </c>
      <c r="AM392" s="22">
        <v>1</v>
      </c>
      <c r="AN392" s="22">
        <v>3</v>
      </c>
      <c r="AO392" s="22">
        <v>12</v>
      </c>
      <c r="AP392" s="22">
        <v>0</v>
      </c>
      <c r="AQ392" s="22">
        <v>0</v>
      </c>
      <c r="AR392" s="22">
        <v>0</v>
      </c>
      <c r="AS392" s="22">
        <v>5</v>
      </c>
      <c r="AT392" s="22">
        <v>1</v>
      </c>
      <c r="AU392" s="22">
        <v>0</v>
      </c>
      <c r="AV392" s="22">
        <v>3</v>
      </c>
      <c r="AW392" s="22">
        <v>164</v>
      </c>
      <c r="AX392" s="20">
        <v>197</v>
      </c>
      <c r="AY392" s="20">
        <v>164.6</v>
      </c>
      <c r="AZ392" s="20">
        <v>31</v>
      </c>
      <c r="BA392" s="20">
        <v>39.200000000000003</v>
      </c>
      <c r="BB392" s="22">
        <v>14</v>
      </c>
      <c r="BC392" s="20">
        <v>0.2</v>
      </c>
      <c r="BD392" s="20">
        <v>1.1000000000000001</v>
      </c>
      <c r="BE392" s="20">
        <v>1.3</v>
      </c>
      <c r="BF392" s="20">
        <v>15.36</v>
      </c>
      <c r="BG392" s="22">
        <v>156</v>
      </c>
      <c r="BH392" s="22">
        <v>64</v>
      </c>
      <c r="BI392" s="22">
        <v>100</v>
      </c>
      <c r="BJ392" s="22">
        <v>73</v>
      </c>
      <c r="BK392" s="22">
        <v>289</v>
      </c>
      <c r="BL392" s="22">
        <v>150</v>
      </c>
      <c r="BM392" s="22">
        <v>171</v>
      </c>
      <c r="BN392" s="22">
        <v>89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0.09</v>
      </c>
      <c r="BX392" s="22">
        <v>0.11</v>
      </c>
      <c r="BY392" s="22">
        <v>1.27</v>
      </c>
      <c r="BZ392" s="22">
        <v>0.99</v>
      </c>
      <c r="CA392" s="22">
        <v>78</v>
      </c>
      <c r="CB392" s="22">
        <v>50</v>
      </c>
      <c r="CC392" s="22">
        <v>142</v>
      </c>
      <c r="CD392" s="22">
        <v>72</v>
      </c>
      <c r="CE392" s="22">
        <v>246</v>
      </c>
      <c r="CF392" s="22">
        <v>112</v>
      </c>
      <c r="CG392" s="22">
        <v>108</v>
      </c>
      <c r="CH392" s="22">
        <v>29</v>
      </c>
      <c r="CI392" s="22">
        <v>1.1599999999999999</v>
      </c>
      <c r="CJ392" s="22">
        <v>0.25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60914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2</v>
      </c>
      <c r="J393" s="20">
        <v>0</v>
      </c>
      <c r="K393" s="20">
        <v>0</v>
      </c>
      <c r="L393" s="22">
        <v>0</v>
      </c>
      <c r="M393" s="20" t="s">
        <v>1207</v>
      </c>
      <c r="N393" s="20">
        <v>1.4</v>
      </c>
      <c r="O393" s="22">
        <v>305</v>
      </c>
      <c r="P393" s="23" t="b">
        <v>0</v>
      </c>
      <c r="Q393" s="20" t="s">
        <v>3703</v>
      </c>
      <c r="R393" s="20" t="s">
        <v>3646</v>
      </c>
      <c r="S393" s="22">
        <v>49</v>
      </c>
      <c r="T393" s="20" t="s">
        <v>1339</v>
      </c>
      <c r="U393" s="20">
        <v>2.1</v>
      </c>
      <c r="V393" s="20" t="s">
        <v>601</v>
      </c>
      <c r="W393" s="20">
        <v>0.4</v>
      </c>
      <c r="X393" s="23" t="b">
        <v>0</v>
      </c>
      <c r="Y393" s="20"/>
      <c r="Z393" s="20" t="s">
        <v>899</v>
      </c>
      <c r="AA393" s="22">
        <v>11</v>
      </c>
      <c r="AB393" s="22">
        <v>14</v>
      </c>
      <c r="AC393" s="22">
        <v>21</v>
      </c>
      <c r="AD393" s="22">
        <v>68003</v>
      </c>
      <c r="AE393" s="22">
        <v>19</v>
      </c>
      <c r="AF393" s="22">
        <v>70997</v>
      </c>
      <c r="AG393" s="22">
        <v>1715</v>
      </c>
      <c r="AH393" s="20">
        <v>0.3</v>
      </c>
      <c r="AI393" s="20">
        <v>4.3</v>
      </c>
      <c r="AJ393" s="20" t="s">
        <v>601</v>
      </c>
      <c r="AK393" s="22">
        <v>779</v>
      </c>
      <c r="AL393" s="22">
        <v>0</v>
      </c>
      <c r="AM393" s="22">
        <v>0</v>
      </c>
      <c r="AN393" s="22">
        <v>2</v>
      </c>
      <c r="AO393" s="22">
        <v>9</v>
      </c>
      <c r="AP393" s="22">
        <v>1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0</v>
      </c>
      <c r="AW393" s="22">
        <v>145</v>
      </c>
      <c r="AX393" s="20">
        <v>192.8</v>
      </c>
      <c r="AY393" s="20">
        <v>33.299999999999997</v>
      </c>
      <c r="AZ393" s="20">
        <v>35</v>
      </c>
      <c r="BA393" s="20">
        <v>26.1</v>
      </c>
      <c r="BB393" s="22">
        <v>9</v>
      </c>
      <c r="BC393" s="20">
        <v>0.48</v>
      </c>
      <c r="BD393" s="20">
        <v>0.11</v>
      </c>
      <c r="BE393" s="20">
        <v>0.59</v>
      </c>
      <c r="BF393" s="20">
        <v>11.21</v>
      </c>
      <c r="BG393" s="22">
        <v>160</v>
      </c>
      <c r="BH393" s="22">
        <v>62</v>
      </c>
      <c r="BI393" s="22">
        <v>313</v>
      </c>
      <c r="BJ393" s="22">
        <v>103</v>
      </c>
      <c r="BK393" s="22">
        <v>275</v>
      </c>
      <c r="BL393" s="22">
        <v>85</v>
      </c>
      <c r="BM393" s="22">
        <v>251</v>
      </c>
      <c r="BN393" s="22">
        <v>83</v>
      </c>
      <c r="BO393" s="20"/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0.01</v>
      </c>
      <c r="BX393" s="22">
        <v>7.0000000000000007E-2</v>
      </c>
      <c r="BY393" s="22">
        <v>1.3</v>
      </c>
      <c r="BZ393" s="22">
        <v>1.04</v>
      </c>
      <c r="CA393" s="22">
        <v>215</v>
      </c>
      <c r="CB393" s="22">
        <v>24</v>
      </c>
      <c r="CC393" s="22">
        <v>223</v>
      </c>
      <c r="CD393" s="22">
        <v>69</v>
      </c>
      <c r="CE393" s="22">
        <v>255</v>
      </c>
      <c r="CF393" s="22">
        <v>85</v>
      </c>
      <c r="CG393" s="22">
        <v>262</v>
      </c>
      <c r="CH393" s="22">
        <v>103</v>
      </c>
      <c r="CI393" s="22">
        <v>1.04</v>
      </c>
      <c r="CJ393" s="22">
        <v>0.23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197464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</v>
      </c>
      <c r="K394" s="20">
        <v>0</v>
      </c>
      <c r="L394" s="22">
        <v>0</v>
      </c>
      <c r="M394" s="20" t="s">
        <v>1209</v>
      </c>
      <c r="N394" s="20">
        <v>0</v>
      </c>
      <c r="O394" s="22">
        <v>306</v>
      </c>
      <c r="P394" s="23" t="b">
        <v>0</v>
      </c>
      <c r="Q394" s="20" t="s">
        <v>3016</v>
      </c>
      <c r="R394" s="20" t="s">
        <v>3017</v>
      </c>
      <c r="S394" s="22">
        <v>40</v>
      </c>
      <c r="T394" s="20" t="s">
        <v>1376</v>
      </c>
      <c r="U394" s="20">
        <v>0</v>
      </c>
      <c r="V394" s="20" t="s">
        <v>680</v>
      </c>
      <c r="W394" s="20">
        <v>0.1</v>
      </c>
      <c r="X394" s="23" t="b">
        <v>0</v>
      </c>
      <c r="Y394" s="20"/>
      <c r="Z394" s="20" t="s">
        <v>872</v>
      </c>
      <c r="AA394" s="22">
        <v>11</v>
      </c>
      <c r="AB394" s="22">
        <v>14</v>
      </c>
      <c r="AC394" s="22">
        <v>0</v>
      </c>
      <c r="AD394" s="22">
        <v>2433</v>
      </c>
      <c r="AE394" s="22">
        <v>0</v>
      </c>
      <c r="AF394" s="22">
        <v>17837</v>
      </c>
      <c r="AG394" s="22">
        <v>67</v>
      </c>
      <c r="AH394" s="20">
        <v>0</v>
      </c>
      <c r="AI394" s="20">
        <v>0</v>
      </c>
      <c r="AJ394" s="20" t="s">
        <v>680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518</v>
      </c>
      <c r="BH394" s="22">
        <v>185</v>
      </c>
      <c r="BI394" s="22">
        <v>504</v>
      </c>
      <c r="BJ394" s="22">
        <v>185</v>
      </c>
      <c r="BK394" s="22">
        <v>476</v>
      </c>
      <c r="BL394" s="22">
        <v>173</v>
      </c>
      <c r="BM394" s="22">
        <v>526</v>
      </c>
      <c r="BN394" s="22">
        <v>186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647</v>
      </c>
      <c r="CB394" s="22">
        <v>177</v>
      </c>
      <c r="CC394" s="22">
        <v>450</v>
      </c>
      <c r="CD394" s="22">
        <v>156</v>
      </c>
      <c r="CE394" s="22">
        <v>530</v>
      </c>
      <c r="CF394" s="22">
        <v>182</v>
      </c>
      <c r="CG394" s="22">
        <v>396</v>
      </c>
      <c r="CH394" s="22">
        <v>150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122798</v>
      </c>
      <c r="D395" s="22">
        <v>0</v>
      </c>
      <c r="E395" s="22">
        <v>0</v>
      </c>
      <c r="F395" s="22">
        <v>-1</v>
      </c>
      <c r="G395" s="22">
        <v>1</v>
      </c>
      <c r="H395" s="22">
        <v>1</v>
      </c>
      <c r="I395" s="22">
        <v>2</v>
      </c>
      <c r="J395" s="20">
        <v>0</v>
      </c>
      <c r="K395" s="20">
        <v>0</v>
      </c>
      <c r="L395" s="22">
        <v>0</v>
      </c>
      <c r="M395" s="20" t="s">
        <v>1136</v>
      </c>
      <c r="N395" s="20">
        <v>0</v>
      </c>
      <c r="O395" s="22">
        <v>307</v>
      </c>
      <c r="P395" s="23" t="b">
        <v>0</v>
      </c>
      <c r="Q395" s="20" t="s">
        <v>3403</v>
      </c>
      <c r="R395" s="20" t="s">
        <v>3355</v>
      </c>
      <c r="S395" s="22">
        <v>64</v>
      </c>
      <c r="T395" s="20" t="s">
        <v>1350</v>
      </c>
      <c r="U395" s="20">
        <v>3.2</v>
      </c>
      <c r="V395" s="20" t="s">
        <v>421</v>
      </c>
      <c r="W395" s="20">
        <v>2.4</v>
      </c>
      <c r="X395" s="23" t="b">
        <v>0</v>
      </c>
      <c r="Y395" s="20"/>
      <c r="Z395" s="20" t="s">
        <v>899</v>
      </c>
      <c r="AA395" s="22">
        <v>11</v>
      </c>
      <c r="AB395" s="22">
        <v>14</v>
      </c>
      <c r="AC395" s="22">
        <v>26</v>
      </c>
      <c r="AD395" s="22">
        <v>467424</v>
      </c>
      <c r="AE395" s="22">
        <v>122</v>
      </c>
      <c r="AF395" s="22">
        <v>708586</v>
      </c>
      <c r="AG395" s="22">
        <v>1680</v>
      </c>
      <c r="AH395" s="20">
        <v>0</v>
      </c>
      <c r="AI395" s="20">
        <v>4.0999999999999996</v>
      </c>
      <c r="AJ395" s="20" t="s">
        <v>421</v>
      </c>
      <c r="AK395" s="22">
        <v>720</v>
      </c>
      <c r="AL395" s="22">
        <v>1</v>
      </c>
      <c r="AM395" s="22">
        <v>0</v>
      </c>
      <c r="AN395" s="22">
        <v>1</v>
      </c>
      <c r="AO395" s="22">
        <v>9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3</v>
      </c>
      <c r="AW395" s="22">
        <v>167</v>
      </c>
      <c r="AX395" s="20">
        <v>196.2</v>
      </c>
      <c r="AY395" s="20">
        <v>284.3</v>
      </c>
      <c r="AZ395" s="20">
        <v>46</v>
      </c>
      <c r="BA395" s="20">
        <v>52.7</v>
      </c>
      <c r="BB395" s="22">
        <v>8</v>
      </c>
      <c r="BC395" s="20">
        <v>0.47</v>
      </c>
      <c r="BD395" s="20">
        <v>0.99</v>
      </c>
      <c r="BE395" s="20">
        <v>1.46</v>
      </c>
      <c r="BF395" s="20">
        <v>11.37</v>
      </c>
      <c r="BG395" s="22">
        <v>158</v>
      </c>
      <c r="BH395" s="22">
        <v>60</v>
      </c>
      <c r="BI395" s="22">
        <v>43</v>
      </c>
      <c r="BJ395" s="22">
        <v>7</v>
      </c>
      <c r="BK395" s="22">
        <v>243</v>
      </c>
      <c r="BL395" s="22">
        <v>72</v>
      </c>
      <c r="BM395" s="22">
        <v>109</v>
      </c>
      <c r="BN395" s="22">
        <v>20</v>
      </c>
      <c r="BO395" s="22">
        <v>1</v>
      </c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0.12</v>
      </c>
      <c r="BX395" s="22">
        <v>0.18</v>
      </c>
      <c r="BY395" s="22">
        <v>1.42</v>
      </c>
      <c r="BZ395" s="22">
        <v>1.1200000000000001</v>
      </c>
      <c r="CA395" s="22">
        <v>51</v>
      </c>
      <c r="CB395" s="22">
        <v>3</v>
      </c>
      <c r="CC395" s="22">
        <v>747</v>
      </c>
      <c r="CD395" s="22">
        <v>245</v>
      </c>
      <c r="CE395" s="22">
        <v>121</v>
      </c>
      <c r="CF395" s="22">
        <v>35</v>
      </c>
      <c r="CG395" s="22">
        <v>121</v>
      </c>
      <c r="CH395" s="22">
        <v>50</v>
      </c>
      <c r="CI395" s="22">
        <v>1</v>
      </c>
      <c r="CJ395" s="22">
        <v>0.12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118748</v>
      </c>
      <c r="D396" s="22">
        <v>0</v>
      </c>
      <c r="E396" s="22">
        <v>0</v>
      </c>
      <c r="F396" s="22">
        <v>6</v>
      </c>
      <c r="G396" s="22">
        <v>-6</v>
      </c>
      <c r="H396" s="22">
        <v>4</v>
      </c>
      <c r="I396" s="22">
        <v>3</v>
      </c>
      <c r="J396" s="20">
        <v>8.4</v>
      </c>
      <c r="K396" s="20">
        <v>8.9</v>
      </c>
      <c r="L396" s="22">
        <v>13</v>
      </c>
      <c r="M396" s="20" t="s">
        <v>861</v>
      </c>
      <c r="N396" s="20">
        <v>8.4</v>
      </c>
      <c r="O396" s="22">
        <v>308</v>
      </c>
      <c r="P396" s="23" t="b">
        <v>1</v>
      </c>
      <c r="Q396" s="20"/>
      <c r="R396" s="20"/>
      <c r="S396" s="22">
        <v>131</v>
      </c>
      <c r="T396" s="20" t="s">
        <v>1349</v>
      </c>
      <c r="U396" s="20">
        <v>7.9</v>
      </c>
      <c r="V396" s="20" t="s">
        <v>402</v>
      </c>
      <c r="W396" s="20">
        <v>51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127</v>
      </c>
      <c r="AD396" s="22">
        <v>3434923</v>
      </c>
      <c r="AE396" s="22">
        <v>85296</v>
      </c>
      <c r="AF396" s="22">
        <v>1124767</v>
      </c>
      <c r="AG396" s="22">
        <v>5736</v>
      </c>
      <c r="AH396" s="20">
        <v>0.6</v>
      </c>
      <c r="AI396" s="20">
        <v>9.6999999999999993</v>
      </c>
      <c r="AJ396" s="20" t="s">
        <v>402</v>
      </c>
      <c r="AK396" s="22">
        <v>1380</v>
      </c>
      <c r="AL396" s="22">
        <v>11</v>
      </c>
      <c r="AM396" s="22">
        <v>7</v>
      </c>
      <c r="AN396" s="22">
        <v>5</v>
      </c>
      <c r="AO396" s="22">
        <v>14</v>
      </c>
      <c r="AP396" s="22">
        <v>0</v>
      </c>
      <c r="AQ396" s="22">
        <v>0</v>
      </c>
      <c r="AR396" s="22">
        <v>1</v>
      </c>
      <c r="AS396" s="22">
        <v>1</v>
      </c>
      <c r="AT396" s="22">
        <v>0</v>
      </c>
      <c r="AU396" s="22">
        <v>0</v>
      </c>
      <c r="AV396" s="22">
        <v>17</v>
      </c>
      <c r="AW396" s="22">
        <v>379</v>
      </c>
      <c r="AX396" s="20">
        <v>600.6</v>
      </c>
      <c r="AY396" s="20">
        <v>482.2</v>
      </c>
      <c r="AZ396" s="20">
        <v>630</v>
      </c>
      <c r="BA396" s="20">
        <v>171.5</v>
      </c>
      <c r="BB396" s="22">
        <v>16</v>
      </c>
      <c r="BC396" s="20">
        <v>10.199999999999999</v>
      </c>
      <c r="BD396" s="20">
        <v>4.0199999999999996</v>
      </c>
      <c r="BE396" s="20">
        <v>14.22</v>
      </c>
      <c r="BF396" s="20">
        <v>17.940000000000001</v>
      </c>
      <c r="BG396" s="22">
        <v>1</v>
      </c>
      <c r="BH396" s="22">
        <v>1</v>
      </c>
      <c r="BI396" s="22">
        <v>9</v>
      </c>
      <c r="BJ396" s="22">
        <v>6</v>
      </c>
      <c r="BK396" s="22">
        <v>3</v>
      </c>
      <c r="BL396" s="22">
        <v>1</v>
      </c>
      <c r="BM396" s="22">
        <v>1</v>
      </c>
      <c r="BN396" s="22">
        <v>1</v>
      </c>
      <c r="BO396" s="20"/>
      <c r="BP396" s="20"/>
      <c r="BQ396" s="22">
        <v>4</v>
      </c>
      <c r="BR396" s="20"/>
      <c r="BS396" s="22">
        <v>2</v>
      </c>
      <c r="BT396" s="20"/>
      <c r="BU396" s="22">
        <v>0.67</v>
      </c>
      <c r="BV396" s="22">
        <v>0</v>
      </c>
      <c r="BW396" s="22">
        <v>0.26</v>
      </c>
      <c r="BX396" s="22">
        <v>0.93</v>
      </c>
      <c r="BY396" s="22">
        <v>1.17</v>
      </c>
      <c r="BZ396" s="22">
        <v>0.91</v>
      </c>
      <c r="CA396" s="22">
        <v>2</v>
      </c>
      <c r="CB396" s="22">
        <v>1</v>
      </c>
      <c r="CC396" s="22">
        <v>2</v>
      </c>
      <c r="CD396" s="22">
        <v>1</v>
      </c>
      <c r="CE396" s="22">
        <v>1</v>
      </c>
      <c r="CF396" s="22">
        <v>1</v>
      </c>
      <c r="CG396" s="22">
        <v>3</v>
      </c>
      <c r="CH396" s="22">
        <v>2</v>
      </c>
      <c r="CI396" s="22">
        <v>1.04</v>
      </c>
      <c r="CJ396" s="22">
        <v>0.33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424876</v>
      </c>
      <c r="D397" s="22">
        <v>0</v>
      </c>
      <c r="E397" s="22">
        <v>0</v>
      </c>
      <c r="F397" s="22">
        <v>1</v>
      </c>
      <c r="G397" s="22">
        <v>-1</v>
      </c>
      <c r="H397" s="22">
        <v>1</v>
      </c>
      <c r="I397" s="22">
        <v>3</v>
      </c>
      <c r="J397" s="20">
        <v>3.6</v>
      </c>
      <c r="K397" s="20">
        <v>4.0999999999999996</v>
      </c>
      <c r="L397" s="22">
        <v>2</v>
      </c>
      <c r="M397" s="20" t="s">
        <v>2109</v>
      </c>
      <c r="N397" s="20">
        <v>3.6</v>
      </c>
      <c r="O397" s="22">
        <v>309</v>
      </c>
      <c r="P397" s="23" t="b">
        <v>0</v>
      </c>
      <c r="Q397" s="20"/>
      <c r="R397" s="20"/>
      <c r="S397" s="22">
        <v>71</v>
      </c>
      <c r="T397" s="20" t="s">
        <v>2110</v>
      </c>
      <c r="U397" s="20">
        <v>4.0999999999999996</v>
      </c>
      <c r="V397" s="20" t="s">
        <v>2111</v>
      </c>
      <c r="W397" s="20">
        <v>6.4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65</v>
      </c>
      <c r="AD397" s="22">
        <v>803591</v>
      </c>
      <c r="AE397" s="22">
        <v>10549</v>
      </c>
      <c r="AF397" s="22">
        <v>611013</v>
      </c>
      <c r="AG397" s="22">
        <v>16322</v>
      </c>
      <c r="AH397" s="20">
        <v>0.5</v>
      </c>
      <c r="AI397" s="20">
        <v>9.1999999999999993</v>
      </c>
      <c r="AJ397" s="20" t="s">
        <v>2111</v>
      </c>
      <c r="AK397" s="22">
        <v>1354</v>
      </c>
      <c r="AL397" s="22">
        <v>2</v>
      </c>
      <c r="AM397" s="22">
        <v>4</v>
      </c>
      <c r="AN397" s="22">
        <v>6</v>
      </c>
      <c r="AO397" s="22">
        <v>13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6</v>
      </c>
      <c r="AW397" s="22">
        <v>292</v>
      </c>
      <c r="AX397" s="20">
        <v>285.2</v>
      </c>
      <c r="AY397" s="20">
        <v>475.9</v>
      </c>
      <c r="AZ397" s="20">
        <v>187</v>
      </c>
      <c r="BA397" s="20">
        <v>94.8</v>
      </c>
      <c r="BB397" s="22">
        <v>16</v>
      </c>
      <c r="BC397" s="20">
        <v>1.53</v>
      </c>
      <c r="BD397" s="20">
        <v>3.22</v>
      </c>
      <c r="BE397" s="20">
        <v>4.75</v>
      </c>
      <c r="BF397" s="20">
        <v>17.649999999999999</v>
      </c>
      <c r="BG397" s="22">
        <v>72</v>
      </c>
      <c r="BH397" s="22">
        <v>24</v>
      </c>
      <c r="BI397" s="22">
        <v>10</v>
      </c>
      <c r="BJ397" s="22">
        <v>7</v>
      </c>
      <c r="BK397" s="22">
        <v>82</v>
      </c>
      <c r="BL397" s="22">
        <v>55</v>
      </c>
      <c r="BM397" s="22">
        <v>29</v>
      </c>
      <c r="BN397" s="22">
        <v>19</v>
      </c>
      <c r="BO397" s="22">
        <v>2</v>
      </c>
      <c r="BP397" s="20"/>
      <c r="BQ397" s="22">
        <v>2</v>
      </c>
      <c r="BR397" s="20"/>
      <c r="BS397" s="20"/>
      <c r="BT397" s="20"/>
      <c r="BU397" s="22">
        <v>0.1</v>
      </c>
      <c r="BV397" s="22">
        <v>0</v>
      </c>
      <c r="BW397" s="22">
        <v>0.21</v>
      </c>
      <c r="BX397" s="22">
        <v>0.31</v>
      </c>
      <c r="BY397" s="22">
        <v>1.17</v>
      </c>
      <c r="BZ397" s="22">
        <v>0.86</v>
      </c>
      <c r="CA397" s="22">
        <v>30</v>
      </c>
      <c r="CB397" s="22">
        <v>18</v>
      </c>
      <c r="CC397" s="22">
        <v>79</v>
      </c>
      <c r="CD397" s="22">
        <v>39</v>
      </c>
      <c r="CE397" s="22">
        <v>51</v>
      </c>
      <c r="CF397" s="22">
        <v>27</v>
      </c>
      <c r="CG397" s="22">
        <v>63</v>
      </c>
      <c r="CH397" s="22">
        <v>21</v>
      </c>
      <c r="CI397" s="22">
        <v>1.06</v>
      </c>
      <c r="CJ397" s="22">
        <v>0.4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61558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605</v>
      </c>
      <c r="N398" s="20">
        <v>0</v>
      </c>
      <c r="O398" s="22">
        <v>310</v>
      </c>
      <c r="P398" s="23" t="b">
        <v>0</v>
      </c>
      <c r="Q398" s="20" t="s">
        <v>3440</v>
      </c>
      <c r="R398" s="20" t="s">
        <v>2878</v>
      </c>
      <c r="S398" s="22">
        <v>48</v>
      </c>
      <c r="T398" s="20" t="s">
        <v>1340</v>
      </c>
      <c r="U398" s="20">
        <v>0</v>
      </c>
      <c r="V398" s="20" t="s">
        <v>1341</v>
      </c>
      <c r="W398" s="20">
        <v>0.1</v>
      </c>
      <c r="X398" s="23" t="b">
        <v>0</v>
      </c>
      <c r="Y398" s="20"/>
      <c r="Z398" s="20" t="s">
        <v>899</v>
      </c>
      <c r="AA398" s="22">
        <v>11</v>
      </c>
      <c r="AB398" s="22">
        <v>14</v>
      </c>
      <c r="AC398" s="22">
        <v>0</v>
      </c>
      <c r="AD398" s="22">
        <v>2063</v>
      </c>
      <c r="AE398" s="22">
        <v>4</v>
      </c>
      <c r="AF398" s="22">
        <v>19474</v>
      </c>
      <c r="AG398" s="22">
        <v>29</v>
      </c>
      <c r="AH398" s="20">
        <v>0</v>
      </c>
      <c r="AI398" s="20">
        <v>0</v>
      </c>
      <c r="AJ398" s="20" t="s">
        <v>605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709</v>
      </c>
      <c r="BH398" s="22">
        <v>297</v>
      </c>
      <c r="BI398" s="22">
        <v>705</v>
      </c>
      <c r="BJ398" s="22">
        <v>295</v>
      </c>
      <c r="BK398" s="22">
        <v>700</v>
      </c>
      <c r="BL398" s="22">
        <v>295</v>
      </c>
      <c r="BM398" s="22">
        <v>711</v>
      </c>
      <c r="BN398" s="22">
        <v>297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278</v>
      </c>
      <c r="CB398" s="22">
        <v>178</v>
      </c>
      <c r="CC398" s="22">
        <v>676</v>
      </c>
      <c r="CD398" s="22">
        <v>272</v>
      </c>
      <c r="CE398" s="22">
        <v>711</v>
      </c>
      <c r="CF398" s="22">
        <v>297</v>
      </c>
      <c r="CG398" s="22">
        <v>424</v>
      </c>
      <c r="CH398" s="22">
        <v>141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214285</v>
      </c>
      <c r="D399" s="22">
        <v>0</v>
      </c>
      <c r="E399" s="22">
        <v>0</v>
      </c>
      <c r="F399" s="22">
        <v>4</v>
      </c>
      <c r="G399" s="22">
        <v>-4</v>
      </c>
      <c r="H399" s="22">
        <v>1</v>
      </c>
      <c r="I399" s="22">
        <v>2</v>
      </c>
      <c r="J399" s="20">
        <v>4.5999999999999996</v>
      </c>
      <c r="K399" s="20">
        <v>5.0999999999999996</v>
      </c>
      <c r="L399" s="22">
        <v>2</v>
      </c>
      <c r="M399" s="20" t="s">
        <v>1362</v>
      </c>
      <c r="N399" s="20">
        <v>4.5999999999999996</v>
      </c>
      <c r="O399" s="22">
        <v>311</v>
      </c>
      <c r="P399" s="23" t="b">
        <v>0</v>
      </c>
      <c r="Q399" s="20"/>
      <c r="R399" s="20"/>
      <c r="S399" s="22">
        <v>49</v>
      </c>
      <c r="T399" s="20" t="s">
        <v>1363</v>
      </c>
      <c r="U399" s="20">
        <v>4.5999999999999996</v>
      </c>
      <c r="V399" s="20" t="s">
        <v>533</v>
      </c>
      <c r="W399" s="20">
        <v>15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37</v>
      </c>
      <c r="AD399" s="22">
        <v>1815202</v>
      </c>
      <c r="AE399" s="22">
        <v>12148</v>
      </c>
      <c r="AF399" s="22">
        <v>287140</v>
      </c>
      <c r="AG399" s="22">
        <v>25248</v>
      </c>
      <c r="AH399" s="20">
        <v>0.9</v>
      </c>
      <c r="AI399" s="20">
        <v>7.6</v>
      </c>
      <c r="AJ399" s="20" t="s">
        <v>533</v>
      </c>
      <c r="AK399" s="22">
        <v>538</v>
      </c>
      <c r="AL399" s="22">
        <v>0</v>
      </c>
      <c r="AM399" s="22">
        <v>3</v>
      </c>
      <c r="AN399" s="22">
        <v>3</v>
      </c>
      <c r="AO399" s="22">
        <v>6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3</v>
      </c>
      <c r="AW399" s="22">
        <v>155</v>
      </c>
      <c r="AX399" s="20">
        <v>129.80000000000001</v>
      </c>
      <c r="AY399" s="20">
        <v>194.3</v>
      </c>
      <c r="AZ399" s="20">
        <v>24</v>
      </c>
      <c r="BA399" s="20">
        <v>34.9</v>
      </c>
      <c r="BB399" s="22">
        <v>6</v>
      </c>
      <c r="BC399" s="20">
        <v>0.04</v>
      </c>
      <c r="BD399" s="20">
        <v>0.97</v>
      </c>
      <c r="BE399" s="20">
        <v>1.01</v>
      </c>
      <c r="BF399" s="20">
        <v>7.16</v>
      </c>
      <c r="BG399" s="22">
        <v>235</v>
      </c>
      <c r="BH399" s="22">
        <v>91</v>
      </c>
      <c r="BI399" s="22">
        <v>78</v>
      </c>
      <c r="BJ399" s="22">
        <v>13</v>
      </c>
      <c r="BK399" s="22">
        <v>315</v>
      </c>
      <c r="BL399" s="22">
        <v>105</v>
      </c>
      <c r="BM399" s="22">
        <v>198</v>
      </c>
      <c r="BN399" s="22">
        <v>57</v>
      </c>
      <c r="BO399" s="22">
        <v>4</v>
      </c>
      <c r="BP399" s="20"/>
      <c r="BQ399" s="20"/>
      <c r="BR399" s="20"/>
      <c r="BS399" s="20"/>
      <c r="BT399" s="20"/>
      <c r="BU399" s="22">
        <v>0.01</v>
      </c>
      <c r="BV399" s="22">
        <v>0</v>
      </c>
      <c r="BW399" s="22">
        <v>0.16</v>
      </c>
      <c r="BX399" s="22">
        <v>0.17</v>
      </c>
      <c r="BY399" s="22">
        <v>1.2</v>
      </c>
      <c r="BZ399" s="22">
        <v>1</v>
      </c>
      <c r="CA399" s="22">
        <v>243</v>
      </c>
      <c r="CB399" s="22">
        <v>29</v>
      </c>
      <c r="CC399" s="22">
        <v>35</v>
      </c>
      <c r="CD399" s="22">
        <v>6</v>
      </c>
      <c r="CE399" s="22">
        <v>29</v>
      </c>
      <c r="CF399" s="22">
        <v>7</v>
      </c>
      <c r="CG399" s="22">
        <v>24</v>
      </c>
      <c r="CH399" s="22">
        <v>8</v>
      </c>
      <c r="CI399" s="22">
        <v>1</v>
      </c>
      <c r="CJ399" s="22">
        <v>0.5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444765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1373</v>
      </c>
      <c r="N400" s="20">
        <v>0</v>
      </c>
      <c r="O400" s="22">
        <v>312</v>
      </c>
      <c r="P400" s="23" t="b">
        <v>0</v>
      </c>
      <c r="Q400" s="20" t="s">
        <v>2112</v>
      </c>
      <c r="R400" s="20" t="s">
        <v>2113</v>
      </c>
      <c r="S400" s="22">
        <v>40</v>
      </c>
      <c r="T400" s="20" t="s">
        <v>1374</v>
      </c>
      <c r="U400" s="20">
        <v>0</v>
      </c>
      <c r="V400" s="20" t="s">
        <v>1375</v>
      </c>
      <c r="W400" s="20">
        <v>0</v>
      </c>
      <c r="X400" s="23" t="b">
        <v>0</v>
      </c>
      <c r="Y400" s="20"/>
      <c r="Z400" s="20" t="s">
        <v>872</v>
      </c>
      <c r="AA400" s="22">
        <v>11</v>
      </c>
      <c r="AB400" s="22">
        <v>14</v>
      </c>
      <c r="AC400" s="22">
        <v>0</v>
      </c>
      <c r="AD400" s="22">
        <v>0</v>
      </c>
      <c r="AE400" s="22">
        <v>0</v>
      </c>
      <c r="AF400" s="22">
        <v>2276</v>
      </c>
      <c r="AG400" s="22">
        <v>12</v>
      </c>
      <c r="AH400" s="20">
        <v>0</v>
      </c>
      <c r="AI400" s="20">
        <v>0</v>
      </c>
      <c r="AJ400" s="20" t="s">
        <v>684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541</v>
      </c>
      <c r="BH400" s="22">
        <v>200</v>
      </c>
      <c r="BI400" s="22">
        <v>528</v>
      </c>
      <c r="BJ400" s="22">
        <v>200</v>
      </c>
      <c r="BK400" s="22">
        <v>501</v>
      </c>
      <c r="BL400" s="22">
        <v>189</v>
      </c>
      <c r="BM400" s="22">
        <v>549</v>
      </c>
      <c r="BN400" s="22">
        <v>201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677</v>
      </c>
      <c r="CB400" s="22">
        <v>198</v>
      </c>
      <c r="CC400" s="22">
        <v>475</v>
      </c>
      <c r="CD400" s="22">
        <v>173</v>
      </c>
      <c r="CE400" s="22">
        <v>554</v>
      </c>
      <c r="CF400" s="22">
        <v>198</v>
      </c>
      <c r="CG400" s="22">
        <v>627</v>
      </c>
      <c r="CH400" s="22">
        <v>219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97032</v>
      </c>
      <c r="D401" s="22">
        <v>0</v>
      </c>
      <c r="E401" s="22">
        <v>0</v>
      </c>
      <c r="F401" s="22">
        <v>1</v>
      </c>
      <c r="G401" s="22">
        <v>-1</v>
      </c>
      <c r="H401" s="22">
        <v>1</v>
      </c>
      <c r="I401" s="22">
        <v>2</v>
      </c>
      <c r="J401" s="20">
        <v>5</v>
      </c>
      <c r="K401" s="20">
        <v>5.5</v>
      </c>
      <c r="L401" s="22">
        <v>2</v>
      </c>
      <c r="M401" s="20" t="s">
        <v>1342</v>
      </c>
      <c r="N401" s="20">
        <v>5</v>
      </c>
      <c r="O401" s="22">
        <v>313</v>
      </c>
      <c r="P401" s="23" t="b">
        <v>0</v>
      </c>
      <c r="Q401" s="20"/>
      <c r="R401" s="20" t="s">
        <v>3512</v>
      </c>
      <c r="S401" s="22">
        <v>61</v>
      </c>
      <c r="T401" s="20" t="s">
        <v>1343</v>
      </c>
      <c r="U401" s="20">
        <v>3.9</v>
      </c>
      <c r="V401" s="20" t="s">
        <v>1344</v>
      </c>
      <c r="W401" s="20">
        <v>9.6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55</v>
      </c>
      <c r="AD401" s="22">
        <v>670284</v>
      </c>
      <c r="AE401" s="22">
        <v>27340</v>
      </c>
      <c r="AF401" s="22">
        <v>758104</v>
      </c>
      <c r="AG401" s="22">
        <v>9739</v>
      </c>
      <c r="AH401" s="20">
        <v>0.8</v>
      </c>
      <c r="AI401" s="20">
        <v>9</v>
      </c>
      <c r="AJ401" s="20" t="s">
        <v>1342</v>
      </c>
      <c r="AK401" s="22">
        <v>1197</v>
      </c>
      <c r="AL401" s="22">
        <v>1</v>
      </c>
      <c r="AM401" s="22">
        <v>2</v>
      </c>
      <c r="AN401" s="22">
        <v>4</v>
      </c>
      <c r="AO401" s="22">
        <v>14</v>
      </c>
      <c r="AP401" s="22">
        <v>0</v>
      </c>
      <c r="AQ401" s="22">
        <v>0</v>
      </c>
      <c r="AR401" s="22">
        <v>0</v>
      </c>
      <c r="AS401" s="22">
        <v>1</v>
      </c>
      <c r="AT401" s="22">
        <v>1</v>
      </c>
      <c r="AU401" s="22">
        <v>0</v>
      </c>
      <c r="AV401" s="22">
        <v>7</v>
      </c>
      <c r="AW401" s="22">
        <v>278</v>
      </c>
      <c r="AX401" s="20">
        <v>413.8</v>
      </c>
      <c r="AY401" s="20">
        <v>82.4</v>
      </c>
      <c r="AZ401" s="20">
        <v>155</v>
      </c>
      <c r="BA401" s="20">
        <v>65.3</v>
      </c>
      <c r="BB401" s="22">
        <v>14</v>
      </c>
      <c r="BC401" s="20">
        <v>1.43</v>
      </c>
      <c r="BD401" s="20">
        <v>0.4</v>
      </c>
      <c r="BE401" s="20">
        <v>1.83</v>
      </c>
      <c r="BF401" s="20">
        <v>19.48</v>
      </c>
      <c r="BG401" s="22">
        <v>19</v>
      </c>
      <c r="BH401" s="22">
        <v>3</v>
      </c>
      <c r="BI401" s="22">
        <v>195</v>
      </c>
      <c r="BJ401" s="22">
        <v>50</v>
      </c>
      <c r="BK401" s="22">
        <v>102</v>
      </c>
      <c r="BL401" s="22">
        <v>6</v>
      </c>
      <c r="BM401" s="22">
        <v>71</v>
      </c>
      <c r="BN401" s="22">
        <v>9</v>
      </c>
      <c r="BO401" s="20"/>
      <c r="BP401" s="20"/>
      <c r="BQ401" s="22">
        <v>3</v>
      </c>
      <c r="BR401" s="20"/>
      <c r="BS401" s="20"/>
      <c r="BT401" s="20"/>
      <c r="BU401" s="22">
        <v>0.11</v>
      </c>
      <c r="BV401" s="22">
        <v>0</v>
      </c>
      <c r="BW401" s="22">
        <v>0.03</v>
      </c>
      <c r="BX401" s="22">
        <v>0.14000000000000001</v>
      </c>
      <c r="BY401" s="22">
        <v>1.46</v>
      </c>
      <c r="BZ401" s="22">
        <v>1.05</v>
      </c>
      <c r="CA401" s="22">
        <v>59</v>
      </c>
      <c r="CB401" s="22">
        <v>4</v>
      </c>
      <c r="CC401" s="22">
        <v>26</v>
      </c>
      <c r="CD401" s="22">
        <v>5</v>
      </c>
      <c r="CE401" s="22">
        <v>65</v>
      </c>
      <c r="CF401" s="22">
        <v>16</v>
      </c>
      <c r="CG401" s="22">
        <v>44</v>
      </c>
      <c r="CH401" s="22">
        <v>15</v>
      </c>
      <c r="CI401" s="22">
        <v>1.05</v>
      </c>
      <c r="CJ401" s="22">
        <v>0.3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441428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0.4</v>
      </c>
      <c r="K402" s="20">
        <v>0.9</v>
      </c>
      <c r="L402" s="22">
        <v>1</v>
      </c>
      <c r="M402" s="20" t="s">
        <v>2542</v>
      </c>
      <c r="N402" s="20">
        <v>0.4</v>
      </c>
      <c r="O402" s="22">
        <v>626</v>
      </c>
      <c r="P402" s="23" t="b">
        <v>0</v>
      </c>
      <c r="Q402" s="20"/>
      <c r="R402" s="20"/>
      <c r="S402" s="22">
        <v>40</v>
      </c>
      <c r="T402" s="20" t="s">
        <v>2543</v>
      </c>
      <c r="U402" s="20">
        <v>1.2</v>
      </c>
      <c r="V402" s="20" t="s">
        <v>2544</v>
      </c>
      <c r="W402" s="20">
        <v>0.1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6</v>
      </c>
      <c r="AD402" s="22">
        <v>14747</v>
      </c>
      <c r="AE402" s="22">
        <v>541</v>
      </c>
      <c r="AF402" s="22">
        <v>10766</v>
      </c>
      <c r="AG402" s="22">
        <v>275</v>
      </c>
      <c r="AH402" s="20">
        <v>0.1</v>
      </c>
      <c r="AI402" s="20">
        <v>1.5</v>
      </c>
      <c r="AJ402" s="20" t="s">
        <v>2544</v>
      </c>
      <c r="AK402" s="22">
        <v>171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36</v>
      </c>
      <c r="AX402" s="20">
        <v>35</v>
      </c>
      <c r="AY402" s="20">
        <v>3.8</v>
      </c>
      <c r="AZ402" s="20">
        <v>0</v>
      </c>
      <c r="BA402" s="20">
        <v>3.9</v>
      </c>
      <c r="BB402" s="22">
        <v>2</v>
      </c>
      <c r="BC402" s="20">
        <v>0</v>
      </c>
      <c r="BD402" s="20">
        <v>0.02</v>
      </c>
      <c r="BE402" s="20">
        <v>0.02</v>
      </c>
      <c r="BF402" s="20">
        <v>1.53</v>
      </c>
      <c r="BG402" s="22">
        <v>374</v>
      </c>
      <c r="BH402" s="22">
        <v>139</v>
      </c>
      <c r="BI402" s="22">
        <v>405</v>
      </c>
      <c r="BJ402" s="22">
        <v>148</v>
      </c>
      <c r="BK402" s="22">
        <v>498</v>
      </c>
      <c r="BL402" s="22">
        <v>187</v>
      </c>
      <c r="BM402" s="22">
        <v>410</v>
      </c>
      <c r="BN402" s="22">
        <v>145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0.01</v>
      </c>
      <c r="BX402" s="22">
        <v>0.01</v>
      </c>
      <c r="BY402" s="22">
        <v>0.81</v>
      </c>
      <c r="BZ402" s="22">
        <v>0.53</v>
      </c>
      <c r="CA402" s="22">
        <v>674</v>
      </c>
      <c r="CB402" s="22">
        <v>196</v>
      </c>
      <c r="CC402" s="22">
        <v>322</v>
      </c>
      <c r="CD402" s="22">
        <v>108</v>
      </c>
      <c r="CE402" s="22">
        <v>364</v>
      </c>
      <c r="CF402" s="22">
        <v>121</v>
      </c>
      <c r="CG402" s="22">
        <v>390</v>
      </c>
      <c r="CH402" s="22">
        <v>148</v>
      </c>
      <c r="CI402" s="22">
        <v>1.05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491970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0</v>
      </c>
      <c r="K403" s="20">
        <v>0.5</v>
      </c>
      <c r="L403" s="22">
        <v>0</v>
      </c>
      <c r="M403" s="20" t="s">
        <v>1290</v>
      </c>
      <c r="N403" s="20">
        <v>0</v>
      </c>
      <c r="O403" s="22">
        <v>627</v>
      </c>
      <c r="P403" s="23" t="b">
        <v>0</v>
      </c>
      <c r="Q403" s="20"/>
      <c r="R403" s="20"/>
      <c r="S403" s="22">
        <v>45</v>
      </c>
      <c r="T403" s="20" t="s">
        <v>2545</v>
      </c>
      <c r="U403" s="20">
        <v>0</v>
      </c>
      <c r="V403" s="20" t="s">
        <v>681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0</v>
      </c>
      <c r="AD403" s="22">
        <v>1364</v>
      </c>
      <c r="AE403" s="22">
        <v>12</v>
      </c>
      <c r="AF403" s="22">
        <v>1858</v>
      </c>
      <c r="AG403" s="22">
        <v>26</v>
      </c>
      <c r="AH403" s="20">
        <v>0</v>
      </c>
      <c r="AI403" s="20">
        <v>0</v>
      </c>
      <c r="AJ403" s="20" t="s">
        <v>681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673</v>
      </c>
      <c r="BH403" s="22">
        <v>269</v>
      </c>
      <c r="BI403" s="22">
        <v>669</v>
      </c>
      <c r="BJ403" s="22">
        <v>270</v>
      </c>
      <c r="BK403" s="22">
        <v>660</v>
      </c>
      <c r="BL403" s="22">
        <v>269</v>
      </c>
      <c r="BM403" s="22">
        <v>679</v>
      </c>
      <c r="BN403" s="22">
        <v>272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433</v>
      </c>
      <c r="CB403" s="22">
        <v>252</v>
      </c>
      <c r="CC403" s="22">
        <v>633</v>
      </c>
      <c r="CD403" s="22">
        <v>241</v>
      </c>
      <c r="CE403" s="22">
        <v>681</v>
      </c>
      <c r="CF403" s="22">
        <v>275</v>
      </c>
      <c r="CG403" s="22">
        <v>605</v>
      </c>
      <c r="CH403" s="22">
        <v>232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496208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0.5</v>
      </c>
      <c r="L404" s="22">
        <v>0</v>
      </c>
      <c r="M404" s="20" t="s">
        <v>999</v>
      </c>
      <c r="N404" s="20">
        <v>0</v>
      </c>
      <c r="O404" s="22">
        <v>628</v>
      </c>
      <c r="P404" s="23" t="b">
        <v>0</v>
      </c>
      <c r="Q404" s="20"/>
      <c r="R404" s="20" t="s">
        <v>3356</v>
      </c>
      <c r="S404" s="22">
        <v>44</v>
      </c>
      <c r="T404" s="20" t="s">
        <v>2546</v>
      </c>
      <c r="U404" s="20">
        <v>1</v>
      </c>
      <c r="V404" s="20" t="s">
        <v>2547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1</v>
      </c>
      <c r="AD404" s="22">
        <v>5078</v>
      </c>
      <c r="AE404" s="22">
        <v>22</v>
      </c>
      <c r="AF404" s="22">
        <v>7097</v>
      </c>
      <c r="AG404" s="22">
        <v>58</v>
      </c>
      <c r="AH404" s="20">
        <v>0</v>
      </c>
      <c r="AI404" s="20">
        <v>0.2</v>
      </c>
      <c r="AJ404" s="20" t="s">
        <v>2547</v>
      </c>
      <c r="AK404" s="22">
        <v>13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3</v>
      </c>
      <c r="AX404" s="20">
        <v>0.2</v>
      </c>
      <c r="AY404" s="20">
        <v>0.8</v>
      </c>
      <c r="AZ404" s="20">
        <v>0</v>
      </c>
      <c r="BA404" s="20">
        <v>0.1</v>
      </c>
      <c r="BB404" s="22">
        <v>0</v>
      </c>
      <c r="BC404" s="20">
        <v>0</v>
      </c>
      <c r="BD404" s="20">
        <v>0</v>
      </c>
      <c r="BE404" s="20">
        <v>0</v>
      </c>
      <c r="BF404" s="20">
        <v>0.14000000000000001</v>
      </c>
      <c r="BG404" s="22">
        <v>475</v>
      </c>
      <c r="BH404" s="22">
        <v>219</v>
      </c>
      <c r="BI404" s="22">
        <v>427</v>
      </c>
      <c r="BJ404" s="22">
        <v>210</v>
      </c>
      <c r="BK404" s="22">
        <v>604</v>
      </c>
      <c r="BL404" s="22">
        <v>243</v>
      </c>
      <c r="BM404" s="22">
        <v>479</v>
      </c>
      <c r="BN404" s="22">
        <v>221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0.97</v>
      </c>
      <c r="BZ404" s="22">
        <v>0</v>
      </c>
      <c r="CA404" s="22">
        <v>559</v>
      </c>
      <c r="CB404" s="22">
        <v>314</v>
      </c>
      <c r="CC404" s="22">
        <v>587</v>
      </c>
      <c r="CD404" s="22">
        <v>216</v>
      </c>
      <c r="CE404" s="22">
        <v>406</v>
      </c>
      <c r="CF404" s="22">
        <v>184</v>
      </c>
      <c r="CG404" s="22">
        <v>545</v>
      </c>
      <c r="CH404" s="22">
        <v>198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491501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0.2</v>
      </c>
      <c r="K405" s="20">
        <v>0.7</v>
      </c>
      <c r="L405" s="22">
        <v>0</v>
      </c>
      <c r="M405" s="20" t="s">
        <v>479</v>
      </c>
      <c r="N405" s="20">
        <v>0.2</v>
      </c>
      <c r="O405" s="22">
        <v>629</v>
      </c>
      <c r="P405" s="23" t="b">
        <v>0</v>
      </c>
      <c r="Q405" s="20"/>
      <c r="R405" s="20"/>
      <c r="S405" s="22">
        <v>44</v>
      </c>
      <c r="T405" s="20" t="s">
        <v>2548</v>
      </c>
      <c r="U405" s="20">
        <v>1</v>
      </c>
      <c r="V405" s="20" t="s">
        <v>2549</v>
      </c>
      <c r="W405" s="20">
        <v>0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1</v>
      </c>
      <c r="AD405" s="22">
        <v>1044</v>
      </c>
      <c r="AE405" s="22">
        <v>12</v>
      </c>
      <c r="AF405" s="22">
        <v>1472</v>
      </c>
      <c r="AG405" s="22">
        <v>20</v>
      </c>
      <c r="AH405" s="20">
        <v>0</v>
      </c>
      <c r="AI405" s="20">
        <v>0.2</v>
      </c>
      <c r="AJ405" s="20" t="s">
        <v>2549</v>
      </c>
      <c r="AK405" s="22">
        <v>1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3</v>
      </c>
      <c r="AX405" s="20">
        <v>1</v>
      </c>
      <c r="AY405" s="20">
        <v>0</v>
      </c>
      <c r="AZ405" s="20">
        <v>0</v>
      </c>
      <c r="BA405" s="20">
        <v>0.1</v>
      </c>
      <c r="BB405" s="22">
        <v>0</v>
      </c>
      <c r="BC405" s="20">
        <v>0</v>
      </c>
      <c r="BD405" s="20">
        <v>0</v>
      </c>
      <c r="BE405" s="20">
        <v>0</v>
      </c>
      <c r="BF405" s="20">
        <v>0.01</v>
      </c>
      <c r="BG405" s="22">
        <v>467</v>
      </c>
      <c r="BH405" s="22">
        <v>215</v>
      </c>
      <c r="BI405" s="22">
        <v>619</v>
      </c>
      <c r="BJ405" s="22">
        <v>245</v>
      </c>
      <c r="BK405" s="22">
        <v>602</v>
      </c>
      <c r="BL405" s="22">
        <v>241</v>
      </c>
      <c r="BM405" s="22">
        <v>478</v>
      </c>
      <c r="BN405" s="22">
        <v>220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0.9</v>
      </c>
      <c r="BZ405" s="22">
        <v>0</v>
      </c>
      <c r="CA405" s="22">
        <v>557</v>
      </c>
      <c r="CB405" s="22">
        <v>312</v>
      </c>
      <c r="CC405" s="22">
        <v>371</v>
      </c>
      <c r="CD405" s="22">
        <v>169</v>
      </c>
      <c r="CE405" s="22">
        <v>405</v>
      </c>
      <c r="CF405" s="22">
        <v>183</v>
      </c>
      <c r="CG405" s="22">
        <v>636</v>
      </c>
      <c r="CH405" s="22">
        <v>249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158983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2.4</v>
      </c>
      <c r="K406" s="20">
        <v>2.9</v>
      </c>
      <c r="L406" s="22">
        <v>1</v>
      </c>
      <c r="M406" s="20" t="s">
        <v>2787</v>
      </c>
      <c r="N406" s="20">
        <v>2.4</v>
      </c>
      <c r="O406" s="22">
        <v>668</v>
      </c>
      <c r="P406" s="23" t="b">
        <v>0</v>
      </c>
      <c r="Q406" s="20"/>
      <c r="R406" s="20"/>
      <c r="S406" s="22">
        <v>54</v>
      </c>
      <c r="T406" s="20" t="s">
        <v>2788</v>
      </c>
      <c r="U406" s="20">
        <v>1.6</v>
      </c>
      <c r="V406" s="20" t="s">
        <v>2789</v>
      </c>
      <c r="W406" s="20">
        <v>0.1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18</v>
      </c>
      <c r="AD406" s="22">
        <v>11133</v>
      </c>
      <c r="AE406" s="22">
        <v>348</v>
      </c>
      <c r="AF406" s="22">
        <v>8443</v>
      </c>
      <c r="AG406" s="22">
        <v>353</v>
      </c>
      <c r="AH406" s="20">
        <v>0.4</v>
      </c>
      <c r="AI406" s="20">
        <v>3.3</v>
      </c>
      <c r="AJ406" s="20" t="s">
        <v>2789</v>
      </c>
      <c r="AK406" s="22">
        <v>353</v>
      </c>
      <c r="AL406" s="22">
        <v>1</v>
      </c>
      <c r="AM406" s="22">
        <v>0</v>
      </c>
      <c r="AN406" s="22">
        <v>2</v>
      </c>
      <c r="AO406" s="22">
        <v>2</v>
      </c>
      <c r="AP406" s="22">
        <v>0</v>
      </c>
      <c r="AQ406" s="22">
        <v>0</v>
      </c>
      <c r="AR406" s="22">
        <v>0</v>
      </c>
      <c r="AS406" s="22">
        <v>2</v>
      </c>
      <c r="AT406" s="22">
        <v>0</v>
      </c>
      <c r="AU406" s="22">
        <v>0</v>
      </c>
      <c r="AV406" s="22">
        <v>0</v>
      </c>
      <c r="AW406" s="22">
        <v>66</v>
      </c>
      <c r="AX406" s="20">
        <v>74.400000000000006</v>
      </c>
      <c r="AY406" s="20">
        <v>24.5</v>
      </c>
      <c r="AZ406" s="20">
        <v>12</v>
      </c>
      <c r="BA406" s="20">
        <v>11</v>
      </c>
      <c r="BB406" s="22">
        <v>4</v>
      </c>
      <c r="BC406" s="20">
        <v>0.15</v>
      </c>
      <c r="BD406" s="20">
        <v>0.13</v>
      </c>
      <c r="BE406" s="20">
        <v>0.28000000000000003</v>
      </c>
      <c r="BF406" s="20">
        <v>6.36</v>
      </c>
      <c r="BG406" s="22">
        <v>308</v>
      </c>
      <c r="BH406" s="22">
        <v>131</v>
      </c>
      <c r="BI406" s="22">
        <v>341</v>
      </c>
      <c r="BJ406" s="22">
        <v>178</v>
      </c>
      <c r="BK406" s="22">
        <v>370</v>
      </c>
      <c r="BL406" s="22">
        <v>184</v>
      </c>
      <c r="BM406" s="22">
        <v>359</v>
      </c>
      <c r="BN406" s="22">
        <v>162</v>
      </c>
      <c r="BO406" s="20"/>
      <c r="BP406" s="20"/>
      <c r="BQ406" s="20"/>
      <c r="BR406" s="20"/>
      <c r="BS406" s="20"/>
      <c r="BT406" s="20"/>
      <c r="BU406" s="22">
        <v>0.04</v>
      </c>
      <c r="BV406" s="22">
        <v>0</v>
      </c>
      <c r="BW406" s="22">
        <v>0.03</v>
      </c>
      <c r="BX406" s="22">
        <v>7.0000000000000007E-2</v>
      </c>
      <c r="BY406" s="22">
        <v>1.62</v>
      </c>
      <c r="BZ406" s="22">
        <v>0.51</v>
      </c>
      <c r="CA406" s="22">
        <v>115</v>
      </c>
      <c r="CB406" s="22">
        <v>71</v>
      </c>
      <c r="CC406" s="22">
        <v>140</v>
      </c>
      <c r="CD406" s="22">
        <v>70</v>
      </c>
      <c r="CE406" s="22">
        <v>332</v>
      </c>
      <c r="CF406" s="22">
        <v>150</v>
      </c>
      <c r="CG406" s="22">
        <v>440</v>
      </c>
      <c r="CH406" s="22">
        <v>146</v>
      </c>
      <c r="CI406" s="22">
        <v>1.02</v>
      </c>
      <c r="CJ406" s="22">
        <v>0.51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441266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3</v>
      </c>
      <c r="J407" s="20">
        <v>1</v>
      </c>
      <c r="K407" s="20">
        <v>1.5</v>
      </c>
      <c r="L407" s="22">
        <v>1</v>
      </c>
      <c r="M407" s="20" t="s">
        <v>983</v>
      </c>
      <c r="N407" s="20">
        <v>1</v>
      </c>
      <c r="O407" s="22">
        <v>708</v>
      </c>
      <c r="P407" s="23" t="b">
        <v>0</v>
      </c>
      <c r="Q407" s="20"/>
      <c r="R407" s="20" t="s">
        <v>3513</v>
      </c>
      <c r="S407" s="22">
        <v>50</v>
      </c>
      <c r="T407" s="20" t="s">
        <v>3149</v>
      </c>
      <c r="U407" s="20">
        <v>1.4</v>
      </c>
      <c r="V407" s="20" t="s">
        <v>3150</v>
      </c>
      <c r="W407" s="20">
        <v>0.1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15</v>
      </c>
      <c r="AD407" s="22">
        <v>26833</v>
      </c>
      <c r="AE407" s="22">
        <v>232</v>
      </c>
      <c r="AF407" s="22">
        <v>19309</v>
      </c>
      <c r="AG407" s="22">
        <v>504</v>
      </c>
      <c r="AH407" s="20">
        <v>0.2</v>
      </c>
      <c r="AI407" s="20">
        <v>3</v>
      </c>
      <c r="AJ407" s="20" t="s">
        <v>3150</v>
      </c>
      <c r="AK407" s="22">
        <v>448</v>
      </c>
      <c r="AL407" s="22">
        <v>0</v>
      </c>
      <c r="AM407" s="22">
        <v>0</v>
      </c>
      <c r="AN407" s="22">
        <v>1</v>
      </c>
      <c r="AO407" s="22">
        <v>6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61</v>
      </c>
      <c r="AX407" s="20">
        <v>64.2</v>
      </c>
      <c r="AY407" s="20">
        <v>75</v>
      </c>
      <c r="AZ407" s="20">
        <v>90</v>
      </c>
      <c r="BA407" s="20">
        <v>22.8</v>
      </c>
      <c r="BB407" s="22">
        <v>5</v>
      </c>
      <c r="BC407" s="20">
        <v>0.93</v>
      </c>
      <c r="BD407" s="20">
        <v>0.47</v>
      </c>
      <c r="BE407" s="20">
        <v>1.4</v>
      </c>
      <c r="BF407" s="20">
        <v>5.83</v>
      </c>
      <c r="BG407" s="22">
        <v>327</v>
      </c>
      <c r="BH407" s="22">
        <v>140</v>
      </c>
      <c r="BI407" s="22">
        <v>212</v>
      </c>
      <c r="BJ407" s="22">
        <v>123</v>
      </c>
      <c r="BK407" s="22">
        <v>164</v>
      </c>
      <c r="BL407" s="22">
        <v>98</v>
      </c>
      <c r="BM407" s="22">
        <v>273</v>
      </c>
      <c r="BN407" s="22">
        <v>128</v>
      </c>
      <c r="BO407" s="20"/>
      <c r="BP407" s="20"/>
      <c r="BQ407" s="20"/>
      <c r="BR407" s="20"/>
      <c r="BS407" s="20"/>
      <c r="BT407" s="20"/>
      <c r="BU407" s="22">
        <v>0.19</v>
      </c>
      <c r="BV407" s="22">
        <v>0</v>
      </c>
      <c r="BW407" s="22">
        <v>0.09</v>
      </c>
      <c r="BX407" s="22">
        <v>0.28000000000000003</v>
      </c>
      <c r="BY407" s="22">
        <v>1.17</v>
      </c>
      <c r="BZ407" s="22">
        <v>1.21</v>
      </c>
      <c r="CA407" s="22">
        <v>201</v>
      </c>
      <c r="CB407" s="22">
        <v>127</v>
      </c>
      <c r="CC407" s="22">
        <v>271</v>
      </c>
      <c r="CD407" s="22">
        <v>129</v>
      </c>
      <c r="CE407" s="22">
        <v>351</v>
      </c>
      <c r="CF407" s="22">
        <v>162</v>
      </c>
      <c r="CG407" s="22">
        <v>411</v>
      </c>
      <c r="CH407" s="22">
        <v>135</v>
      </c>
      <c r="CI407" s="22">
        <v>1</v>
      </c>
      <c r="CJ407" s="22">
        <v>0.2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462491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0.5</v>
      </c>
      <c r="L408" s="22">
        <v>0</v>
      </c>
      <c r="M408" s="20" t="s">
        <v>1235</v>
      </c>
      <c r="N408" s="20">
        <v>0</v>
      </c>
      <c r="O408" s="22">
        <v>726</v>
      </c>
      <c r="P408" s="23" t="b">
        <v>0</v>
      </c>
      <c r="Q408" s="20"/>
      <c r="R408" s="20"/>
      <c r="S408" s="22">
        <v>40</v>
      </c>
      <c r="T408" s="20" t="s">
        <v>3324</v>
      </c>
      <c r="U408" s="20">
        <v>0</v>
      </c>
      <c r="V408" s="20" t="s">
        <v>663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1680</v>
      </c>
      <c r="AE408" s="22">
        <v>33</v>
      </c>
      <c r="AF408" s="22">
        <v>931</v>
      </c>
      <c r="AG408" s="22">
        <v>43</v>
      </c>
      <c r="AH408" s="20">
        <v>0</v>
      </c>
      <c r="AI408" s="20">
        <v>0</v>
      </c>
      <c r="AJ408" s="20" t="s">
        <v>663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549</v>
      </c>
      <c r="BH408" s="22">
        <v>204</v>
      </c>
      <c r="BI408" s="22">
        <v>536</v>
      </c>
      <c r="BJ408" s="22">
        <v>204</v>
      </c>
      <c r="BK408" s="22">
        <v>509</v>
      </c>
      <c r="BL408" s="22">
        <v>193</v>
      </c>
      <c r="BM408" s="22">
        <v>557</v>
      </c>
      <c r="BN408" s="22">
        <v>205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685</v>
      </c>
      <c r="CB408" s="22">
        <v>202</v>
      </c>
      <c r="CC408" s="22">
        <v>483</v>
      </c>
      <c r="CD408" s="22">
        <v>177</v>
      </c>
      <c r="CE408" s="22">
        <v>562</v>
      </c>
      <c r="CF408" s="22">
        <v>202</v>
      </c>
      <c r="CG408" s="22">
        <v>618</v>
      </c>
      <c r="CH408" s="22">
        <v>217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519328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</v>
      </c>
      <c r="K409" s="20">
        <v>0.5</v>
      </c>
      <c r="L409" s="22">
        <v>0</v>
      </c>
      <c r="M409" s="20" t="s">
        <v>1165</v>
      </c>
      <c r="N409" s="20">
        <v>0</v>
      </c>
      <c r="O409" s="22">
        <v>728</v>
      </c>
      <c r="P409" s="23" t="b">
        <v>0</v>
      </c>
      <c r="Q409" s="20"/>
      <c r="R409" s="20"/>
      <c r="S409" s="22">
        <v>40</v>
      </c>
      <c r="T409" s="20" t="s">
        <v>3357</v>
      </c>
      <c r="U409" s="20">
        <v>0</v>
      </c>
      <c r="V409" s="20" t="s">
        <v>3358</v>
      </c>
      <c r="W409" s="20">
        <v>0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0</v>
      </c>
      <c r="AD409" s="22">
        <v>475</v>
      </c>
      <c r="AE409" s="22">
        <v>13</v>
      </c>
      <c r="AF409" s="22">
        <v>337</v>
      </c>
      <c r="AG409" s="22">
        <v>31</v>
      </c>
      <c r="AH409" s="20">
        <v>0</v>
      </c>
      <c r="AI409" s="20">
        <v>0</v>
      </c>
      <c r="AJ409" s="20" t="s">
        <v>3358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572</v>
      </c>
      <c r="BH409" s="22">
        <v>219</v>
      </c>
      <c r="BI409" s="22">
        <v>558</v>
      </c>
      <c r="BJ409" s="22">
        <v>218</v>
      </c>
      <c r="BK409" s="22">
        <v>532</v>
      </c>
      <c r="BL409" s="22">
        <v>208</v>
      </c>
      <c r="BM409" s="22">
        <v>579</v>
      </c>
      <c r="BN409" s="22">
        <v>219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710</v>
      </c>
      <c r="CB409" s="22">
        <v>219</v>
      </c>
      <c r="CC409" s="22">
        <v>506</v>
      </c>
      <c r="CD409" s="22">
        <v>192</v>
      </c>
      <c r="CE409" s="22">
        <v>584</v>
      </c>
      <c r="CF409" s="22">
        <v>216</v>
      </c>
      <c r="CG409" s="22">
        <v>688</v>
      </c>
      <c r="CH409" s="22">
        <v>236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591386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0.5</v>
      </c>
      <c r="L410" s="22">
        <v>0</v>
      </c>
      <c r="M410" s="20" t="s">
        <v>3514</v>
      </c>
      <c r="N410" s="20">
        <v>0</v>
      </c>
      <c r="O410" s="22">
        <v>743</v>
      </c>
      <c r="P410" s="23" t="b">
        <v>0</v>
      </c>
      <c r="Q410" s="20"/>
      <c r="R410" s="20"/>
      <c r="S410" s="22">
        <v>45</v>
      </c>
      <c r="T410" s="20" t="s">
        <v>3515</v>
      </c>
      <c r="U410" s="20">
        <v>0</v>
      </c>
      <c r="V410" s="20" t="s">
        <v>3516</v>
      </c>
      <c r="W410" s="20">
        <v>0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0</v>
      </c>
      <c r="AD410" s="22">
        <v>94</v>
      </c>
      <c r="AE410" s="22">
        <v>6</v>
      </c>
      <c r="AF410" s="22">
        <v>54</v>
      </c>
      <c r="AG410" s="22">
        <v>6</v>
      </c>
      <c r="AH410" s="20">
        <v>0</v>
      </c>
      <c r="AI410" s="20">
        <v>0</v>
      </c>
      <c r="AJ410" s="20" t="s">
        <v>3516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700</v>
      </c>
      <c r="BH410" s="22">
        <v>290</v>
      </c>
      <c r="BI410" s="22">
        <v>696</v>
      </c>
      <c r="BJ410" s="22">
        <v>289</v>
      </c>
      <c r="BK410" s="22">
        <v>690</v>
      </c>
      <c r="BL410" s="22">
        <v>291</v>
      </c>
      <c r="BM410" s="22">
        <v>706</v>
      </c>
      <c r="BN410" s="22">
        <v>293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470</v>
      </c>
      <c r="CB410" s="22">
        <v>279</v>
      </c>
      <c r="CC410" s="22">
        <v>661</v>
      </c>
      <c r="CD410" s="22">
        <v>262</v>
      </c>
      <c r="CE410" s="22">
        <v>705</v>
      </c>
      <c r="CF410" s="22">
        <v>293</v>
      </c>
      <c r="CG410" s="22">
        <v>751</v>
      </c>
      <c r="CH410" s="22">
        <v>323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443629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1</v>
      </c>
      <c r="J411" s="20">
        <v>0</v>
      </c>
      <c r="K411" s="20">
        <v>0.5</v>
      </c>
      <c r="L411" s="22">
        <v>0</v>
      </c>
      <c r="M411" s="20" t="s">
        <v>3714</v>
      </c>
      <c r="N411" s="20">
        <v>0</v>
      </c>
      <c r="O411" s="22">
        <v>756</v>
      </c>
      <c r="P411" s="23" t="b">
        <v>0</v>
      </c>
      <c r="Q411" s="20"/>
      <c r="R411" s="20"/>
      <c r="S411" s="22">
        <v>40</v>
      </c>
      <c r="T411" s="20" t="s">
        <v>3715</v>
      </c>
      <c r="U411" s="20">
        <v>0</v>
      </c>
      <c r="V411" s="20" t="s">
        <v>3716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47</v>
      </c>
      <c r="AE411" s="22">
        <v>9</v>
      </c>
      <c r="AF411" s="22">
        <v>11</v>
      </c>
      <c r="AG411" s="22">
        <v>6</v>
      </c>
      <c r="AH411" s="20">
        <v>0</v>
      </c>
      <c r="AI411" s="20">
        <v>0</v>
      </c>
      <c r="AJ411" s="20" t="s">
        <v>3717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540</v>
      </c>
      <c r="BH411" s="22">
        <v>66</v>
      </c>
      <c r="BI411" s="22">
        <v>527</v>
      </c>
      <c r="BJ411" s="22">
        <v>50</v>
      </c>
      <c r="BK411" s="22">
        <v>500</v>
      </c>
      <c r="BL411" s="22">
        <v>41</v>
      </c>
      <c r="BM411" s="22">
        <v>548</v>
      </c>
      <c r="BN411" s="22">
        <v>66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676</v>
      </c>
      <c r="CB411" s="22">
        <v>53</v>
      </c>
      <c r="CC411" s="22">
        <v>474</v>
      </c>
      <c r="CD411" s="22">
        <v>65</v>
      </c>
      <c r="CE411" s="22">
        <v>553</v>
      </c>
      <c r="CF411" s="22">
        <v>66</v>
      </c>
      <c r="CG411" s="22">
        <v>753</v>
      </c>
      <c r="CH411" s="22">
        <v>86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492777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2</v>
      </c>
      <c r="J412" s="20">
        <v>0</v>
      </c>
      <c r="K412" s="20">
        <v>0.5</v>
      </c>
      <c r="L412" s="22">
        <v>0</v>
      </c>
      <c r="M412" s="20" t="s">
        <v>1171</v>
      </c>
      <c r="N412" s="20">
        <v>0</v>
      </c>
      <c r="O412" s="22">
        <v>757</v>
      </c>
      <c r="P412" s="23" t="b">
        <v>0</v>
      </c>
      <c r="Q412" s="20"/>
      <c r="R412" s="20"/>
      <c r="S412" s="22">
        <v>40</v>
      </c>
      <c r="T412" s="20" t="s">
        <v>3718</v>
      </c>
      <c r="U412" s="20">
        <v>0</v>
      </c>
      <c r="V412" s="20" t="s">
        <v>3476</v>
      </c>
      <c r="W412" s="20">
        <v>0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0</v>
      </c>
      <c r="AD412" s="22">
        <v>88</v>
      </c>
      <c r="AE412" s="22">
        <v>43</v>
      </c>
      <c r="AF412" s="22">
        <v>21</v>
      </c>
      <c r="AG412" s="22">
        <v>14</v>
      </c>
      <c r="AH412" s="20">
        <v>0</v>
      </c>
      <c r="AI412" s="20">
        <v>0</v>
      </c>
      <c r="AJ412" s="20" t="s">
        <v>3476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561</v>
      </c>
      <c r="BH412" s="22">
        <v>210</v>
      </c>
      <c r="BI412" s="22">
        <v>547</v>
      </c>
      <c r="BJ412" s="22">
        <v>209</v>
      </c>
      <c r="BK412" s="22">
        <v>521</v>
      </c>
      <c r="BL412" s="22">
        <v>199</v>
      </c>
      <c r="BM412" s="22">
        <v>568</v>
      </c>
      <c r="BN412" s="22">
        <v>210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699</v>
      </c>
      <c r="CB412" s="22">
        <v>210</v>
      </c>
      <c r="CC412" s="22">
        <v>495</v>
      </c>
      <c r="CD412" s="22">
        <v>183</v>
      </c>
      <c r="CE412" s="22">
        <v>573</v>
      </c>
      <c r="CF412" s="22">
        <v>207</v>
      </c>
      <c r="CG412" s="22">
        <v>742</v>
      </c>
      <c r="CH412" s="22">
        <v>244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437742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-0.3</v>
      </c>
      <c r="K413" s="20">
        <v>-1.3</v>
      </c>
      <c r="L413" s="22">
        <v>1</v>
      </c>
      <c r="M413" s="20" t="s">
        <v>890</v>
      </c>
      <c r="N413" s="20">
        <v>0.2</v>
      </c>
      <c r="O413" s="22">
        <v>21</v>
      </c>
      <c r="P413" s="23" t="b">
        <v>0</v>
      </c>
      <c r="Q413" s="20"/>
      <c r="R413" s="20" t="s">
        <v>3276</v>
      </c>
      <c r="S413" s="22">
        <v>49</v>
      </c>
      <c r="T413" s="20" t="s">
        <v>891</v>
      </c>
      <c r="U413" s="20">
        <v>1.3</v>
      </c>
      <c r="V413" s="20" t="s">
        <v>892</v>
      </c>
      <c r="W413" s="20">
        <v>0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4</v>
      </c>
      <c r="AD413" s="22">
        <v>1240</v>
      </c>
      <c r="AE413" s="22">
        <v>18</v>
      </c>
      <c r="AF413" s="22">
        <v>2320</v>
      </c>
      <c r="AG413" s="22">
        <v>11</v>
      </c>
      <c r="AH413" s="20">
        <v>0</v>
      </c>
      <c r="AI413" s="20">
        <v>0.8</v>
      </c>
      <c r="AJ413" s="20" t="s">
        <v>602</v>
      </c>
      <c r="AK413" s="22">
        <v>148</v>
      </c>
      <c r="AL413" s="22">
        <v>0</v>
      </c>
      <c r="AM413" s="22">
        <v>0</v>
      </c>
      <c r="AN413" s="22">
        <v>0</v>
      </c>
      <c r="AO413" s="22">
        <v>2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14</v>
      </c>
      <c r="AX413" s="20">
        <v>10</v>
      </c>
      <c r="AY413" s="20">
        <v>14.2</v>
      </c>
      <c r="AZ413" s="20">
        <v>11</v>
      </c>
      <c r="BA413" s="20">
        <v>3.5</v>
      </c>
      <c r="BB413" s="22">
        <v>2</v>
      </c>
      <c r="BC413" s="20">
        <v>0.06</v>
      </c>
      <c r="BD413" s="20">
        <v>0.01</v>
      </c>
      <c r="BE413" s="20">
        <v>7.0000000000000007E-2</v>
      </c>
      <c r="BF413" s="20">
        <v>1.1399999999999999</v>
      </c>
      <c r="BG413" s="22">
        <v>430</v>
      </c>
      <c r="BH413" s="22">
        <v>194</v>
      </c>
      <c r="BI413" s="22">
        <v>370</v>
      </c>
      <c r="BJ413" s="22">
        <v>190</v>
      </c>
      <c r="BK413" s="22">
        <v>376</v>
      </c>
      <c r="BL413" s="22">
        <v>187</v>
      </c>
      <c r="BM413" s="22">
        <v>420</v>
      </c>
      <c r="BN413" s="22">
        <v>195</v>
      </c>
      <c r="BO413" s="20"/>
      <c r="BP413" s="20"/>
      <c r="BQ413" s="20"/>
      <c r="BR413" s="20"/>
      <c r="BS413" s="20"/>
      <c r="BT413" s="20"/>
      <c r="BU413" s="22">
        <v>0.04</v>
      </c>
      <c r="BV413" s="22">
        <v>0</v>
      </c>
      <c r="BW413" s="22">
        <v>0.01</v>
      </c>
      <c r="BX413" s="22">
        <v>0.05</v>
      </c>
      <c r="BY413" s="22">
        <v>0.69</v>
      </c>
      <c r="BZ413" s="22">
        <v>1.22</v>
      </c>
      <c r="CA413" s="22">
        <v>262</v>
      </c>
      <c r="CB413" s="22">
        <v>166</v>
      </c>
      <c r="CC413" s="22">
        <v>391</v>
      </c>
      <c r="CD413" s="22">
        <v>179</v>
      </c>
      <c r="CE413" s="22">
        <v>358</v>
      </c>
      <c r="CF413" s="22">
        <v>166</v>
      </c>
      <c r="CG413" s="22">
        <v>641</v>
      </c>
      <c r="CH413" s="22">
        <v>253</v>
      </c>
      <c r="CI413" s="22">
        <v>1.22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75</v>
      </c>
      <c r="C414" s="22">
        <v>184704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-0.7</v>
      </c>
      <c r="L414" s="22">
        <v>1</v>
      </c>
      <c r="M414" s="20" t="s">
        <v>944</v>
      </c>
      <c r="N414" s="20">
        <v>0.6</v>
      </c>
      <c r="O414" s="22">
        <v>52</v>
      </c>
      <c r="P414" s="23" t="b">
        <v>0</v>
      </c>
      <c r="Q414" s="20" t="s">
        <v>3795</v>
      </c>
      <c r="R414" s="20" t="s">
        <v>3817</v>
      </c>
      <c r="S414" s="22">
        <v>44</v>
      </c>
      <c r="T414" s="20" t="s">
        <v>945</v>
      </c>
      <c r="U414" s="20">
        <v>1.6</v>
      </c>
      <c r="V414" s="20" t="s">
        <v>667</v>
      </c>
      <c r="W414" s="20">
        <v>1.1000000000000001</v>
      </c>
      <c r="X414" s="23" t="b">
        <v>0</v>
      </c>
      <c r="Y414" s="20"/>
      <c r="Z414" s="20" t="s">
        <v>1804</v>
      </c>
      <c r="AA414" s="22">
        <v>12</v>
      </c>
      <c r="AB414" s="22">
        <v>102</v>
      </c>
      <c r="AC414" s="22">
        <v>21</v>
      </c>
      <c r="AD414" s="22">
        <v>176557</v>
      </c>
      <c r="AE414" s="22">
        <v>191</v>
      </c>
      <c r="AF414" s="22">
        <v>195144</v>
      </c>
      <c r="AG414" s="22">
        <v>3240</v>
      </c>
      <c r="AH414" s="20">
        <v>0.1</v>
      </c>
      <c r="AI414" s="20">
        <v>4.8</v>
      </c>
      <c r="AJ414" s="20" t="s">
        <v>667</v>
      </c>
      <c r="AK414" s="22">
        <v>1131</v>
      </c>
      <c r="AL414" s="22">
        <v>0</v>
      </c>
      <c r="AM414" s="22">
        <v>0</v>
      </c>
      <c r="AN414" s="22">
        <v>0</v>
      </c>
      <c r="AO414" s="22">
        <v>24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0</v>
      </c>
      <c r="AW414" s="22">
        <v>131</v>
      </c>
      <c r="AX414" s="20">
        <v>146.4</v>
      </c>
      <c r="AY414" s="20">
        <v>102.8</v>
      </c>
      <c r="AZ414" s="20">
        <v>14</v>
      </c>
      <c r="BA414" s="20">
        <v>26.5</v>
      </c>
      <c r="BB414" s="22">
        <v>13</v>
      </c>
      <c r="BC414" s="20">
        <v>0.18</v>
      </c>
      <c r="BD414" s="20">
        <v>0.49</v>
      </c>
      <c r="BE414" s="20">
        <v>0.67</v>
      </c>
      <c r="BF414" s="20">
        <v>26.26</v>
      </c>
      <c r="BG414" s="22">
        <v>220</v>
      </c>
      <c r="BH414" s="22">
        <v>90</v>
      </c>
      <c r="BI414" s="22">
        <v>162</v>
      </c>
      <c r="BJ414" s="22">
        <v>106</v>
      </c>
      <c r="BK414" s="22">
        <v>362</v>
      </c>
      <c r="BL414" s="22">
        <v>180</v>
      </c>
      <c r="BM414" s="22">
        <v>246</v>
      </c>
      <c r="BN414" s="22">
        <v>116</v>
      </c>
      <c r="BO414" s="20"/>
      <c r="BP414" s="20"/>
      <c r="BQ414" s="20"/>
      <c r="BR414" s="20"/>
      <c r="BS414" s="20"/>
      <c r="BT414" s="20"/>
      <c r="BU414" s="22">
        <v>0.01</v>
      </c>
      <c r="BV414" s="22">
        <v>0</v>
      </c>
      <c r="BW414" s="22">
        <v>0.04</v>
      </c>
      <c r="BX414" s="22">
        <v>0.05</v>
      </c>
      <c r="BY414" s="22">
        <v>2.09</v>
      </c>
      <c r="BZ414" s="22">
        <v>1.91</v>
      </c>
      <c r="CA414" s="22">
        <v>504</v>
      </c>
      <c r="CB414" s="22">
        <v>290</v>
      </c>
      <c r="CC414" s="22">
        <v>306</v>
      </c>
      <c r="CD414" s="22">
        <v>142</v>
      </c>
      <c r="CE414" s="22">
        <v>324</v>
      </c>
      <c r="CF414" s="22">
        <v>142</v>
      </c>
      <c r="CG414" s="22">
        <v>177</v>
      </c>
      <c r="CH414" s="22">
        <v>59</v>
      </c>
      <c r="CI414" s="22">
        <v>1.03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174310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4</v>
      </c>
      <c r="J415" s="20">
        <v>2.5</v>
      </c>
      <c r="K415" s="20">
        <v>1.5</v>
      </c>
      <c r="L415" s="22">
        <v>7</v>
      </c>
      <c r="M415" s="20" t="s">
        <v>2114</v>
      </c>
      <c r="N415" s="20">
        <v>3</v>
      </c>
      <c r="O415" s="22">
        <v>314</v>
      </c>
      <c r="P415" s="23" t="b">
        <v>0</v>
      </c>
      <c r="Q415" s="20"/>
      <c r="R415" s="20"/>
      <c r="S415" s="22">
        <v>48</v>
      </c>
      <c r="T415" s="20" t="s">
        <v>2115</v>
      </c>
      <c r="U415" s="20">
        <v>2.5</v>
      </c>
      <c r="V415" s="20" t="s">
        <v>2116</v>
      </c>
      <c r="W415" s="20">
        <v>0.7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40</v>
      </c>
      <c r="AD415" s="22">
        <v>61964</v>
      </c>
      <c r="AE415" s="22">
        <v>5198</v>
      </c>
      <c r="AF415" s="22">
        <v>104412</v>
      </c>
      <c r="AG415" s="22">
        <v>892</v>
      </c>
      <c r="AH415" s="20">
        <v>0.6</v>
      </c>
      <c r="AI415" s="20">
        <v>8.3000000000000007</v>
      </c>
      <c r="AJ415" s="20" t="s">
        <v>2116</v>
      </c>
      <c r="AK415" s="22">
        <v>573</v>
      </c>
      <c r="AL415" s="22">
        <v>4</v>
      </c>
      <c r="AM415" s="22">
        <v>0</v>
      </c>
      <c r="AN415" s="22">
        <v>0</v>
      </c>
      <c r="AO415" s="22">
        <v>15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3</v>
      </c>
      <c r="AW415" s="22">
        <v>124</v>
      </c>
      <c r="AX415" s="20">
        <v>157.19999999999999</v>
      </c>
      <c r="AY415" s="20">
        <v>83.2</v>
      </c>
      <c r="AZ415" s="20">
        <v>178</v>
      </c>
      <c r="BA415" s="20">
        <v>41.9</v>
      </c>
      <c r="BB415" s="22">
        <v>6</v>
      </c>
      <c r="BC415" s="20">
        <v>1.73</v>
      </c>
      <c r="BD415" s="20">
        <v>0.23</v>
      </c>
      <c r="BE415" s="20">
        <v>1.96</v>
      </c>
      <c r="BF415" s="20">
        <v>13.34</v>
      </c>
      <c r="BG415" s="22">
        <v>201</v>
      </c>
      <c r="BH415" s="22">
        <v>21</v>
      </c>
      <c r="BI415" s="22">
        <v>194</v>
      </c>
      <c r="BJ415" s="22">
        <v>27</v>
      </c>
      <c r="BK415" s="22">
        <v>84</v>
      </c>
      <c r="BL415" s="22">
        <v>28</v>
      </c>
      <c r="BM415" s="22">
        <v>154</v>
      </c>
      <c r="BN415" s="22">
        <v>27</v>
      </c>
      <c r="BO415" s="20"/>
      <c r="BP415" s="20"/>
      <c r="BQ415" s="20"/>
      <c r="BR415" s="20"/>
      <c r="BS415" s="22">
        <v>2</v>
      </c>
      <c r="BT415" s="20"/>
      <c r="BU415" s="22">
        <v>0.27</v>
      </c>
      <c r="BV415" s="22">
        <v>0</v>
      </c>
      <c r="BW415" s="22">
        <v>0.04</v>
      </c>
      <c r="BX415" s="22">
        <v>0.31</v>
      </c>
      <c r="BY415" s="22">
        <v>2.1</v>
      </c>
      <c r="BZ415" s="22">
        <v>2.36</v>
      </c>
      <c r="CA415" s="22">
        <v>290</v>
      </c>
      <c r="CB415" s="22">
        <v>58</v>
      </c>
      <c r="CC415" s="22">
        <v>106</v>
      </c>
      <c r="CD415" s="22">
        <v>14</v>
      </c>
      <c r="CE415" s="22">
        <v>208</v>
      </c>
      <c r="CF415" s="22">
        <v>27</v>
      </c>
      <c r="CG415" s="22">
        <v>209</v>
      </c>
      <c r="CH415" s="22">
        <v>33</v>
      </c>
      <c r="CI415" s="22">
        <v>0.94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0</v>
      </c>
      <c r="C416" s="22">
        <v>208904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-0.5</v>
      </c>
      <c r="K416" s="20">
        <v>0</v>
      </c>
      <c r="L416" s="22">
        <v>0</v>
      </c>
      <c r="M416" s="20" t="s">
        <v>2117</v>
      </c>
      <c r="N416" s="20">
        <v>0</v>
      </c>
      <c r="O416" s="22">
        <v>315</v>
      </c>
      <c r="P416" s="23" t="b">
        <v>0</v>
      </c>
      <c r="Q416" s="20"/>
      <c r="R416" s="20" t="s">
        <v>3325</v>
      </c>
      <c r="S416" s="22">
        <v>39</v>
      </c>
      <c r="T416" s="20" t="s">
        <v>2118</v>
      </c>
      <c r="U416" s="20">
        <v>2.2000000000000002</v>
      </c>
      <c r="V416" s="20" t="s">
        <v>540</v>
      </c>
      <c r="W416" s="20">
        <v>0.8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13</v>
      </c>
      <c r="AD416" s="22">
        <v>199252</v>
      </c>
      <c r="AE416" s="22">
        <v>199</v>
      </c>
      <c r="AF416" s="22">
        <v>197452</v>
      </c>
      <c r="AG416" s="22">
        <v>1175</v>
      </c>
      <c r="AH416" s="20">
        <v>0</v>
      </c>
      <c r="AI416" s="20">
        <v>3.3</v>
      </c>
      <c r="AJ416" s="20" t="s">
        <v>540</v>
      </c>
      <c r="AK416" s="22">
        <v>371</v>
      </c>
      <c r="AL416" s="22">
        <v>1</v>
      </c>
      <c r="AM416" s="22">
        <v>0</v>
      </c>
      <c r="AN416" s="22">
        <v>0</v>
      </c>
      <c r="AO416" s="22">
        <v>6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1</v>
      </c>
      <c r="AW416" s="22">
        <v>68</v>
      </c>
      <c r="AX416" s="20">
        <v>113.2</v>
      </c>
      <c r="AY416" s="20">
        <v>1.8</v>
      </c>
      <c r="AZ416" s="20">
        <v>27</v>
      </c>
      <c r="BA416" s="20">
        <v>14.3</v>
      </c>
      <c r="BB416" s="22">
        <v>4</v>
      </c>
      <c r="BC416" s="20">
        <v>0.26</v>
      </c>
      <c r="BD416" s="20">
        <v>0</v>
      </c>
      <c r="BE416" s="20">
        <v>0.26</v>
      </c>
      <c r="BF416" s="20">
        <v>7.07</v>
      </c>
      <c r="BG416" s="22">
        <v>262</v>
      </c>
      <c r="BH416" s="22">
        <v>103</v>
      </c>
      <c r="BI416" s="22">
        <v>415</v>
      </c>
      <c r="BJ416" s="22">
        <v>153</v>
      </c>
      <c r="BK416" s="22">
        <v>302</v>
      </c>
      <c r="BL416" s="22">
        <v>100</v>
      </c>
      <c r="BM416" s="22">
        <v>331</v>
      </c>
      <c r="BN416" s="22">
        <v>120</v>
      </c>
      <c r="BO416" s="20"/>
      <c r="BP416" s="20"/>
      <c r="BQ416" s="20"/>
      <c r="BR416" s="20"/>
      <c r="BS416" s="20"/>
      <c r="BT416" s="20"/>
      <c r="BU416" s="22">
        <v>0.06</v>
      </c>
      <c r="BV416" s="22">
        <v>0</v>
      </c>
      <c r="BW416" s="22">
        <v>0</v>
      </c>
      <c r="BX416" s="22">
        <v>0.06</v>
      </c>
      <c r="BY416" s="22">
        <v>1.72</v>
      </c>
      <c r="BZ416" s="22">
        <v>1.46</v>
      </c>
      <c r="CA416" s="22">
        <v>741</v>
      </c>
      <c r="CB416" s="22">
        <v>235</v>
      </c>
      <c r="CC416" s="22">
        <v>415</v>
      </c>
      <c r="CD416" s="22">
        <v>137</v>
      </c>
      <c r="CE416" s="22">
        <v>234</v>
      </c>
      <c r="CF416" s="22">
        <v>75</v>
      </c>
      <c r="CG416" s="22">
        <v>198</v>
      </c>
      <c r="CH416" s="22">
        <v>77</v>
      </c>
      <c r="CI416" s="22">
        <v>0.97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165183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0.3</v>
      </c>
      <c r="K417" s="20">
        <v>-0.7</v>
      </c>
      <c r="L417" s="22">
        <v>1</v>
      </c>
      <c r="M417" s="20" t="s">
        <v>2119</v>
      </c>
      <c r="N417" s="20">
        <v>0.8</v>
      </c>
      <c r="O417" s="22">
        <v>316</v>
      </c>
      <c r="P417" s="23" t="b">
        <v>0</v>
      </c>
      <c r="Q417" s="20"/>
      <c r="R417" s="20" t="s">
        <v>3306</v>
      </c>
      <c r="S417" s="22">
        <v>39</v>
      </c>
      <c r="T417" s="20" t="s">
        <v>2120</v>
      </c>
      <c r="U417" s="20">
        <v>1.2</v>
      </c>
      <c r="V417" s="20" t="s">
        <v>2121</v>
      </c>
      <c r="W417" s="20">
        <v>3.1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13</v>
      </c>
      <c r="AD417" s="22">
        <v>129345</v>
      </c>
      <c r="AE417" s="22">
        <v>2223</v>
      </c>
      <c r="AF417" s="22">
        <v>608787</v>
      </c>
      <c r="AG417" s="22">
        <v>2098</v>
      </c>
      <c r="AH417" s="20">
        <v>0.2</v>
      </c>
      <c r="AI417" s="20">
        <v>3.3</v>
      </c>
      <c r="AJ417" s="20" t="s">
        <v>2121</v>
      </c>
      <c r="AK417" s="22">
        <v>920</v>
      </c>
      <c r="AL417" s="22">
        <v>0</v>
      </c>
      <c r="AM417" s="22">
        <v>0</v>
      </c>
      <c r="AN417" s="22">
        <v>0</v>
      </c>
      <c r="AO417" s="22">
        <v>22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114</v>
      </c>
      <c r="AX417" s="20">
        <v>184.8</v>
      </c>
      <c r="AY417" s="20">
        <v>70.7</v>
      </c>
      <c r="AZ417" s="20">
        <v>42</v>
      </c>
      <c r="BA417" s="20">
        <v>29.7</v>
      </c>
      <c r="BB417" s="22">
        <v>11</v>
      </c>
      <c r="BC417" s="20">
        <v>0.38</v>
      </c>
      <c r="BD417" s="20">
        <v>0.28000000000000003</v>
      </c>
      <c r="BE417" s="20">
        <v>0.66</v>
      </c>
      <c r="BF417" s="20">
        <v>20.94</v>
      </c>
      <c r="BG417" s="22">
        <v>169</v>
      </c>
      <c r="BH417" s="22">
        <v>66</v>
      </c>
      <c r="BI417" s="22">
        <v>221</v>
      </c>
      <c r="BJ417" s="22">
        <v>61</v>
      </c>
      <c r="BK417" s="22">
        <v>251</v>
      </c>
      <c r="BL417" s="22">
        <v>75</v>
      </c>
      <c r="BM417" s="22">
        <v>223</v>
      </c>
      <c r="BN417" s="22">
        <v>71</v>
      </c>
      <c r="BO417" s="20"/>
      <c r="BP417" s="20"/>
      <c r="BQ417" s="20"/>
      <c r="BR417" s="20"/>
      <c r="BS417" s="20"/>
      <c r="BT417" s="20"/>
      <c r="BU417" s="22">
        <v>0.04</v>
      </c>
      <c r="BV417" s="22">
        <v>0</v>
      </c>
      <c r="BW417" s="22">
        <v>0.03</v>
      </c>
      <c r="BX417" s="22">
        <v>7.0000000000000007E-2</v>
      </c>
      <c r="BY417" s="22">
        <v>2.0499999999999998</v>
      </c>
      <c r="BZ417" s="22">
        <v>2.15</v>
      </c>
      <c r="CA417" s="22">
        <v>737</v>
      </c>
      <c r="CB417" s="22">
        <v>233</v>
      </c>
      <c r="CC417" s="22">
        <v>276</v>
      </c>
      <c r="CD417" s="22">
        <v>87</v>
      </c>
      <c r="CE417" s="22">
        <v>363</v>
      </c>
      <c r="CF417" s="22">
        <v>120</v>
      </c>
      <c r="CG417" s="22">
        <v>105</v>
      </c>
      <c r="CH417" s="22">
        <v>44</v>
      </c>
      <c r="CI417" s="22">
        <v>1.08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82738</v>
      </c>
      <c r="D418" s="22">
        <v>0</v>
      </c>
      <c r="E418" s="22">
        <v>0</v>
      </c>
      <c r="F418" s="22">
        <v>-3</v>
      </c>
      <c r="G418" s="22">
        <v>3</v>
      </c>
      <c r="H418" s="22">
        <v>0</v>
      </c>
      <c r="I418" s="22">
        <v>3</v>
      </c>
      <c r="J418" s="20">
        <v>-0.5</v>
      </c>
      <c r="K418" s="20">
        <v>-1.5</v>
      </c>
      <c r="L418" s="22">
        <v>0</v>
      </c>
      <c r="M418" s="20" t="s">
        <v>1235</v>
      </c>
      <c r="N418" s="20">
        <v>0</v>
      </c>
      <c r="O418" s="22">
        <v>317</v>
      </c>
      <c r="P418" s="23" t="b">
        <v>0</v>
      </c>
      <c r="Q418" s="20"/>
      <c r="R418" s="20" t="s">
        <v>3441</v>
      </c>
      <c r="S418" s="22">
        <v>47</v>
      </c>
      <c r="T418" s="20" t="s">
        <v>2122</v>
      </c>
      <c r="U418" s="20">
        <v>1</v>
      </c>
      <c r="V418" s="20" t="s">
        <v>2123</v>
      </c>
      <c r="W418" s="20">
        <v>0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2</v>
      </c>
      <c r="AD418" s="22">
        <v>1204</v>
      </c>
      <c r="AE418" s="22">
        <v>14</v>
      </c>
      <c r="AF418" s="22">
        <v>6023</v>
      </c>
      <c r="AG418" s="22">
        <v>26</v>
      </c>
      <c r="AH418" s="20">
        <v>0</v>
      </c>
      <c r="AI418" s="20">
        <v>0.4</v>
      </c>
      <c r="AJ418" s="20" t="s">
        <v>2123</v>
      </c>
      <c r="AK418" s="22">
        <v>26</v>
      </c>
      <c r="AL418" s="22">
        <v>0</v>
      </c>
      <c r="AM418" s="22">
        <v>0</v>
      </c>
      <c r="AN418" s="22">
        <v>0</v>
      </c>
      <c r="AO418" s="22">
        <v>1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6</v>
      </c>
      <c r="AX418" s="20">
        <v>0</v>
      </c>
      <c r="AY418" s="20">
        <v>0</v>
      </c>
      <c r="AZ418" s="20">
        <v>2</v>
      </c>
      <c r="BA418" s="20">
        <v>0.2</v>
      </c>
      <c r="BB418" s="22">
        <v>0</v>
      </c>
      <c r="BC418" s="20">
        <v>0</v>
      </c>
      <c r="BD418" s="20">
        <v>0</v>
      </c>
      <c r="BE418" s="20">
        <v>0</v>
      </c>
      <c r="BF418" s="20">
        <v>1.22</v>
      </c>
      <c r="BG418" s="22">
        <v>703</v>
      </c>
      <c r="BH418" s="22">
        <v>292</v>
      </c>
      <c r="BI418" s="22">
        <v>699</v>
      </c>
      <c r="BJ418" s="22">
        <v>291</v>
      </c>
      <c r="BK418" s="22">
        <v>418</v>
      </c>
      <c r="BL418" s="22">
        <v>209</v>
      </c>
      <c r="BM418" s="22">
        <v>474</v>
      </c>
      <c r="BN418" s="22">
        <v>218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4.22</v>
      </c>
      <c r="BZ418" s="22">
        <v>3.46</v>
      </c>
      <c r="CA418" s="22">
        <v>310</v>
      </c>
      <c r="CB418" s="22">
        <v>200</v>
      </c>
      <c r="CC418" s="22">
        <v>666</v>
      </c>
      <c r="CD418" s="22">
        <v>264</v>
      </c>
      <c r="CE418" s="22">
        <v>428</v>
      </c>
      <c r="CF418" s="22">
        <v>196</v>
      </c>
      <c r="CG418" s="22">
        <v>567</v>
      </c>
      <c r="CH418" s="22">
        <v>209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50</v>
      </c>
      <c r="B419" s="22">
        <v>0</v>
      </c>
      <c r="C419" s="22">
        <v>156658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-0.2</v>
      </c>
      <c r="K419" s="20">
        <v>0</v>
      </c>
      <c r="L419" s="22">
        <v>0</v>
      </c>
      <c r="M419" s="20" t="s">
        <v>1169</v>
      </c>
      <c r="N419" s="20">
        <v>0</v>
      </c>
      <c r="O419" s="22">
        <v>318</v>
      </c>
      <c r="P419" s="23" t="b">
        <v>0</v>
      </c>
      <c r="Q419" s="20" t="s">
        <v>3485</v>
      </c>
      <c r="R419" s="20" t="s">
        <v>3359</v>
      </c>
      <c r="S419" s="22">
        <v>40</v>
      </c>
      <c r="T419" s="20" t="s">
        <v>2124</v>
      </c>
      <c r="U419" s="20">
        <v>1.6</v>
      </c>
      <c r="V419" s="20" t="s">
        <v>2125</v>
      </c>
      <c r="W419" s="20">
        <v>0.1</v>
      </c>
      <c r="X419" s="23" t="b">
        <v>0</v>
      </c>
      <c r="Y419" s="20"/>
      <c r="Z419" s="20" t="s">
        <v>937</v>
      </c>
      <c r="AA419" s="22">
        <v>12</v>
      </c>
      <c r="AB419" s="22">
        <v>102</v>
      </c>
      <c r="AC419" s="22">
        <v>13</v>
      </c>
      <c r="AD419" s="22">
        <v>24854</v>
      </c>
      <c r="AE419" s="22">
        <v>11</v>
      </c>
      <c r="AF419" s="22">
        <v>19750</v>
      </c>
      <c r="AG419" s="22">
        <v>215</v>
      </c>
      <c r="AH419" s="20">
        <v>0</v>
      </c>
      <c r="AI419" s="20">
        <v>3.2</v>
      </c>
      <c r="AJ419" s="20" t="s">
        <v>2125</v>
      </c>
      <c r="AK419" s="22">
        <v>595</v>
      </c>
      <c r="AL419" s="22">
        <v>0</v>
      </c>
      <c r="AM419" s="22">
        <v>1</v>
      </c>
      <c r="AN419" s="22">
        <v>0</v>
      </c>
      <c r="AO419" s="22">
        <v>12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0</v>
      </c>
      <c r="AW419" s="22">
        <v>79</v>
      </c>
      <c r="AX419" s="20">
        <v>131.19999999999999</v>
      </c>
      <c r="AY419" s="20">
        <v>73.8</v>
      </c>
      <c r="AZ419" s="20">
        <v>51</v>
      </c>
      <c r="BA419" s="20">
        <v>25.6</v>
      </c>
      <c r="BB419" s="22">
        <v>7</v>
      </c>
      <c r="BC419" s="20">
        <v>0.37</v>
      </c>
      <c r="BD419" s="20">
        <v>0.19</v>
      </c>
      <c r="BE419" s="20">
        <v>0.56000000000000005</v>
      </c>
      <c r="BF419" s="20">
        <v>12.33</v>
      </c>
      <c r="BG419" s="22">
        <v>233</v>
      </c>
      <c r="BH419" s="22">
        <v>90</v>
      </c>
      <c r="BI419" s="22">
        <v>215</v>
      </c>
      <c r="BJ419" s="22">
        <v>58</v>
      </c>
      <c r="BK419" s="22">
        <v>227</v>
      </c>
      <c r="BL419" s="22">
        <v>62</v>
      </c>
      <c r="BM419" s="22">
        <v>255</v>
      </c>
      <c r="BN419" s="22">
        <v>84</v>
      </c>
      <c r="BO419" s="20"/>
      <c r="BP419" s="20"/>
      <c r="BQ419" s="20"/>
      <c r="BR419" s="20"/>
      <c r="BS419" s="20"/>
      <c r="BT419" s="20"/>
      <c r="BU419" s="22">
        <v>0.06</v>
      </c>
      <c r="BV419" s="22">
        <v>0</v>
      </c>
      <c r="BW419" s="22">
        <v>0.03</v>
      </c>
      <c r="BX419" s="22">
        <v>0.09</v>
      </c>
      <c r="BY419" s="22">
        <v>1.87</v>
      </c>
      <c r="BZ419" s="22">
        <v>1.82</v>
      </c>
      <c r="CA419" s="22">
        <v>642</v>
      </c>
      <c r="CB419" s="22">
        <v>172</v>
      </c>
      <c r="CC419" s="22">
        <v>445</v>
      </c>
      <c r="CD419" s="22">
        <v>151</v>
      </c>
      <c r="CE419" s="22">
        <v>322</v>
      </c>
      <c r="CF419" s="22">
        <v>110</v>
      </c>
      <c r="CG419" s="22">
        <v>394</v>
      </c>
      <c r="CH419" s="22">
        <v>149</v>
      </c>
      <c r="CI419" s="22">
        <v>1.06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193195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365</v>
      </c>
      <c r="N420" s="20">
        <v>0</v>
      </c>
      <c r="O420" s="22">
        <v>319</v>
      </c>
      <c r="P420" s="23" t="b">
        <v>0</v>
      </c>
      <c r="Q420" s="20" t="s">
        <v>3018</v>
      </c>
      <c r="R420" s="20" t="s">
        <v>3019</v>
      </c>
      <c r="S420" s="22">
        <v>49</v>
      </c>
      <c r="T420" s="20" t="s">
        <v>2126</v>
      </c>
      <c r="U420" s="20">
        <v>0</v>
      </c>
      <c r="V420" s="20" t="s">
        <v>760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182</v>
      </c>
      <c r="AE420" s="22">
        <v>0</v>
      </c>
      <c r="AF420" s="22">
        <v>3795</v>
      </c>
      <c r="AG420" s="22">
        <v>4</v>
      </c>
      <c r="AH420" s="20">
        <v>0</v>
      </c>
      <c r="AI420" s="20">
        <v>0</v>
      </c>
      <c r="AJ420" s="20" t="s">
        <v>760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719</v>
      </c>
      <c r="BH420" s="22">
        <v>304</v>
      </c>
      <c r="BI420" s="22">
        <v>715</v>
      </c>
      <c r="BJ420" s="22">
        <v>302</v>
      </c>
      <c r="BK420" s="22">
        <v>711</v>
      </c>
      <c r="BL420" s="22">
        <v>302</v>
      </c>
      <c r="BM420" s="22">
        <v>720</v>
      </c>
      <c r="BN420" s="22">
        <v>304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233</v>
      </c>
      <c r="CB420" s="22">
        <v>151</v>
      </c>
      <c r="CC420" s="22">
        <v>689</v>
      </c>
      <c r="CD420" s="22">
        <v>282</v>
      </c>
      <c r="CE420" s="22">
        <v>720</v>
      </c>
      <c r="CF420" s="22">
        <v>304</v>
      </c>
      <c r="CG420" s="22">
        <v>646</v>
      </c>
      <c r="CH420" s="22">
        <v>255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96784</v>
      </c>
      <c r="D421" s="22">
        <v>0</v>
      </c>
      <c r="E421" s="22">
        <v>0</v>
      </c>
      <c r="F421" s="22">
        <v>-2</v>
      </c>
      <c r="G421" s="22">
        <v>2</v>
      </c>
      <c r="H421" s="22">
        <v>0</v>
      </c>
      <c r="I421" s="22">
        <v>3</v>
      </c>
      <c r="J421" s="20">
        <v>0.3</v>
      </c>
      <c r="K421" s="20">
        <v>-0.7</v>
      </c>
      <c r="L421" s="22">
        <v>1</v>
      </c>
      <c r="M421" s="20" t="s">
        <v>1014</v>
      </c>
      <c r="N421" s="20">
        <v>0.8</v>
      </c>
      <c r="O421" s="22">
        <v>320</v>
      </c>
      <c r="P421" s="23" t="b">
        <v>0</v>
      </c>
      <c r="Q421" s="20"/>
      <c r="R421" s="20" t="s">
        <v>2420</v>
      </c>
      <c r="S421" s="22">
        <v>48</v>
      </c>
      <c r="T421" s="20" t="s">
        <v>2127</v>
      </c>
      <c r="U421" s="20">
        <v>0.8</v>
      </c>
      <c r="V421" s="20" t="s">
        <v>681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4</v>
      </c>
      <c r="AD421" s="22">
        <v>611</v>
      </c>
      <c r="AE421" s="22">
        <v>8</v>
      </c>
      <c r="AF421" s="22">
        <v>1515</v>
      </c>
      <c r="AG421" s="22">
        <v>5</v>
      </c>
      <c r="AH421" s="20">
        <v>0.2</v>
      </c>
      <c r="AI421" s="20">
        <v>0.8</v>
      </c>
      <c r="AJ421" s="20" t="s">
        <v>681</v>
      </c>
      <c r="AK421" s="22">
        <v>79</v>
      </c>
      <c r="AL421" s="22">
        <v>0</v>
      </c>
      <c r="AM421" s="22">
        <v>0</v>
      </c>
      <c r="AN421" s="22">
        <v>0</v>
      </c>
      <c r="AO421" s="22">
        <v>3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0</v>
      </c>
      <c r="AW421" s="22">
        <v>12</v>
      </c>
      <c r="AX421" s="20">
        <v>16.8</v>
      </c>
      <c r="AY421" s="20">
        <v>11.8</v>
      </c>
      <c r="AZ421" s="20">
        <v>2</v>
      </c>
      <c r="BA421" s="20">
        <v>3.1</v>
      </c>
      <c r="BB421" s="22">
        <v>0</v>
      </c>
      <c r="BC421" s="20">
        <v>0</v>
      </c>
      <c r="BD421" s="20">
        <v>7.0000000000000007E-2</v>
      </c>
      <c r="BE421" s="20">
        <v>7.0000000000000007E-2</v>
      </c>
      <c r="BF421" s="20">
        <v>3.54</v>
      </c>
      <c r="BG421" s="22">
        <v>410</v>
      </c>
      <c r="BH421" s="22">
        <v>185</v>
      </c>
      <c r="BI421" s="22">
        <v>383</v>
      </c>
      <c r="BJ421" s="22">
        <v>195</v>
      </c>
      <c r="BK421" s="22">
        <v>422</v>
      </c>
      <c r="BL421" s="22">
        <v>212</v>
      </c>
      <c r="BM421" s="22">
        <v>428</v>
      </c>
      <c r="BN421" s="22">
        <v>199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0.08</v>
      </c>
      <c r="BX421" s="22">
        <v>0.08</v>
      </c>
      <c r="BY421" s="22">
        <v>4.03</v>
      </c>
      <c r="BZ421" s="22">
        <v>3.42</v>
      </c>
      <c r="CA421" s="22">
        <v>282</v>
      </c>
      <c r="CB421" s="22">
        <v>182</v>
      </c>
      <c r="CC421" s="22">
        <v>288</v>
      </c>
      <c r="CD421" s="22">
        <v>136</v>
      </c>
      <c r="CE421" s="22">
        <v>471</v>
      </c>
      <c r="CF421" s="22">
        <v>223</v>
      </c>
      <c r="CG421" s="22">
        <v>710</v>
      </c>
      <c r="CH421" s="22">
        <v>292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244262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1.9</v>
      </c>
      <c r="K422" s="20">
        <v>0.9</v>
      </c>
      <c r="L422" s="22">
        <v>0</v>
      </c>
      <c r="M422" s="20" t="s">
        <v>1621</v>
      </c>
      <c r="N422" s="20">
        <v>2.4</v>
      </c>
      <c r="O422" s="22">
        <v>321</v>
      </c>
      <c r="P422" s="23" t="b">
        <v>0</v>
      </c>
      <c r="Q422" s="20"/>
      <c r="R422" s="20" t="s">
        <v>3647</v>
      </c>
      <c r="S422" s="22">
        <v>44</v>
      </c>
      <c r="T422" s="20" t="s">
        <v>2128</v>
      </c>
      <c r="U422" s="20">
        <v>2.2000000000000002</v>
      </c>
      <c r="V422" s="20" t="s">
        <v>2129</v>
      </c>
      <c r="W422" s="20">
        <v>0.2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33</v>
      </c>
      <c r="AD422" s="22">
        <v>37438</v>
      </c>
      <c r="AE422" s="22">
        <v>1256</v>
      </c>
      <c r="AF422" s="22">
        <v>32454</v>
      </c>
      <c r="AG422" s="22">
        <v>382</v>
      </c>
      <c r="AH422" s="20">
        <v>0.5</v>
      </c>
      <c r="AI422" s="20">
        <v>7.5</v>
      </c>
      <c r="AJ422" s="20" t="s">
        <v>2129</v>
      </c>
      <c r="AK422" s="22">
        <v>1057</v>
      </c>
      <c r="AL422" s="22">
        <v>0</v>
      </c>
      <c r="AM422" s="22">
        <v>3</v>
      </c>
      <c r="AN422" s="22">
        <v>0</v>
      </c>
      <c r="AO422" s="22">
        <v>23</v>
      </c>
      <c r="AP422" s="22">
        <v>0</v>
      </c>
      <c r="AQ422" s="22">
        <v>0</v>
      </c>
      <c r="AR422" s="22">
        <v>0</v>
      </c>
      <c r="AS422" s="22">
        <v>2</v>
      </c>
      <c r="AT422" s="22">
        <v>0</v>
      </c>
      <c r="AU422" s="22">
        <v>0</v>
      </c>
      <c r="AV422" s="22">
        <v>5</v>
      </c>
      <c r="AW422" s="22">
        <v>177</v>
      </c>
      <c r="AX422" s="20">
        <v>224.6</v>
      </c>
      <c r="AY422" s="20">
        <v>422.5</v>
      </c>
      <c r="AZ422" s="20">
        <v>73</v>
      </c>
      <c r="BA422" s="20">
        <v>72</v>
      </c>
      <c r="BB422" s="22">
        <v>12</v>
      </c>
      <c r="BC422" s="20">
        <v>0.32</v>
      </c>
      <c r="BD422" s="20">
        <v>1.95</v>
      </c>
      <c r="BE422" s="20">
        <v>2.27</v>
      </c>
      <c r="BF422" s="20">
        <v>24.9</v>
      </c>
      <c r="BG422" s="22">
        <v>130</v>
      </c>
      <c r="BH422" s="22">
        <v>49</v>
      </c>
      <c r="BI422" s="22">
        <v>18</v>
      </c>
      <c r="BJ422" s="22">
        <v>5</v>
      </c>
      <c r="BK422" s="22">
        <v>185</v>
      </c>
      <c r="BL422" s="22">
        <v>39</v>
      </c>
      <c r="BM422" s="22">
        <v>55</v>
      </c>
      <c r="BN422" s="22">
        <v>6</v>
      </c>
      <c r="BO422" s="22">
        <v>1</v>
      </c>
      <c r="BP422" s="20"/>
      <c r="BQ422" s="22">
        <v>2</v>
      </c>
      <c r="BR422" s="20"/>
      <c r="BS422" s="20"/>
      <c r="BT422" s="20"/>
      <c r="BU422" s="22">
        <v>0.03</v>
      </c>
      <c r="BV422" s="22">
        <v>0</v>
      </c>
      <c r="BW422" s="22">
        <v>0.17</v>
      </c>
      <c r="BX422" s="22">
        <v>0.2</v>
      </c>
      <c r="BY422" s="22">
        <v>2.12</v>
      </c>
      <c r="BZ422" s="22">
        <v>1.96</v>
      </c>
      <c r="CA422" s="22">
        <v>535</v>
      </c>
      <c r="CB422" s="22">
        <v>115</v>
      </c>
      <c r="CC422" s="22">
        <v>134</v>
      </c>
      <c r="CD422" s="22">
        <v>36</v>
      </c>
      <c r="CE422" s="22">
        <v>236</v>
      </c>
      <c r="CF422" s="22">
        <v>77</v>
      </c>
      <c r="CG422" s="22">
        <v>304</v>
      </c>
      <c r="CH422" s="22">
        <v>116</v>
      </c>
      <c r="CI422" s="22">
        <v>1.02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49083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1235</v>
      </c>
      <c r="N423" s="20">
        <v>0</v>
      </c>
      <c r="O423" s="22">
        <v>322</v>
      </c>
      <c r="P423" s="23" t="b">
        <v>0</v>
      </c>
      <c r="Q423" s="20" t="s">
        <v>2879</v>
      </c>
      <c r="R423" s="20" t="s">
        <v>2880</v>
      </c>
      <c r="S423" s="22">
        <v>49</v>
      </c>
      <c r="T423" s="20" t="s">
        <v>2130</v>
      </c>
      <c r="U423" s="20">
        <v>0</v>
      </c>
      <c r="V423" s="20" t="s">
        <v>2131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59</v>
      </c>
      <c r="AE423" s="22">
        <v>0</v>
      </c>
      <c r="AF423" s="22">
        <v>1899</v>
      </c>
      <c r="AG423" s="22">
        <v>1</v>
      </c>
      <c r="AH423" s="20">
        <v>0</v>
      </c>
      <c r="AI423" s="20">
        <v>0</v>
      </c>
      <c r="AJ423" s="20" t="s">
        <v>2131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714</v>
      </c>
      <c r="BH423" s="22">
        <v>299</v>
      </c>
      <c r="BI423" s="22">
        <v>709</v>
      </c>
      <c r="BJ423" s="22">
        <v>297</v>
      </c>
      <c r="BK423" s="22">
        <v>705</v>
      </c>
      <c r="BL423" s="22">
        <v>297</v>
      </c>
      <c r="BM423" s="22">
        <v>715</v>
      </c>
      <c r="BN423" s="22">
        <v>299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213</v>
      </c>
      <c r="CB423" s="22">
        <v>137</v>
      </c>
      <c r="CC423" s="22">
        <v>683</v>
      </c>
      <c r="CD423" s="22">
        <v>277</v>
      </c>
      <c r="CE423" s="22">
        <v>715</v>
      </c>
      <c r="CF423" s="22">
        <v>299</v>
      </c>
      <c r="CG423" s="22">
        <v>687</v>
      </c>
      <c r="CH423" s="22">
        <v>277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113534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0</v>
      </c>
      <c r="K424" s="20">
        <v>0</v>
      </c>
      <c r="L424" s="22">
        <v>0</v>
      </c>
      <c r="M424" s="20" t="s">
        <v>900</v>
      </c>
      <c r="N424" s="20">
        <v>0</v>
      </c>
      <c r="O424" s="22">
        <v>323</v>
      </c>
      <c r="P424" s="23" t="b">
        <v>0</v>
      </c>
      <c r="Q424" s="20" t="s">
        <v>3020</v>
      </c>
      <c r="R424" s="20" t="s">
        <v>3021</v>
      </c>
      <c r="S424" s="22">
        <v>40</v>
      </c>
      <c r="T424" s="20" t="s">
        <v>2132</v>
      </c>
      <c r="U424" s="20">
        <v>0</v>
      </c>
      <c r="V424" s="20" t="s">
        <v>2133</v>
      </c>
      <c r="W424" s="20">
        <v>0.2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1324</v>
      </c>
      <c r="AE424" s="22">
        <v>0</v>
      </c>
      <c r="AF424" s="22">
        <v>40498</v>
      </c>
      <c r="AG424" s="22">
        <v>175</v>
      </c>
      <c r="AH424" s="20">
        <v>0</v>
      </c>
      <c r="AI424" s="20">
        <v>0</v>
      </c>
      <c r="AJ424" s="20" t="s">
        <v>2133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507</v>
      </c>
      <c r="BH424" s="22">
        <v>55</v>
      </c>
      <c r="BI424" s="22">
        <v>493</v>
      </c>
      <c r="BJ424" s="22">
        <v>38</v>
      </c>
      <c r="BK424" s="22">
        <v>465</v>
      </c>
      <c r="BL424" s="22">
        <v>29</v>
      </c>
      <c r="BM424" s="22">
        <v>515</v>
      </c>
      <c r="BN424" s="22">
        <v>55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635</v>
      </c>
      <c r="CB424" s="22">
        <v>41</v>
      </c>
      <c r="CC424" s="22">
        <v>438</v>
      </c>
      <c r="CD424" s="22">
        <v>54</v>
      </c>
      <c r="CE424" s="22">
        <v>519</v>
      </c>
      <c r="CF424" s="22">
        <v>55</v>
      </c>
      <c r="CG424" s="22">
        <v>309</v>
      </c>
      <c r="CH424" s="22">
        <v>44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422303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4</v>
      </c>
      <c r="J425" s="20">
        <v>0</v>
      </c>
      <c r="K425" s="20">
        <v>0</v>
      </c>
      <c r="L425" s="22">
        <v>0</v>
      </c>
      <c r="M425" s="20" t="s">
        <v>935</v>
      </c>
      <c r="N425" s="20">
        <v>0</v>
      </c>
      <c r="O425" s="22">
        <v>324</v>
      </c>
      <c r="P425" s="23" t="b">
        <v>0</v>
      </c>
      <c r="Q425" s="20" t="s">
        <v>2881</v>
      </c>
      <c r="R425" s="20" t="s">
        <v>2882</v>
      </c>
      <c r="S425" s="22">
        <v>45</v>
      </c>
      <c r="T425" s="20" t="s">
        <v>2134</v>
      </c>
      <c r="U425" s="20">
        <v>0</v>
      </c>
      <c r="V425" s="20" t="s">
        <v>752</v>
      </c>
      <c r="W425" s="20">
        <v>0.5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7174</v>
      </c>
      <c r="AE425" s="22">
        <v>0</v>
      </c>
      <c r="AF425" s="22">
        <v>226891</v>
      </c>
      <c r="AG425" s="22">
        <v>514</v>
      </c>
      <c r="AH425" s="20">
        <v>0</v>
      </c>
      <c r="AI425" s="20">
        <v>0</v>
      </c>
      <c r="AJ425" s="20" t="s">
        <v>752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649</v>
      </c>
      <c r="BH425" s="22">
        <v>67</v>
      </c>
      <c r="BI425" s="22">
        <v>644</v>
      </c>
      <c r="BJ425" s="22">
        <v>68</v>
      </c>
      <c r="BK425" s="22">
        <v>631</v>
      </c>
      <c r="BL425" s="22">
        <v>66</v>
      </c>
      <c r="BM425" s="22">
        <v>654</v>
      </c>
      <c r="BN425" s="22">
        <v>69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398</v>
      </c>
      <c r="CB425" s="22">
        <v>71</v>
      </c>
      <c r="CC425" s="22">
        <v>607</v>
      </c>
      <c r="CD425" s="22">
        <v>63</v>
      </c>
      <c r="CE425" s="22">
        <v>660</v>
      </c>
      <c r="CF425" s="22">
        <v>72</v>
      </c>
      <c r="CG425" s="22">
        <v>227</v>
      </c>
      <c r="CH425" s="22">
        <v>38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453537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578</v>
      </c>
      <c r="N426" s="20">
        <v>0</v>
      </c>
      <c r="O426" s="22">
        <v>325</v>
      </c>
      <c r="P426" s="23" t="b">
        <v>0</v>
      </c>
      <c r="Q426" s="20" t="s">
        <v>2135</v>
      </c>
      <c r="R426" s="20" t="s">
        <v>2136</v>
      </c>
      <c r="S426" s="22">
        <v>45</v>
      </c>
      <c r="T426" s="20" t="s">
        <v>2137</v>
      </c>
      <c r="U426" s="20">
        <v>0</v>
      </c>
      <c r="V426" s="20" t="s">
        <v>2138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0</v>
      </c>
      <c r="AE426" s="22">
        <v>0</v>
      </c>
      <c r="AF426" s="22">
        <v>1412</v>
      </c>
      <c r="AG426" s="22">
        <v>1</v>
      </c>
      <c r="AH426" s="20">
        <v>0</v>
      </c>
      <c r="AI426" s="20">
        <v>0</v>
      </c>
      <c r="AJ426" s="20" t="s">
        <v>2139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656</v>
      </c>
      <c r="BH426" s="22">
        <v>259</v>
      </c>
      <c r="BI426" s="22">
        <v>651</v>
      </c>
      <c r="BJ426" s="22">
        <v>260</v>
      </c>
      <c r="BK426" s="22">
        <v>640</v>
      </c>
      <c r="BL426" s="22">
        <v>258</v>
      </c>
      <c r="BM426" s="22">
        <v>661</v>
      </c>
      <c r="BN426" s="22">
        <v>262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410</v>
      </c>
      <c r="CB426" s="22">
        <v>238</v>
      </c>
      <c r="CC426" s="22">
        <v>615</v>
      </c>
      <c r="CD426" s="22">
        <v>230</v>
      </c>
      <c r="CE426" s="22">
        <v>667</v>
      </c>
      <c r="CF426" s="22">
        <v>266</v>
      </c>
      <c r="CG426" s="22">
        <v>694</v>
      </c>
      <c r="CH426" s="22">
        <v>282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156700</v>
      </c>
      <c r="D427" s="22">
        <v>0</v>
      </c>
      <c r="E427" s="22">
        <v>0</v>
      </c>
      <c r="F427" s="22">
        <v>-3</v>
      </c>
      <c r="G427" s="22">
        <v>3</v>
      </c>
      <c r="H427" s="22">
        <v>2</v>
      </c>
      <c r="I427" s="22">
        <v>4</v>
      </c>
      <c r="J427" s="20">
        <v>1.7</v>
      </c>
      <c r="K427" s="20">
        <v>0.7</v>
      </c>
      <c r="L427" s="22">
        <v>1</v>
      </c>
      <c r="M427" s="20" t="s">
        <v>2140</v>
      </c>
      <c r="N427" s="20">
        <v>2.2000000000000002</v>
      </c>
      <c r="O427" s="22">
        <v>326</v>
      </c>
      <c r="P427" s="23" t="b">
        <v>0</v>
      </c>
      <c r="Q427" s="20"/>
      <c r="R427" s="20"/>
      <c r="S427" s="22">
        <v>52</v>
      </c>
      <c r="T427" s="20" t="s">
        <v>2141</v>
      </c>
      <c r="U427" s="20">
        <v>3.4</v>
      </c>
      <c r="V427" s="20" t="s">
        <v>2142</v>
      </c>
      <c r="W427" s="20">
        <v>2.7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54</v>
      </c>
      <c r="AD427" s="22">
        <v>1069080</v>
      </c>
      <c r="AE427" s="22">
        <v>3622</v>
      </c>
      <c r="AF427" s="22">
        <v>943138</v>
      </c>
      <c r="AG427" s="22">
        <v>11142</v>
      </c>
      <c r="AH427" s="20">
        <v>0.4</v>
      </c>
      <c r="AI427" s="20">
        <v>10.4</v>
      </c>
      <c r="AJ427" s="20" t="s">
        <v>2142</v>
      </c>
      <c r="AK427" s="22">
        <v>1190</v>
      </c>
      <c r="AL427" s="22">
        <v>3</v>
      </c>
      <c r="AM427" s="22">
        <v>2</v>
      </c>
      <c r="AN427" s="22">
        <v>2</v>
      </c>
      <c r="AO427" s="22">
        <v>24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7</v>
      </c>
      <c r="AW427" s="22">
        <v>146</v>
      </c>
      <c r="AX427" s="20">
        <v>184.8</v>
      </c>
      <c r="AY427" s="20">
        <v>120.5</v>
      </c>
      <c r="AZ427" s="20">
        <v>310</v>
      </c>
      <c r="BA427" s="20">
        <v>61.3</v>
      </c>
      <c r="BB427" s="22">
        <v>14</v>
      </c>
      <c r="BC427" s="20">
        <v>3.97</v>
      </c>
      <c r="BD427" s="20">
        <v>0.63</v>
      </c>
      <c r="BE427" s="20">
        <v>4.5999999999999996</v>
      </c>
      <c r="BF427" s="20">
        <v>27.37</v>
      </c>
      <c r="BG427" s="22">
        <v>170</v>
      </c>
      <c r="BH427" s="22">
        <v>17</v>
      </c>
      <c r="BI427" s="22">
        <v>144</v>
      </c>
      <c r="BJ427" s="22">
        <v>19</v>
      </c>
      <c r="BK427" s="22">
        <v>37</v>
      </c>
      <c r="BL427" s="22">
        <v>16</v>
      </c>
      <c r="BM427" s="22">
        <v>86</v>
      </c>
      <c r="BN427" s="22">
        <v>16</v>
      </c>
      <c r="BO427" s="20"/>
      <c r="BP427" s="20"/>
      <c r="BQ427" s="20"/>
      <c r="BR427" s="20"/>
      <c r="BS427" s="22">
        <v>1</v>
      </c>
      <c r="BT427" s="20"/>
      <c r="BU427" s="22">
        <v>0.3</v>
      </c>
      <c r="BV427" s="22">
        <v>0</v>
      </c>
      <c r="BW427" s="22">
        <v>0.05</v>
      </c>
      <c r="BX427" s="22">
        <v>0.35</v>
      </c>
      <c r="BY427" s="22">
        <v>2.0699999999999998</v>
      </c>
      <c r="BZ427" s="22">
        <v>1.82</v>
      </c>
      <c r="CA427" s="22">
        <v>156</v>
      </c>
      <c r="CB427" s="22">
        <v>41</v>
      </c>
      <c r="CC427" s="22">
        <v>154</v>
      </c>
      <c r="CD427" s="22">
        <v>21</v>
      </c>
      <c r="CE427" s="22">
        <v>98</v>
      </c>
      <c r="CF427" s="22">
        <v>14</v>
      </c>
      <c r="CG427" s="22">
        <v>116</v>
      </c>
      <c r="CH427" s="22">
        <v>20</v>
      </c>
      <c r="CI427" s="22">
        <v>1.06</v>
      </c>
      <c r="CJ427" s="22">
        <v>0.15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174595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4</v>
      </c>
      <c r="J428" s="20">
        <v>0</v>
      </c>
      <c r="K428" s="20">
        <v>0</v>
      </c>
      <c r="L428" s="22">
        <v>0</v>
      </c>
      <c r="M428" s="20" t="s">
        <v>2143</v>
      </c>
      <c r="N428" s="20">
        <v>0</v>
      </c>
      <c r="O428" s="22">
        <v>327</v>
      </c>
      <c r="P428" s="23" t="b">
        <v>0</v>
      </c>
      <c r="Q428" s="20" t="s">
        <v>3022</v>
      </c>
      <c r="R428" s="20" t="s">
        <v>3023</v>
      </c>
      <c r="S428" s="22">
        <v>45</v>
      </c>
      <c r="T428" s="20" t="s">
        <v>2144</v>
      </c>
      <c r="U428" s="20">
        <v>0</v>
      </c>
      <c r="V428" s="20" t="s">
        <v>2145</v>
      </c>
      <c r="W428" s="20">
        <v>0.1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1383</v>
      </c>
      <c r="AE428" s="22">
        <v>0</v>
      </c>
      <c r="AF428" s="22">
        <v>17812</v>
      </c>
      <c r="AG428" s="22">
        <v>56</v>
      </c>
      <c r="AH428" s="20">
        <v>0</v>
      </c>
      <c r="AI428" s="20">
        <v>0</v>
      </c>
      <c r="AJ428" s="20" t="s">
        <v>2145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636</v>
      </c>
      <c r="BH428" s="22">
        <v>62</v>
      </c>
      <c r="BI428" s="22">
        <v>631</v>
      </c>
      <c r="BJ428" s="22">
        <v>63</v>
      </c>
      <c r="BK428" s="22">
        <v>616</v>
      </c>
      <c r="BL428" s="22">
        <v>61</v>
      </c>
      <c r="BM428" s="22">
        <v>641</v>
      </c>
      <c r="BN428" s="22">
        <v>64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369</v>
      </c>
      <c r="CB428" s="22">
        <v>66</v>
      </c>
      <c r="CC428" s="22">
        <v>594</v>
      </c>
      <c r="CD428" s="22">
        <v>58</v>
      </c>
      <c r="CE428" s="22">
        <v>648</v>
      </c>
      <c r="CF428" s="22">
        <v>67</v>
      </c>
      <c r="CG428" s="22">
        <v>461</v>
      </c>
      <c r="CH428" s="22">
        <v>66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229164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4</v>
      </c>
      <c r="J429" s="20">
        <v>1.3</v>
      </c>
      <c r="K429" s="20">
        <v>0.3</v>
      </c>
      <c r="L429" s="22">
        <v>0</v>
      </c>
      <c r="M429" s="20" t="s">
        <v>2146</v>
      </c>
      <c r="N429" s="20">
        <v>1.8</v>
      </c>
      <c r="O429" s="22">
        <v>328</v>
      </c>
      <c r="P429" s="23" t="b">
        <v>0</v>
      </c>
      <c r="Q429" s="20"/>
      <c r="R429" s="20" t="s">
        <v>3517</v>
      </c>
      <c r="S429" s="22">
        <v>49</v>
      </c>
      <c r="T429" s="20" t="s">
        <v>2147</v>
      </c>
      <c r="U429" s="20">
        <v>2.2000000000000002</v>
      </c>
      <c r="V429" s="20" t="s">
        <v>2148</v>
      </c>
      <c r="W429" s="20">
        <v>0.2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33</v>
      </c>
      <c r="AD429" s="22">
        <v>18874</v>
      </c>
      <c r="AE429" s="22">
        <v>161</v>
      </c>
      <c r="AF429" s="22">
        <v>19553</v>
      </c>
      <c r="AG429" s="22">
        <v>545</v>
      </c>
      <c r="AH429" s="20">
        <v>0.4</v>
      </c>
      <c r="AI429" s="20">
        <v>6.7</v>
      </c>
      <c r="AJ429" s="20" t="s">
        <v>2148</v>
      </c>
      <c r="AK429" s="22">
        <v>936</v>
      </c>
      <c r="AL429" s="22">
        <v>1</v>
      </c>
      <c r="AM429" s="22">
        <v>1</v>
      </c>
      <c r="AN429" s="22">
        <v>1</v>
      </c>
      <c r="AO429" s="22">
        <v>18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2</v>
      </c>
      <c r="AW429" s="22">
        <v>149</v>
      </c>
      <c r="AX429" s="20">
        <v>152.6</v>
      </c>
      <c r="AY429" s="20">
        <v>149.9</v>
      </c>
      <c r="AZ429" s="20">
        <v>141</v>
      </c>
      <c r="BA429" s="20">
        <v>44.4</v>
      </c>
      <c r="BB429" s="22">
        <v>10</v>
      </c>
      <c r="BC429" s="20">
        <v>0.9</v>
      </c>
      <c r="BD429" s="20">
        <v>1.78</v>
      </c>
      <c r="BE429" s="20">
        <v>2.68</v>
      </c>
      <c r="BF429" s="20">
        <v>22.84</v>
      </c>
      <c r="BG429" s="22">
        <v>207</v>
      </c>
      <c r="BH429" s="22">
        <v>23</v>
      </c>
      <c r="BI429" s="22">
        <v>107</v>
      </c>
      <c r="BJ429" s="22">
        <v>11</v>
      </c>
      <c r="BK429" s="22">
        <v>109</v>
      </c>
      <c r="BL429" s="22">
        <v>31</v>
      </c>
      <c r="BM429" s="22">
        <v>146</v>
      </c>
      <c r="BN429" s="22">
        <v>25</v>
      </c>
      <c r="BO429" s="20"/>
      <c r="BP429" s="20"/>
      <c r="BQ429" s="20"/>
      <c r="BR429" s="20"/>
      <c r="BS429" s="20"/>
      <c r="BT429" s="20"/>
      <c r="BU429" s="22">
        <v>0.09</v>
      </c>
      <c r="BV429" s="22">
        <v>0</v>
      </c>
      <c r="BW429" s="22">
        <v>0.17</v>
      </c>
      <c r="BX429" s="22">
        <v>0.26</v>
      </c>
      <c r="BY429" s="22">
        <v>2.2000000000000002</v>
      </c>
      <c r="BZ429" s="22">
        <v>1.73</v>
      </c>
      <c r="CA429" s="22">
        <v>251</v>
      </c>
      <c r="CB429" s="22">
        <v>52</v>
      </c>
      <c r="CC429" s="22">
        <v>180</v>
      </c>
      <c r="CD429" s="22">
        <v>25</v>
      </c>
      <c r="CE429" s="22">
        <v>241</v>
      </c>
      <c r="CF429" s="22">
        <v>31</v>
      </c>
      <c r="CG429" s="22">
        <v>343</v>
      </c>
      <c r="CH429" s="22">
        <v>53</v>
      </c>
      <c r="CI429" s="22">
        <v>0.96</v>
      </c>
      <c r="CJ429" s="22">
        <v>0.1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168035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183</v>
      </c>
      <c r="N430" s="20">
        <v>0</v>
      </c>
      <c r="O430" s="22">
        <v>329</v>
      </c>
      <c r="P430" s="23" t="b">
        <v>0</v>
      </c>
      <c r="Q430" s="20" t="s">
        <v>2421</v>
      </c>
      <c r="R430" s="20" t="s">
        <v>2422</v>
      </c>
      <c r="S430" s="22">
        <v>50</v>
      </c>
      <c r="T430" s="20" t="s">
        <v>2149</v>
      </c>
      <c r="U430" s="20">
        <v>0</v>
      </c>
      <c r="V430" s="20" t="s">
        <v>2150</v>
      </c>
      <c r="W430" s="20">
        <v>0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0</v>
      </c>
      <c r="AE430" s="22">
        <v>0</v>
      </c>
      <c r="AF430" s="22">
        <v>200</v>
      </c>
      <c r="AG430" s="22">
        <v>1</v>
      </c>
      <c r="AH430" s="20">
        <v>0</v>
      </c>
      <c r="AI430" s="20">
        <v>0</v>
      </c>
      <c r="AJ430" s="20" t="s">
        <v>2150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732</v>
      </c>
      <c r="BH430" s="22">
        <v>314</v>
      </c>
      <c r="BI430" s="22">
        <v>729</v>
      </c>
      <c r="BJ430" s="22">
        <v>313</v>
      </c>
      <c r="BK430" s="22">
        <v>727</v>
      </c>
      <c r="BL430" s="22">
        <v>313</v>
      </c>
      <c r="BM430" s="22">
        <v>732</v>
      </c>
      <c r="BN430" s="22">
        <v>314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185</v>
      </c>
      <c r="CB430" s="22">
        <v>113</v>
      </c>
      <c r="CC430" s="22">
        <v>708</v>
      </c>
      <c r="CD430" s="22">
        <v>296</v>
      </c>
      <c r="CE430" s="22">
        <v>732</v>
      </c>
      <c r="CF430" s="22">
        <v>314</v>
      </c>
      <c r="CG430" s="22">
        <v>750</v>
      </c>
      <c r="CH430" s="22">
        <v>322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199056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2</v>
      </c>
      <c r="J431" s="20">
        <v>1.5</v>
      </c>
      <c r="K431" s="20">
        <v>0.5</v>
      </c>
      <c r="L431" s="22">
        <v>0</v>
      </c>
      <c r="M431" s="20" t="s">
        <v>412</v>
      </c>
      <c r="N431" s="20">
        <v>2</v>
      </c>
      <c r="O431" s="22">
        <v>330</v>
      </c>
      <c r="P431" s="23" t="b">
        <v>0</v>
      </c>
      <c r="Q431" s="20"/>
      <c r="R431" s="20" t="s">
        <v>2423</v>
      </c>
      <c r="S431" s="22">
        <v>44</v>
      </c>
      <c r="T431" s="20" t="s">
        <v>2151</v>
      </c>
      <c r="U431" s="20">
        <v>2</v>
      </c>
      <c r="V431" s="20" t="s">
        <v>2152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12</v>
      </c>
      <c r="AD431" s="22">
        <v>2427</v>
      </c>
      <c r="AE431" s="22">
        <v>145</v>
      </c>
      <c r="AF431" s="22">
        <v>2650</v>
      </c>
      <c r="AG431" s="22">
        <v>58</v>
      </c>
      <c r="AH431" s="20">
        <v>0.5</v>
      </c>
      <c r="AI431" s="20">
        <v>2.7</v>
      </c>
      <c r="AJ431" s="20" t="s">
        <v>2152</v>
      </c>
      <c r="AK431" s="22">
        <v>506</v>
      </c>
      <c r="AL431" s="22">
        <v>1</v>
      </c>
      <c r="AM431" s="22">
        <v>0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0</v>
      </c>
      <c r="AW431" s="22">
        <v>78</v>
      </c>
      <c r="AX431" s="20">
        <v>163.19999999999999</v>
      </c>
      <c r="AY431" s="20">
        <v>2.9</v>
      </c>
      <c r="AZ431" s="20">
        <v>23</v>
      </c>
      <c r="BA431" s="20">
        <v>18.899999999999999</v>
      </c>
      <c r="BB431" s="22">
        <v>6</v>
      </c>
      <c r="BC431" s="20">
        <v>0.16</v>
      </c>
      <c r="BD431" s="20">
        <v>0.01</v>
      </c>
      <c r="BE431" s="20">
        <v>0.17</v>
      </c>
      <c r="BF431" s="20">
        <v>14.72</v>
      </c>
      <c r="BG431" s="22">
        <v>192</v>
      </c>
      <c r="BH431" s="22">
        <v>73</v>
      </c>
      <c r="BI431" s="22">
        <v>408</v>
      </c>
      <c r="BJ431" s="22">
        <v>149</v>
      </c>
      <c r="BK431" s="22">
        <v>318</v>
      </c>
      <c r="BL431" s="22">
        <v>106</v>
      </c>
      <c r="BM431" s="22">
        <v>300</v>
      </c>
      <c r="BN431" s="22">
        <v>104</v>
      </c>
      <c r="BO431" s="20"/>
      <c r="BP431" s="20"/>
      <c r="BQ431" s="20"/>
      <c r="BR431" s="20"/>
      <c r="BS431" s="20"/>
      <c r="BT431" s="20"/>
      <c r="BU431" s="22">
        <v>0.03</v>
      </c>
      <c r="BV431" s="22">
        <v>0</v>
      </c>
      <c r="BW431" s="22">
        <v>0</v>
      </c>
      <c r="BX431" s="22">
        <v>0.03</v>
      </c>
      <c r="BY431" s="22">
        <v>2.62</v>
      </c>
      <c r="BZ431" s="22">
        <v>2.13</v>
      </c>
      <c r="CA431" s="22">
        <v>506</v>
      </c>
      <c r="CB431" s="22">
        <v>100</v>
      </c>
      <c r="CC431" s="22">
        <v>157</v>
      </c>
      <c r="CD431" s="22">
        <v>46</v>
      </c>
      <c r="CE431" s="22">
        <v>268</v>
      </c>
      <c r="CF431" s="22">
        <v>89</v>
      </c>
      <c r="CG431" s="22">
        <v>608</v>
      </c>
      <c r="CH431" s="22">
        <v>214</v>
      </c>
      <c r="CI431" s="22">
        <v>1.07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490180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4</v>
      </c>
      <c r="J432" s="20">
        <v>0</v>
      </c>
      <c r="K432" s="20">
        <v>0</v>
      </c>
      <c r="L432" s="22">
        <v>0</v>
      </c>
      <c r="M432" s="20" t="s">
        <v>2153</v>
      </c>
      <c r="N432" s="20">
        <v>0</v>
      </c>
      <c r="O432" s="22">
        <v>331</v>
      </c>
      <c r="P432" s="23" t="b">
        <v>0</v>
      </c>
      <c r="Q432" s="20" t="s">
        <v>2790</v>
      </c>
      <c r="R432" s="20" t="s">
        <v>2791</v>
      </c>
      <c r="S432" s="22">
        <v>45</v>
      </c>
      <c r="T432" s="20" t="s">
        <v>2154</v>
      </c>
      <c r="U432" s="20">
        <v>0</v>
      </c>
      <c r="V432" s="20" t="s">
        <v>2155</v>
      </c>
      <c r="W432" s="20">
        <v>0.1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838</v>
      </c>
      <c r="AE432" s="22">
        <v>0</v>
      </c>
      <c r="AF432" s="22">
        <v>16752</v>
      </c>
      <c r="AG432" s="22">
        <v>40</v>
      </c>
      <c r="AH432" s="20">
        <v>0</v>
      </c>
      <c r="AI432" s="20">
        <v>0</v>
      </c>
      <c r="AJ432" s="20" t="s">
        <v>2155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671</v>
      </c>
      <c r="BH432" s="22">
        <v>75</v>
      </c>
      <c r="BI432" s="22">
        <v>667</v>
      </c>
      <c r="BJ432" s="22">
        <v>76</v>
      </c>
      <c r="BK432" s="22">
        <v>658</v>
      </c>
      <c r="BL432" s="22">
        <v>75</v>
      </c>
      <c r="BM432" s="22">
        <v>677</v>
      </c>
      <c r="BN432" s="22">
        <v>78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431</v>
      </c>
      <c r="CB432" s="22">
        <v>80</v>
      </c>
      <c r="CC432" s="22">
        <v>631</v>
      </c>
      <c r="CD432" s="22">
        <v>71</v>
      </c>
      <c r="CE432" s="22">
        <v>679</v>
      </c>
      <c r="CF432" s="22">
        <v>78</v>
      </c>
      <c r="CG432" s="22">
        <v>478</v>
      </c>
      <c r="CH432" s="22">
        <v>70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243532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2156</v>
      </c>
      <c r="N433" s="20">
        <v>0</v>
      </c>
      <c r="O433" s="22">
        <v>332</v>
      </c>
      <c r="P433" s="23" t="b">
        <v>0</v>
      </c>
      <c r="Q433" s="20" t="s">
        <v>3024</v>
      </c>
      <c r="R433" s="20" t="s">
        <v>3025</v>
      </c>
      <c r="S433" s="22">
        <v>44</v>
      </c>
      <c r="T433" s="20" t="s">
        <v>2157</v>
      </c>
      <c r="U433" s="20">
        <v>0</v>
      </c>
      <c r="V433" s="20" t="s">
        <v>2158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1744</v>
      </c>
      <c r="AE433" s="22">
        <v>0</v>
      </c>
      <c r="AF433" s="22">
        <v>16963</v>
      </c>
      <c r="AG433" s="22">
        <v>38</v>
      </c>
      <c r="AH433" s="20">
        <v>0</v>
      </c>
      <c r="AI433" s="20">
        <v>0</v>
      </c>
      <c r="AJ433" s="20" t="s">
        <v>2158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619</v>
      </c>
      <c r="BH433" s="22">
        <v>237</v>
      </c>
      <c r="BI433" s="22">
        <v>608</v>
      </c>
      <c r="BJ433" s="22">
        <v>237</v>
      </c>
      <c r="BK433" s="22">
        <v>591</v>
      </c>
      <c r="BL433" s="22">
        <v>233</v>
      </c>
      <c r="BM433" s="22">
        <v>624</v>
      </c>
      <c r="BN433" s="22">
        <v>240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532</v>
      </c>
      <c r="CB433" s="22">
        <v>299</v>
      </c>
      <c r="CC433" s="22">
        <v>573</v>
      </c>
      <c r="CD433" s="22">
        <v>207</v>
      </c>
      <c r="CE433" s="22">
        <v>631</v>
      </c>
      <c r="CF433" s="22">
        <v>245</v>
      </c>
      <c r="CG433" s="22">
        <v>499</v>
      </c>
      <c r="CH433" s="22">
        <v>173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108411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1481</v>
      </c>
      <c r="N434" s="20">
        <v>0</v>
      </c>
      <c r="O434" s="22">
        <v>333</v>
      </c>
      <c r="P434" s="23" t="b">
        <v>0</v>
      </c>
      <c r="Q434" s="20" t="s">
        <v>2412</v>
      </c>
      <c r="R434" s="20" t="s">
        <v>2424</v>
      </c>
      <c r="S434" s="22">
        <v>39</v>
      </c>
      <c r="T434" s="20" t="s">
        <v>2159</v>
      </c>
      <c r="U434" s="20">
        <v>0</v>
      </c>
      <c r="V434" s="20" t="s">
        <v>2160</v>
      </c>
      <c r="W434" s="20">
        <v>0.1</v>
      </c>
      <c r="X434" s="23" t="b">
        <v>0</v>
      </c>
      <c r="Y434" s="20"/>
      <c r="Z434" s="20" t="s">
        <v>899</v>
      </c>
      <c r="AA434" s="22">
        <v>12</v>
      </c>
      <c r="AB434" s="22">
        <v>102</v>
      </c>
      <c r="AC434" s="22">
        <v>0</v>
      </c>
      <c r="AD434" s="22">
        <v>7119</v>
      </c>
      <c r="AE434" s="22">
        <v>249</v>
      </c>
      <c r="AF434" s="22">
        <v>8693</v>
      </c>
      <c r="AG434" s="22">
        <v>167</v>
      </c>
      <c r="AH434" s="20">
        <v>0</v>
      </c>
      <c r="AI434" s="20">
        <v>0</v>
      </c>
      <c r="AJ434" s="20" t="s">
        <v>2160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484</v>
      </c>
      <c r="BH434" s="22">
        <v>171</v>
      </c>
      <c r="BI434" s="22">
        <v>465</v>
      </c>
      <c r="BJ434" s="22">
        <v>170</v>
      </c>
      <c r="BK434" s="22">
        <v>436</v>
      </c>
      <c r="BL434" s="22">
        <v>157</v>
      </c>
      <c r="BM434" s="22">
        <v>490</v>
      </c>
      <c r="BN434" s="22">
        <v>170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731</v>
      </c>
      <c r="CB434" s="22">
        <v>232</v>
      </c>
      <c r="CC434" s="22">
        <v>408</v>
      </c>
      <c r="CD434" s="22">
        <v>136</v>
      </c>
      <c r="CE434" s="22">
        <v>496</v>
      </c>
      <c r="CF434" s="22">
        <v>168</v>
      </c>
      <c r="CG434" s="22">
        <v>449</v>
      </c>
      <c r="CH434" s="22">
        <v>172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165152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3</v>
      </c>
      <c r="J435" s="20">
        <v>0</v>
      </c>
      <c r="K435" s="20">
        <v>0</v>
      </c>
      <c r="L435" s="22">
        <v>0</v>
      </c>
      <c r="M435" s="20" t="s">
        <v>2161</v>
      </c>
      <c r="N435" s="20">
        <v>0</v>
      </c>
      <c r="O435" s="22">
        <v>334</v>
      </c>
      <c r="P435" s="23" t="b">
        <v>0</v>
      </c>
      <c r="Q435" s="20" t="s">
        <v>3020</v>
      </c>
      <c r="R435" s="20" t="s">
        <v>3026</v>
      </c>
      <c r="S435" s="22">
        <v>44</v>
      </c>
      <c r="T435" s="20" t="s">
        <v>2162</v>
      </c>
      <c r="U435" s="20">
        <v>0</v>
      </c>
      <c r="V435" s="20" t="s">
        <v>2163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883</v>
      </c>
      <c r="AE435" s="22">
        <v>0</v>
      </c>
      <c r="AF435" s="22">
        <v>5072</v>
      </c>
      <c r="AG435" s="22">
        <v>14</v>
      </c>
      <c r="AH435" s="20">
        <v>0</v>
      </c>
      <c r="AI435" s="20">
        <v>0</v>
      </c>
      <c r="AJ435" s="20" t="s">
        <v>2163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605</v>
      </c>
      <c r="BH435" s="22">
        <v>231</v>
      </c>
      <c r="BI435" s="22">
        <v>593</v>
      </c>
      <c r="BJ435" s="22">
        <v>231</v>
      </c>
      <c r="BK435" s="22">
        <v>575</v>
      </c>
      <c r="BL435" s="22">
        <v>226</v>
      </c>
      <c r="BM435" s="22">
        <v>610</v>
      </c>
      <c r="BN435" s="22">
        <v>234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495</v>
      </c>
      <c r="CB435" s="22">
        <v>288</v>
      </c>
      <c r="CC435" s="22">
        <v>553</v>
      </c>
      <c r="CD435" s="22">
        <v>201</v>
      </c>
      <c r="CE435" s="22">
        <v>616</v>
      </c>
      <c r="CF435" s="22">
        <v>239</v>
      </c>
      <c r="CG435" s="22">
        <v>598</v>
      </c>
      <c r="CH435" s="22">
        <v>228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77818</v>
      </c>
      <c r="D436" s="22">
        <v>0</v>
      </c>
      <c r="E436" s="22">
        <v>0</v>
      </c>
      <c r="F436" s="22">
        <v>-2</v>
      </c>
      <c r="G436" s="22">
        <v>2</v>
      </c>
      <c r="H436" s="22">
        <v>0</v>
      </c>
      <c r="I436" s="22">
        <v>1</v>
      </c>
      <c r="J436" s="20">
        <v>-0.5</v>
      </c>
      <c r="K436" s="20">
        <v>-1.5</v>
      </c>
      <c r="L436" s="22">
        <v>0</v>
      </c>
      <c r="M436" s="20" t="s">
        <v>479</v>
      </c>
      <c r="N436" s="20">
        <v>0</v>
      </c>
      <c r="O436" s="22">
        <v>335</v>
      </c>
      <c r="P436" s="23" t="b">
        <v>0</v>
      </c>
      <c r="Q436" s="20"/>
      <c r="R436" s="20"/>
      <c r="S436" s="22">
        <v>43</v>
      </c>
      <c r="T436" s="20" t="s">
        <v>2164</v>
      </c>
      <c r="U436" s="20">
        <v>0</v>
      </c>
      <c r="V436" s="20" t="s">
        <v>1805</v>
      </c>
      <c r="W436" s="20">
        <v>0.1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2021</v>
      </c>
      <c r="AE436" s="22">
        <v>66</v>
      </c>
      <c r="AF436" s="22">
        <v>11392</v>
      </c>
      <c r="AG436" s="22">
        <v>60</v>
      </c>
      <c r="AH436" s="20">
        <v>0</v>
      </c>
      <c r="AI436" s="20">
        <v>0</v>
      </c>
      <c r="AJ436" s="20" t="s">
        <v>1805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583</v>
      </c>
      <c r="BH436" s="22">
        <v>80</v>
      </c>
      <c r="BI436" s="22">
        <v>571</v>
      </c>
      <c r="BJ436" s="22">
        <v>66</v>
      </c>
      <c r="BK436" s="22">
        <v>550</v>
      </c>
      <c r="BL436" s="22">
        <v>58</v>
      </c>
      <c r="BM436" s="22">
        <v>590</v>
      </c>
      <c r="BN436" s="22">
        <v>80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570</v>
      </c>
      <c r="CB436" s="22">
        <v>29</v>
      </c>
      <c r="CC436" s="22">
        <v>522</v>
      </c>
      <c r="CD436" s="22">
        <v>79</v>
      </c>
      <c r="CE436" s="22">
        <v>597</v>
      </c>
      <c r="CF436" s="22">
        <v>80</v>
      </c>
      <c r="CG436" s="22">
        <v>387</v>
      </c>
      <c r="CH436" s="22">
        <v>56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242500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1016</v>
      </c>
      <c r="N437" s="20">
        <v>0</v>
      </c>
      <c r="O437" s="22">
        <v>336</v>
      </c>
      <c r="P437" s="23" t="b">
        <v>0</v>
      </c>
      <c r="Q437" s="20" t="s">
        <v>3027</v>
      </c>
      <c r="R437" s="20" t="s">
        <v>2550</v>
      </c>
      <c r="S437" s="22">
        <v>45</v>
      </c>
      <c r="T437" s="20" t="s">
        <v>2165</v>
      </c>
      <c r="U437" s="20">
        <v>0</v>
      </c>
      <c r="V437" s="20" t="s">
        <v>718</v>
      </c>
      <c r="W437" s="20">
        <v>0.1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0</v>
      </c>
      <c r="AE437" s="22">
        <v>0</v>
      </c>
      <c r="AF437" s="22">
        <v>24055</v>
      </c>
      <c r="AG437" s="22">
        <v>64</v>
      </c>
      <c r="AH437" s="20">
        <v>0</v>
      </c>
      <c r="AI437" s="20">
        <v>0</v>
      </c>
      <c r="AJ437" s="20" t="s">
        <v>718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644</v>
      </c>
      <c r="BH437" s="22">
        <v>66</v>
      </c>
      <c r="BI437" s="22">
        <v>639</v>
      </c>
      <c r="BJ437" s="22">
        <v>67</v>
      </c>
      <c r="BK437" s="22">
        <v>626</v>
      </c>
      <c r="BL437" s="22">
        <v>65</v>
      </c>
      <c r="BM437" s="22">
        <v>649</v>
      </c>
      <c r="BN437" s="22">
        <v>68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393</v>
      </c>
      <c r="CB437" s="22">
        <v>70</v>
      </c>
      <c r="CC437" s="22">
        <v>603</v>
      </c>
      <c r="CD437" s="22">
        <v>62</v>
      </c>
      <c r="CE437" s="22">
        <v>656</v>
      </c>
      <c r="CF437" s="22">
        <v>71</v>
      </c>
      <c r="CG437" s="22">
        <v>438</v>
      </c>
      <c r="CH437" s="22">
        <v>63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27.75" thickBot="1">
      <c r="A438" s="22">
        <v>0</v>
      </c>
      <c r="B438" s="22">
        <v>0</v>
      </c>
      <c r="C438" s="22">
        <v>232477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1517</v>
      </c>
      <c r="N438" s="20">
        <v>0</v>
      </c>
      <c r="O438" s="22">
        <v>337</v>
      </c>
      <c r="P438" s="23" t="b">
        <v>0</v>
      </c>
      <c r="Q438" s="20" t="s">
        <v>3028</v>
      </c>
      <c r="R438" s="20" t="s">
        <v>2166</v>
      </c>
      <c r="S438" s="22">
        <v>45</v>
      </c>
      <c r="T438" s="20" t="s">
        <v>2167</v>
      </c>
      <c r="U438" s="20">
        <v>0</v>
      </c>
      <c r="V438" s="20" t="s">
        <v>2168</v>
      </c>
      <c r="W438" s="20">
        <v>0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14</v>
      </c>
      <c r="AE438" s="22">
        <v>0</v>
      </c>
      <c r="AF438" s="22">
        <v>587</v>
      </c>
      <c r="AG438" s="22">
        <v>3</v>
      </c>
      <c r="AH438" s="20">
        <v>0</v>
      </c>
      <c r="AI438" s="20">
        <v>0</v>
      </c>
      <c r="AJ438" s="20" t="s">
        <v>2168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642</v>
      </c>
      <c r="BH438" s="22">
        <v>250</v>
      </c>
      <c r="BI438" s="22">
        <v>637</v>
      </c>
      <c r="BJ438" s="22">
        <v>251</v>
      </c>
      <c r="BK438" s="22">
        <v>624</v>
      </c>
      <c r="BL438" s="22">
        <v>248</v>
      </c>
      <c r="BM438" s="22">
        <v>647</v>
      </c>
      <c r="BN438" s="22">
        <v>253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389</v>
      </c>
      <c r="CB438" s="22">
        <v>227</v>
      </c>
      <c r="CC438" s="22">
        <v>601</v>
      </c>
      <c r="CD438" s="22">
        <v>221</v>
      </c>
      <c r="CE438" s="22">
        <v>654</v>
      </c>
      <c r="CF438" s="22">
        <v>258</v>
      </c>
      <c r="CG438" s="22">
        <v>719</v>
      </c>
      <c r="CH438" s="22">
        <v>299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27.75" thickBot="1">
      <c r="A439" s="22">
        <v>0</v>
      </c>
      <c r="B439" s="22">
        <v>0</v>
      </c>
      <c r="C439" s="22">
        <v>207722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1</v>
      </c>
      <c r="J439" s="20">
        <v>0</v>
      </c>
      <c r="K439" s="20">
        <v>0</v>
      </c>
      <c r="L439" s="22">
        <v>0</v>
      </c>
      <c r="M439" s="20" t="s">
        <v>995</v>
      </c>
      <c r="N439" s="20">
        <v>0</v>
      </c>
      <c r="O439" s="22">
        <v>338</v>
      </c>
      <c r="P439" s="23" t="b">
        <v>0</v>
      </c>
      <c r="Q439" s="20" t="s">
        <v>2169</v>
      </c>
      <c r="R439" s="20" t="s">
        <v>2170</v>
      </c>
      <c r="S439" s="22">
        <v>40</v>
      </c>
      <c r="T439" s="20" t="s">
        <v>2171</v>
      </c>
      <c r="U439" s="20">
        <v>0</v>
      </c>
      <c r="V439" s="20" t="s">
        <v>2172</v>
      </c>
      <c r="W439" s="20">
        <v>0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0</v>
      </c>
      <c r="AE439" s="22">
        <v>0</v>
      </c>
      <c r="AF439" s="22">
        <v>738</v>
      </c>
      <c r="AG439" s="22">
        <v>5</v>
      </c>
      <c r="AH439" s="20">
        <v>0</v>
      </c>
      <c r="AI439" s="20">
        <v>0</v>
      </c>
      <c r="AJ439" s="20" t="s">
        <v>2172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521</v>
      </c>
      <c r="BH439" s="22">
        <v>59</v>
      </c>
      <c r="BI439" s="22">
        <v>508</v>
      </c>
      <c r="BJ439" s="22">
        <v>43</v>
      </c>
      <c r="BK439" s="22">
        <v>480</v>
      </c>
      <c r="BL439" s="22">
        <v>34</v>
      </c>
      <c r="BM439" s="22">
        <v>529</v>
      </c>
      <c r="BN439" s="22">
        <v>59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651</v>
      </c>
      <c r="CB439" s="22">
        <v>46</v>
      </c>
      <c r="CC439" s="22">
        <v>453</v>
      </c>
      <c r="CD439" s="22">
        <v>58</v>
      </c>
      <c r="CE439" s="22">
        <v>533</v>
      </c>
      <c r="CF439" s="22">
        <v>59</v>
      </c>
      <c r="CG439" s="22">
        <v>683</v>
      </c>
      <c r="CH439" s="22">
        <v>81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223333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2173</v>
      </c>
      <c r="N440" s="20">
        <v>0</v>
      </c>
      <c r="O440" s="22">
        <v>339</v>
      </c>
      <c r="P440" s="23" t="b">
        <v>0</v>
      </c>
      <c r="Q440" s="20" t="s">
        <v>3029</v>
      </c>
      <c r="R440" s="20" t="s">
        <v>3030</v>
      </c>
      <c r="S440" s="22">
        <v>44</v>
      </c>
      <c r="T440" s="20" t="s">
        <v>2174</v>
      </c>
      <c r="U440" s="20">
        <v>0</v>
      </c>
      <c r="V440" s="20" t="s">
        <v>2175</v>
      </c>
      <c r="W440" s="20">
        <v>0.1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3951</v>
      </c>
      <c r="AE440" s="22">
        <v>0</v>
      </c>
      <c r="AF440" s="22">
        <v>27484</v>
      </c>
      <c r="AG440" s="22">
        <v>106</v>
      </c>
      <c r="AH440" s="20">
        <v>0</v>
      </c>
      <c r="AI440" s="20">
        <v>0</v>
      </c>
      <c r="AJ440" s="20" t="s">
        <v>2175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614</v>
      </c>
      <c r="BH440" s="22">
        <v>233</v>
      </c>
      <c r="BI440" s="22">
        <v>603</v>
      </c>
      <c r="BJ440" s="22">
        <v>233</v>
      </c>
      <c r="BK440" s="22">
        <v>585</v>
      </c>
      <c r="BL440" s="22">
        <v>228</v>
      </c>
      <c r="BM440" s="22">
        <v>619</v>
      </c>
      <c r="BN440" s="22">
        <v>236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521</v>
      </c>
      <c r="CB440" s="22">
        <v>294</v>
      </c>
      <c r="CC440" s="22">
        <v>568</v>
      </c>
      <c r="CD440" s="22">
        <v>203</v>
      </c>
      <c r="CE440" s="22">
        <v>626</v>
      </c>
      <c r="CF440" s="22">
        <v>241</v>
      </c>
      <c r="CG440" s="22">
        <v>372</v>
      </c>
      <c r="CH440" s="22">
        <v>118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25</v>
      </c>
      <c r="B441" s="22">
        <v>25</v>
      </c>
      <c r="C441" s="22">
        <v>91046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4</v>
      </c>
      <c r="J441" s="20">
        <v>-0.1</v>
      </c>
      <c r="K441" s="20">
        <v>-0.4</v>
      </c>
      <c r="L441" s="22">
        <v>0</v>
      </c>
      <c r="M441" s="20" t="s">
        <v>2176</v>
      </c>
      <c r="N441" s="20">
        <v>0</v>
      </c>
      <c r="O441" s="22">
        <v>340</v>
      </c>
      <c r="P441" s="23" t="b">
        <v>0</v>
      </c>
      <c r="Q441" s="20" t="s">
        <v>3644</v>
      </c>
      <c r="R441" s="20" t="s">
        <v>3518</v>
      </c>
      <c r="S441" s="22">
        <v>44</v>
      </c>
      <c r="T441" s="20" t="s">
        <v>2177</v>
      </c>
      <c r="U441" s="20">
        <v>1</v>
      </c>
      <c r="V441" s="20" t="s">
        <v>2178</v>
      </c>
      <c r="W441" s="20">
        <v>0.8</v>
      </c>
      <c r="X441" s="23" t="b">
        <v>0</v>
      </c>
      <c r="Y441" s="20"/>
      <c r="Z441" s="20" t="s">
        <v>937</v>
      </c>
      <c r="AA441" s="22">
        <v>12</v>
      </c>
      <c r="AB441" s="22">
        <v>102</v>
      </c>
      <c r="AC441" s="22">
        <v>7</v>
      </c>
      <c r="AD441" s="22">
        <v>123611</v>
      </c>
      <c r="AE441" s="22">
        <v>174</v>
      </c>
      <c r="AF441" s="22">
        <v>123344</v>
      </c>
      <c r="AG441" s="22">
        <v>1744</v>
      </c>
      <c r="AH441" s="20">
        <v>0</v>
      </c>
      <c r="AI441" s="20">
        <v>1.6</v>
      </c>
      <c r="AJ441" s="20" t="s">
        <v>2178</v>
      </c>
      <c r="AK441" s="22">
        <v>74</v>
      </c>
      <c r="AL441" s="22">
        <v>0</v>
      </c>
      <c r="AM441" s="22">
        <v>0</v>
      </c>
      <c r="AN441" s="22">
        <v>0</v>
      </c>
      <c r="AO441" s="22">
        <v>2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29</v>
      </c>
      <c r="AX441" s="20">
        <v>26</v>
      </c>
      <c r="AY441" s="20">
        <v>49.3</v>
      </c>
      <c r="AZ441" s="20">
        <v>32</v>
      </c>
      <c r="BA441" s="20">
        <v>10.6</v>
      </c>
      <c r="BB441" s="22">
        <v>0</v>
      </c>
      <c r="BC441" s="20">
        <v>0.61</v>
      </c>
      <c r="BD441" s="20">
        <v>0.44</v>
      </c>
      <c r="BE441" s="20">
        <v>1.05</v>
      </c>
      <c r="BF441" s="20">
        <v>1.6</v>
      </c>
      <c r="BG441" s="22">
        <v>388</v>
      </c>
      <c r="BH441" s="22">
        <v>43</v>
      </c>
      <c r="BI441" s="22">
        <v>274</v>
      </c>
      <c r="BJ441" s="22">
        <v>39</v>
      </c>
      <c r="BK441" s="22">
        <v>280</v>
      </c>
      <c r="BL441" s="22">
        <v>46</v>
      </c>
      <c r="BM441" s="22">
        <v>361</v>
      </c>
      <c r="BN441" s="22">
        <v>46</v>
      </c>
      <c r="BO441" s="20"/>
      <c r="BP441" s="20"/>
      <c r="BQ441" s="20"/>
      <c r="BR441" s="20"/>
      <c r="BS441" s="22">
        <v>3</v>
      </c>
      <c r="BT441" s="20"/>
      <c r="BU441" s="22">
        <v>0.74</v>
      </c>
      <c r="BV441" s="22">
        <v>0</v>
      </c>
      <c r="BW441" s="22">
        <v>0.54</v>
      </c>
      <c r="BX441" s="22">
        <v>1.28</v>
      </c>
      <c r="BY441" s="22">
        <v>1.95</v>
      </c>
      <c r="BZ441" s="22">
        <v>2.4300000000000002</v>
      </c>
      <c r="CA441" s="22">
        <v>485</v>
      </c>
      <c r="CB441" s="22">
        <v>91</v>
      </c>
      <c r="CC441" s="22">
        <v>548</v>
      </c>
      <c r="CD441" s="22">
        <v>52</v>
      </c>
      <c r="CE441" s="22">
        <v>400</v>
      </c>
      <c r="CF441" s="22">
        <v>46</v>
      </c>
      <c r="CG441" s="22">
        <v>200</v>
      </c>
      <c r="CH441" s="22">
        <v>29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244856</v>
      </c>
      <c r="D442" s="22">
        <v>0</v>
      </c>
      <c r="E442" s="22">
        <v>0</v>
      </c>
      <c r="F442" s="22">
        <v>-1</v>
      </c>
      <c r="G442" s="22">
        <v>1</v>
      </c>
      <c r="H442" s="22">
        <v>1</v>
      </c>
      <c r="I442" s="22">
        <v>2</v>
      </c>
      <c r="J442" s="20">
        <v>2.1</v>
      </c>
      <c r="K442" s="20">
        <v>1.1000000000000001</v>
      </c>
      <c r="L442" s="22">
        <v>1</v>
      </c>
      <c r="M442" s="20" t="s">
        <v>2212</v>
      </c>
      <c r="N442" s="20">
        <v>2.6</v>
      </c>
      <c r="O442" s="22">
        <v>393</v>
      </c>
      <c r="P442" s="23" t="b">
        <v>0</v>
      </c>
      <c r="Q442" s="20"/>
      <c r="R442" s="20" t="s">
        <v>3648</v>
      </c>
      <c r="S442" s="22">
        <v>39</v>
      </c>
      <c r="T442" s="20" t="s">
        <v>2213</v>
      </c>
      <c r="U442" s="20">
        <v>1.8</v>
      </c>
      <c r="V442" s="20" t="s">
        <v>2214</v>
      </c>
      <c r="W442" s="20">
        <v>1.9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20</v>
      </c>
      <c r="AD442" s="22">
        <v>230640</v>
      </c>
      <c r="AE442" s="22">
        <v>12975</v>
      </c>
      <c r="AF442" s="22">
        <v>65251</v>
      </c>
      <c r="AG442" s="22">
        <v>2921</v>
      </c>
      <c r="AH442" s="20">
        <v>0.7</v>
      </c>
      <c r="AI442" s="20">
        <v>5.0999999999999996</v>
      </c>
      <c r="AJ442" s="20" t="s">
        <v>2214</v>
      </c>
      <c r="AK442" s="22">
        <v>860</v>
      </c>
      <c r="AL442" s="22">
        <v>1</v>
      </c>
      <c r="AM442" s="22">
        <v>0</v>
      </c>
      <c r="AN442" s="22">
        <v>0</v>
      </c>
      <c r="AO442" s="22">
        <v>18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1</v>
      </c>
      <c r="AW442" s="22">
        <v>119</v>
      </c>
      <c r="AX442" s="20">
        <v>214.6</v>
      </c>
      <c r="AY442" s="20">
        <v>6.2</v>
      </c>
      <c r="AZ442" s="20">
        <v>50</v>
      </c>
      <c r="BA442" s="20">
        <v>27.2</v>
      </c>
      <c r="BB442" s="22">
        <v>9</v>
      </c>
      <c r="BC442" s="20">
        <v>0.19</v>
      </c>
      <c r="BD442" s="20">
        <v>0.05</v>
      </c>
      <c r="BE442" s="20">
        <v>0.24</v>
      </c>
      <c r="BF442" s="20">
        <v>19.670000000000002</v>
      </c>
      <c r="BG442" s="22">
        <v>137</v>
      </c>
      <c r="BH442" s="22">
        <v>52</v>
      </c>
      <c r="BI442" s="22">
        <v>399</v>
      </c>
      <c r="BJ442" s="22">
        <v>146</v>
      </c>
      <c r="BK442" s="22">
        <v>230</v>
      </c>
      <c r="BL442" s="22">
        <v>65</v>
      </c>
      <c r="BM442" s="22">
        <v>242</v>
      </c>
      <c r="BN442" s="22">
        <v>79</v>
      </c>
      <c r="BO442" s="20"/>
      <c r="BP442" s="20"/>
      <c r="BQ442" s="20"/>
      <c r="BR442" s="20"/>
      <c r="BS442" s="20"/>
      <c r="BT442" s="20"/>
      <c r="BU442" s="22">
        <v>0.02</v>
      </c>
      <c r="BV442" s="22">
        <v>0</v>
      </c>
      <c r="BW442" s="22">
        <v>0.01</v>
      </c>
      <c r="BX442" s="22">
        <v>0.03</v>
      </c>
      <c r="BY442" s="22">
        <v>2.06</v>
      </c>
      <c r="BZ442" s="22">
        <v>1.88</v>
      </c>
      <c r="CA442" s="22">
        <v>748</v>
      </c>
      <c r="CB442" s="22">
        <v>237</v>
      </c>
      <c r="CC442" s="22">
        <v>123</v>
      </c>
      <c r="CD442" s="22">
        <v>33</v>
      </c>
      <c r="CE442" s="22">
        <v>295</v>
      </c>
      <c r="CF442" s="22">
        <v>100</v>
      </c>
      <c r="CG442" s="22">
        <v>141</v>
      </c>
      <c r="CH442" s="22">
        <v>56</v>
      </c>
      <c r="CI442" s="22">
        <v>0.94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232351</v>
      </c>
      <c r="D443" s="22">
        <v>0</v>
      </c>
      <c r="E443" s="22">
        <v>0</v>
      </c>
      <c r="F443" s="22">
        <v>-2</v>
      </c>
      <c r="G443" s="22">
        <v>2</v>
      </c>
      <c r="H443" s="22">
        <v>0</v>
      </c>
      <c r="I443" s="22">
        <v>2</v>
      </c>
      <c r="J443" s="20">
        <v>0.3</v>
      </c>
      <c r="K443" s="20">
        <v>-0.7</v>
      </c>
      <c r="L443" s="22">
        <v>1</v>
      </c>
      <c r="M443" s="20" t="s">
        <v>983</v>
      </c>
      <c r="N443" s="20">
        <v>0.8</v>
      </c>
      <c r="O443" s="22">
        <v>553</v>
      </c>
      <c r="P443" s="23" t="b">
        <v>0</v>
      </c>
      <c r="Q443" s="20"/>
      <c r="R443" s="20"/>
      <c r="S443" s="22">
        <v>43</v>
      </c>
      <c r="T443" s="20" t="s">
        <v>2331</v>
      </c>
      <c r="U443" s="20">
        <v>1</v>
      </c>
      <c r="V443" s="20" t="s">
        <v>2332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9</v>
      </c>
      <c r="AD443" s="22">
        <v>9088</v>
      </c>
      <c r="AE443" s="22">
        <v>42</v>
      </c>
      <c r="AF443" s="22">
        <v>17026</v>
      </c>
      <c r="AG443" s="22">
        <v>78</v>
      </c>
      <c r="AH443" s="20">
        <v>0.2</v>
      </c>
      <c r="AI443" s="20">
        <v>2.1</v>
      </c>
      <c r="AJ443" s="20" t="s">
        <v>2332</v>
      </c>
      <c r="AK443" s="22">
        <v>382</v>
      </c>
      <c r="AL443" s="22">
        <v>0</v>
      </c>
      <c r="AM443" s="22">
        <v>0</v>
      </c>
      <c r="AN443" s="22">
        <v>0</v>
      </c>
      <c r="AO443" s="22">
        <v>12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63</v>
      </c>
      <c r="AX443" s="20">
        <v>60.6</v>
      </c>
      <c r="AY443" s="20">
        <v>96.2</v>
      </c>
      <c r="AZ443" s="20">
        <v>19</v>
      </c>
      <c r="BA443" s="20">
        <v>17.7</v>
      </c>
      <c r="BB443" s="22">
        <v>4</v>
      </c>
      <c r="BC443" s="20">
        <v>0.06</v>
      </c>
      <c r="BD443" s="20">
        <v>0.53</v>
      </c>
      <c r="BE443" s="20">
        <v>0.59</v>
      </c>
      <c r="BF443" s="20">
        <v>10.84</v>
      </c>
      <c r="BG443" s="22">
        <v>335</v>
      </c>
      <c r="BH443" s="22">
        <v>128</v>
      </c>
      <c r="BI443" s="22">
        <v>169</v>
      </c>
      <c r="BJ443" s="22">
        <v>35</v>
      </c>
      <c r="BK443" s="22">
        <v>330</v>
      </c>
      <c r="BL443" s="22">
        <v>113</v>
      </c>
      <c r="BM443" s="22">
        <v>309</v>
      </c>
      <c r="BN443" s="22">
        <v>110</v>
      </c>
      <c r="BO443" s="22">
        <v>2</v>
      </c>
      <c r="BP443" s="20"/>
      <c r="BQ443" s="20"/>
      <c r="BR443" s="20"/>
      <c r="BS443" s="20"/>
      <c r="BT443" s="20"/>
      <c r="BU443" s="22">
        <v>0.01</v>
      </c>
      <c r="BV443" s="22">
        <v>0</v>
      </c>
      <c r="BW443" s="22">
        <v>0.12</v>
      </c>
      <c r="BX443" s="22">
        <v>0.13</v>
      </c>
      <c r="BY443" s="22">
        <v>2.5499999999999998</v>
      </c>
      <c r="BZ443" s="22">
        <v>2.83</v>
      </c>
      <c r="CA443" s="22">
        <v>597</v>
      </c>
      <c r="CB443" s="22">
        <v>150</v>
      </c>
      <c r="CC443" s="22">
        <v>280</v>
      </c>
      <c r="CD443" s="22">
        <v>90</v>
      </c>
      <c r="CE443" s="22">
        <v>394</v>
      </c>
      <c r="CF443" s="22">
        <v>140</v>
      </c>
      <c r="CG443" s="22">
        <v>409</v>
      </c>
      <c r="CH443" s="22">
        <v>158</v>
      </c>
      <c r="CI443" s="22">
        <v>0.94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75</v>
      </c>
      <c r="C444" s="22">
        <v>108796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2</v>
      </c>
      <c r="J444" s="20">
        <v>0.3</v>
      </c>
      <c r="K444" s="20">
        <v>-0.5</v>
      </c>
      <c r="L444" s="22">
        <v>1</v>
      </c>
      <c r="M444" s="20" t="s">
        <v>1260</v>
      </c>
      <c r="N444" s="20">
        <v>0.8</v>
      </c>
      <c r="O444" s="22">
        <v>575</v>
      </c>
      <c r="P444" s="23" t="b">
        <v>0</v>
      </c>
      <c r="Q444" s="20"/>
      <c r="R444" s="20" t="s">
        <v>3649</v>
      </c>
      <c r="S444" s="22">
        <v>43</v>
      </c>
      <c r="T444" s="20" t="s">
        <v>2179</v>
      </c>
      <c r="U444" s="20">
        <v>1.6</v>
      </c>
      <c r="V444" s="20" t="s">
        <v>2180</v>
      </c>
      <c r="W444" s="20">
        <v>0.2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23</v>
      </c>
      <c r="AD444" s="22">
        <v>30103</v>
      </c>
      <c r="AE444" s="22">
        <v>129</v>
      </c>
      <c r="AF444" s="22">
        <v>28973</v>
      </c>
      <c r="AG444" s="22">
        <v>396</v>
      </c>
      <c r="AH444" s="20">
        <v>0.2</v>
      </c>
      <c r="AI444" s="20">
        <v>5.3</v>
      </c>
      <c r="AJ444" s="20" t="s">
        <v>2180</v>
      </c>
      <c r="AK444" s="22">
        <v>1169</v>
      </c>
      <c r="AL444" s="22">
        <v>1</v>
      </c>
      <c r="AM444" s="22">
        <v>1</v>
      </c>
      <c r="AN444" s="22">
        <v>0</v>
      </c>
      <c r="AO444" s="22">
        <v>23</v>
      </c>
      <c r="AP444" s="22">
        <v>1</v>
      </c>
      <c r="AQ444" s="22">
        <v>0</v>
      </c>
      <c r="AR444" s="22">
        <v>0</v>
      </c>
      <c r="AS444" s="22">
        <v>4</v>
      </c>
      <c r="AT444" s="22">
        <v>0</v>
      </c>
      <c r="AU444" s="22">
        <v>0</v>
      </c>
      <c r="AV444" s="22">
        <v>1</v>
      </c>
      <c r="AW444" s="22">
        <v>162</v>
      </c>
      <c r="AX444" s="20">
        <v>286.2</v>
      </c>
      <c r="AY444" s="20">
        <v>39.200000000000003</v>
      </c>
      <c r="AZ444" s="20">
        <v>80</v>
      </c>
      <c r="BA444" s="20">
        <v>40.6</v>
      </c>
      <c r="BB444" s="22">
        <v>14</v>
      </c>
      <c r="BC444" s="20">
        <v>0.99</v>
      </c>
      <c r="BD444" s="20">
        <v>0.28999999999999998</v>
      </c>
      <c r="BE444" s="20">
        <v>1.28</v>
      </c>
      <c r="BF444" s="20">
        <v>27.64</v>
      </c>
      <c r="BG444" s="22">
        <v>71</v>
      </c>
      <c r="BH444" s="22">
        <v>25</v>
      </c>
      <c r="BI444" s="22">
        <v>299</v>
      </c>
      <c r="BJ444" s="22">
        <v>100</v>
      </c>
      <c r="BK444" s="22">
        <v>177</v>
      </c>
      <c r="BL444" s="22">
        <v>34</v>
      </c>
      <c r="BM444" s="22">
        <v>163</v>
      </c>
      <c r="BN444" s="22">
        <v>44</v>
      </c>
      <c r="BO444" s="20"/>
      <c r="BP444" s="20"/>
      <c r="BQ444" s="20"/>
      <c r="BR444" s="20"/>
      <c r="BS444" s="20"/>
      <c r="BT444" s="20"/>
      <c r="BU444" s="22">
        <v>0.08</v>
      </c>
      <c r="BV444" s="22">
        <v>0</v>
      </c>
      <c r="BW444" s="22">
        <v>0.02</v>
      </c>
      <c r="BX444" s="22">
        <v>0.1</v>
      </c>
      <c r="BY444" s="22">
        <v>2.13</v>
      </c>
      <c r="BZ444" s="22">
        <v>1.77</v>
      </c>
      <c r="CA444" s="22">
        <v>577</v>
      </c>
      <c r="CB444" s="22">
        <v>132</v>
      </c>
      <c r="CC444" s="22">
        <v>279</v>
      </c>
      <c r="CD444" s="22">
        <v>89</v>
      </c>
      <c r="CE444" s="22">
        <v>323</v>
      </c>
      <c r="CF444" s="22">
        <v>111</v>
      </c>
      <c r="CG444" s="22">
        <v>320</v>
      </c>
      <c r="CH444" s="22">
        <v>122</v>
      </c>
      <c r="CI444" s="22">
        <v>1.08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104047</v>
      </c>
      <c r="D445" s="22">
        <v>0</v>
      </c>
      <c r="E445" s="22">
        <v>0</v>
      </c>
      <c r="F445" s="22">
        <v>-3</v>
      </c>
      <c r="G445" s="22">
        <v>3</v>
      </c>
      <c r="H445" s="22">
        <v>0</v>
      </c>
      <c r="I445" s="22">
        <v>3</v>
      </c>
      <c r="J445" s="20">
        <v>0.9</v>
      </c>
      <c r="K445" s="20">
        <v>-0.1</v>
      </c>
      <c r="L445" s="22">
        <v>0</v>
      </c>
      <c r="M445" s="20" t="s">
        <v>2181</v>
      </c>
      <c r="N445" s="20">
        <v>1.4</v>
      </c>
      <c r="O445" s="22">
        <v>582</v>
      </c>
      <c r="P445" s="23" t="b">
        <v>0</v>
      </c>
      <c r="Q445" s="20"/>
      <c r="R445" s="20"/>
      <c r="S445" s="22">
        <v>47</v>
      </c>
      <c r="T445" s="20" t="s">
        <v>2182</v>
      </c>
      <c r="U445" s="20">
        <v>1.6</v>
      </c>
      <c r="V445" s="20" t="s">
        <v>2183</v>
      </c>
      <c r="W445" s="20">
        <v>0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22</v>
      </c>
      <c r="AD445" s="22">
        <v>3375</v>
      </c>
      <c r="AE445" s="22">
        <v>49</v>
      </c>
      <c r="AF445" s="22">
        <v>6370</v>
      </c>
      <c r="AG445" s="22">
        <v>42</v>
      </c>
      <c r="AH445" s="20">
        <v>0.3</v>
      </c>
      <c r="AI445" s="20">
        <v>4.7</v>
      </c>
      <c r="AJ445" s="20" t="s">
        <v>2183</v>
      </c>
      <c r="AK445" s="22">
        <v>708</v>
      </c>
      <c r="AL445" s="22">
        <v>0</v>
      </c>
      <c r="AM445" s="22">
        <v>0</v>
      </c>
      <c r="AN445" s="22">
        <v>1</v>
      </c>
      <c r="AO445" s="22">
        <v>14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66</v>
      </c>
      <c r="AX445" s="20">
        <v>64.599999999999994</v>
      </c>
      <c r="AY445" s="20">
        <v>67.3</v>
      </c>
      <c r="AZ445" s="20">
        <v>39</v>
      </c>
      <c r="BA445" s="20">
        <v>17</v>
      </c>
      <c r="BB445" s="22">
        <v>8</v>
      </c>
      <c r="BC445" s="20">
        <v>0.46</v>
      </c>
      <c r="BD445" s="20">
        <v>1.34</v>
      </c>
      <c r="BE445" s="20">
        <v>1.8</v>
      </c>
      <c r="BF445" s="20">
        <v>17.34</v>
      </c>
      <c r="BG445" s="22">
        <v>324</v>
      </c>
      <c r="BH445" s="22">
        <v>138</v>
      </c>
      <c r="BI445" s="22">
        <v>229</v>
      </c>
      <c r="BJ445" s="22">
        <v>127</v>
      </c>
      <c r="BK445" s="22">
        <v>264</v>
      </c>
      <c r="BL445" s="22">
        <v>139</v>
      </c>
      <c r="BM445" s="22">
        <v>314</v>
      </c>
      <c r="BN445" s="22">
        <v>144</v>
      </c>
      <c r="BO445" s="20"/>
      <c r="BP445" s="20"/>
      <c r="BQ445" s="20"/>
      <c r="BR445" s="20"/>
      <c r="BS445" s="20"/>
      <c r="BT445" s="20"/>
      <c r="BU445" s="22">
        <v>0.06</v>
      </c>
      <c r="BV445" s="22">
        <v>0</v>
      </c>
      <c r="BW445" s="22">
        <v>0.17</v>
      </c>
      <c r="BX445" s="22">
        <v>0.23</v>
      </c>
      <c r="BY445" s="22">
        <v>2.2000000000000002</v>
      </c>
      <c r="BZ445" s="22">
        <v>1.78</v>
      </c>
      <c r="CA445" s="22">
        <v>315</v>
      </c>
      <c r="CB445" s="22">
        <v>203</v>
      </c>
      <c r="CC445" s="22">
        <v>217</v>
      </c>
      <c r="CD445" s="22">
        <v>102</v>
      </c>
      <c r="CE445" s="22">
        <v>326</v>
      </c>
      <c r="CF445" s="22">
        <v>144</v>
      </c>
      <c r="CG445" s="22">
        <v>549</v>
      </c>
      <c r="CH445" s="22">
        <v>202</v>
      </c>
      <c r="CI445" s="22">
        <v>1.02</v>
      </c>
      <c r="CJ445" s="22">
        <v>0.13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222677</v>
      </c>
      <c r="D446" s="22">
        <v>0</v>
      </c>
      <c r="E446" s="22">
        <v>0</v>
      </c>
      <c r="F446" s="22">
        <v>-2</v>
      </c>
      <c r="G446" s="22">
        <v>2</v>
      </c>
      <c r="H446" s="22">
        <v>0</v>
      </c>
      <c r="I446" s="22">
        <v>3</v>
      </c>
      <c r="J446" s="20">
        <v>0.5</v>
      </c>
      <c r="K446" s="20">
        <v>-0.5</v>
      </c>
      <c r="L446" s="22">
        <v>1</v>
      </c>
      <c r="M446" s="20" t="s">
        <v>2184</v>
      </c>
      <c r="N446" s="20">
        <v>1</v>
      </c>
      <c r="O446" s="22">
        <v>586</v>
      </c>
      <c r="P446" s="23" t="b">
        <v>0</v>
      </c>
      <c r="Q446" s="20"/>
      <c r="R446" s="20"/>
      <c r="S446" s="22">
        <v>48</v>
      </c>
      <c r="T446" s="20" t="s">
        <v>2185</v>
      </c>
      <c r="U446" s="20">
        <v>1.6</v>
      </c>
      <c r="V446" s="20" t="s">
        <v>2186</v>
      </c>
      <c r="W446" s="20">
        <v>0.1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22</v>
      </c>
      <c r="AD446" s="22">
        <v>11034</v>
      </c>
      <c r="AE446" s="22">
        <v>87</v>
      </c>
      <c r="AF446" s="22">
        <v>16739</v>
      </c>
      <c r="AG446" s="22">
        <v>115</v>
      </c>
      <c r="AH446" s="20">
        <v>0.2</v>
      </c>
      <c r="AI446" s="20">
        <v>4.5999999999999996</v>
      </c>
      <c r="AJ446" s="20" t="s">
        <v>2186</v>
      </c>
      <c r="AK446" s="22">
        <v>679</v>
      </c>
      <c r="AL446" s="22">
        <v>1</v>
      </c>
      <c r="AM446" s="22">
        <v>0</v>
      </c>
      <c r="AN446" s="22">
        <v>0</v>
      </c>
      <c r="AO446" s="22">
        <v>17</v>
      </c>
      <c r="AP446" s="22">
        <v>0</v>
      </c>
      <c r="AQ446" s="22">
        <v>0</v>
      </c>
      <c r="AR446" s="22">
        <v>0</v>
      </c>
      <c r="AS446" s="22">
        <v>3</v>
      </c>
      <c r="AT446" s="22">
        <v>0</v>
      </c>
      <c r="AU446" s="22">
        <v>0</v>
      </c>
      <c r="AV446" s="22">
        <v>0</v>
      </c>
      <c r="AW446" s="22">
        <v>60</v>
      </c>
      <c r="AX446" s="20">
        <v>93.4</v>
      </c>
      <c r="AY446" s="20">
        <v>54.3</v>
      </c>
      <c r="AZ446" s="20">
        <v>101</v>
      </c>
      <c r="BA446" s="20">
        <v>24.5</v>
      </c>
      <c r="BB446" s="22">
        <v>6</v>
      </c>
      <c r="BC446" s="20">
        <v>0.9</v>
      </c>
      <c r="BD446" s="20">
        <v>0.25</v>
      </c>
      <c r="BE446" s="20">
        <v>1.1499999999999999</v>
      </c>
      <c r="BF446" s="20">
        <v>18.09</v>
      </c>
      <c r="BG446" s="22">
        <v>284</v>
      </c>
      <c r="BH446" s="22">
        <v>115</v>
      </c>
      <c r="BI446" s="22">
        <v>258</v>
      </c>
      <c r="BJ446" s="22">
        <v>144</v>
      </c>
      <c r="BK446" s="22">
        <v>148</v>
      </c>
      <c r="BL446" s="22">
        <v>91</v>
      </c>
      <c r="BM446" s="22">
        <v>259</v>
      </c>
      <c r="BN446" s="22">
        <v>121</v>
      </c>
      <c r="BO446" s="20"/>
      <c r="BP446" s="20"/>
      <c r="BQ446" s="20"/>
      <c r="BR446" s="20"/>
      <c r="BS446" s="20"/>
      <c r="BT446" s="20"/>
      <c r="BU446" s="22">
        <v>0.12</v>
      </c>
      <c r="BV446" s="22">
        <v>0</v>
      </c>
      <c r="BW446" s="22">
        <v>0.03</v>
      </c>
      <c r="BX446" s="22">
        <v>0.15</v>
      </c>
      <c r="BY446" s="22">
        <v>2.4</v>
      </c>
      <c r="BZ446" s="22">
        <v>2.25</v>
      </c>
      <c r="CA446" s="22">
        <v>298</v>
      </c>
      <c r="CB446" s="22">
        <v>194</v>
      </c>
      <c r="CC446" s="22">
        <v>270</v>
      </c>
      <c r="CD446" s="22">
        <v>128</v>
      </c>
      <c r="CE446" s="22">
        <v>330</v>
      </c>
      <c r="CF446" s="22">
        <v>148</v>
      </c>
      <c r="CG446" s="22">
        <v>442</v>
      </c>
      <c r="CH446" s="22">
        <v>148</v>
      </c>
      <c r="CI446" s="22">
        <v>0.8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0</v>
      </c>
      <c r="C447" s="22">
        <v>476369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-0.1</v>
      </c>
      <c r="K447" s="20">
        <v>0</v>
      </c>
      <c r="L447" s="22">
        <v>0</v>
      </c>
      <c r="M447" s="20" t="s">
        <v>1315</v>
      </c>
      <c r="N447" s="20">
        <v>0.4</v>
      </c>
      <c r="O447" s="22">
        <v>602</v>
      </c>
      <c r="P447" s="23" t="b">
        <v>0</v>
      </c>
      <c r="Q447" s="20"/>
      <c r="R447" s="20" t="s">
        <v>3719</v>
      </c>
      <c r="S447" s="22">
        <v>40</v>
      </c>
      <c r="T447" s="20" t="s">
        <v>2187</v>
      </c>
      <c r="U447" s="20">
        <v>1.8</v>
      </c>
      <c r="V447" s="20" t="s">
        <v>2188</v>
      </c>
      <c r="W447" s="20">
        <v>5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24</v>
      </c>
      <c r="AD447" s="22">
        <v>549305</v>
      </c>
      <c r="AE447" s="22">
        <v>1326</v>
      </c>
      <c r="AF447" s="22">
        <v>620115</v>
      </c>
      <c r="AG447" s="22">
        <v>9316</v>
      </c>
      <c r="AH447" s="20">
        <v>0.1</v>
      </c>
      <c r="AI447" s="20">
        <v>6</v>
      </c>
      <c r="AJ447" s="20" t="s">
        <v>2188</v>
      </c>
      <c r="AK447" s="22">
        <v>957</v>
      </c>
      <c r="AL447" s="22">
        <v>0</v>
      </c>
      <c r="AM447" s="22">
        <v>2</v>
      </c>
      <c r="AN447" s="22">
        <v>0</v>
      </c>
      <c r="AO447" s="22">
        <v>21</v>
      </c>
      <c r="AP447" s="22">
        <v>0</v>
      </c>
      <c r="AQ447" s="22">
        <v>0</v>
      </c>
      <c r="AR447" s="22">
        <v>0</v>
      </c>
      <c r="AS447" s="22">
        <v>4</v>
      </c>
      <c r="AT447" s="22">
        <v>0</v>
      </c>
      <c r="AU447" s="22">
        <v>0</v>
      </c>
      <c r="AV447" s="22">
        <v>3</v>
      </c>
      <c r="AW447" s="22">
        <v>128</v>
      </c>
      <c r="AX447" s="20">
        <v>169</v>
      </c>
      <c r="AY447" s="20">
        <v>146.19999999999999</v>
      </c>
      <c r="AZ447" s="20">
        <v>48</v>
      </c>
      <c r="BA447" s="20">
        <v>36.200000000000003</v>
      </c>
      <c r="BB447" s="22">
        <v>11</v>
      </c>
      <c r="BC447" s="20">
        <v>0.22</v>
      </c>
      <c r="BD447" s="20">
        <v>1.19</v>
      </c>
      <c r="BE447" s="20">
        <v>1.41</v>
      </c>
      <c r="BF447" s="20">
        <v>22.56</v>
      </c>
      <c r="BG447" s="22">
        <v>187</v>
      </c>
      <c r="BH447" s="22">
        <v>72</v>
      </c>
      <c r="BI447" s="22">
        <v>117</v>
      </c>
      <c r="BJ447" s="22">
        <v>22</v>
      </c>
      <c r="BK447" s="22">
        <v>235</v>
      </c>
      <c r="BL447" s="22">
        <v>68</v>
      </c>
      <c r="BM447" s="22">
        <v>190</v>
      </c>
      <c r="BN447" s="22">
        <v>52</v>
      </c>
      <c r="BO447" s="20"/>
      <c r="BP447" s="20"/>
      <c r="BQ447" s="20"/>
      <c r="BR447" s="20"/>
      <c r="BS447" s="20"/>
      <c r="BT447" s="20"/>
      <c r="BU447" s="22">
        <v>0.02</v>
      </c>
      <c r="BV447" s="22">
        <v>0</v>
      </c>
      <c r="BW447" s="22">
        <v>0.11</v>
      </c>
      <c r="BX447" s="22">
        <v>0.13</v>
      </c>
      <c r="BY447" s="22">
        <v>2.12</v>
      </c>
      <c r="BZ447" s="22">
        <v>1.97</v>
      </c>
      <c r="CA447" s="22">
        <v>693</v>
      </c>
      <c r="CB447" s="22">
        <v>207</v>
      </c>
      <c r="CC447" s="22">
        <v>323</v>
      </c>
      <c r="CD447" s="22">
        <v>109</v>
      </c>
      <c r="CE447" s="22">
        <v>297</v>
      </c>
      <c r="CF447" s="22">
        <v>102</v>
      </c>
      <c r="CG447" s="22">
        <v>82</v>
      </c>
      <c r="CH447" s="22">
        <v>30</v>
      </c>
      <c r="CI447" s="22">
        <v>1.03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54738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1</v>
      </c>
      <c r="J448" s="20">
        <v>1.5</v>
      </c>
      <c r="K448" s="20">
        <v>0.5</v>
      </c>
      <c r="L448" s="22">
        <v>2</v>
      </c>
      <c r="M448" s="20" t="s">
        <v>558</v>
      </c>
      <c r="N448" s="20">
        <v>2</v>
      </c>
      <c r="O448" s="22">
        <v>614</v>
      </c>
      <c r="P448" s="23" t="b">
        <v>0</v>
      </c>
      <c r="Q448" s="20"/>
      <c r="R448" s="20"/>
      <c r="S448" s="22">
        <v>45</v>
      </c>
      <c r="T448" s="20" t="s">
        <v>2425</v>
      </c>
      <c r="U448" s="20">
        <v>2.1</v>
      </c>
      <c r="V448" s="20" t="s">
        <v>2426</v>
      </c>
      <c r="W448" s="20">
        <v>0.3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34</v>
      </c>
      <c r="AD448" s="22">
        <v>40944</v>
      </c>
      <c r="AE448" s="22">
        <v>1123</v>
      </c>
      <c r="AF448" s="22">
        <v>35148</v>
      </c>
      <c r="AG448" s="22">
        <v>377</v>
      </c>
      <c r="AH448" s="20">
        <v>0.4</v>
      </c>
      <c r="AI448" s="20">
        <v>7.6</v>
      </c>
      <c r="AJ448" s="20" t="s">
        <v>2426</v>
      </c>
      <c r="AK448" s="22">
        <v>1440</v>
      </c>
      <c r="AL448" s="22">
        <v>0</v>
      </c>
      <c r="AM448" s="22">
        <v>0</v>
      </c>
      <c r="AN448" s="22">
        <v>0</v>
      </c>
      <c r="AO448" s="22">
        <v>32</v>
      </c>
      <c r="AP448" s="22">
        <v>0</v>
      </c>
      <c r="AQ448" s="22">
        <v>0</v>
      </c>
      <c r="AR448" s="22">
        <v>0</v>
      </c>
      <c r="AS448" s="22">
        <v>3</v>
      </c>
      <c r="AT448" s="22">
        <v>0</v>
      </c>
      <c r="AU448" s="22">
        <v>62</v>
      </c>
      <c r="AV448" s="22">
        <v>1</v>
      </c>
      <c r="AW448" s="22">
        <v>253</v>
      </c>
      <c r="AX448" s="20">
        <v>483.6</v>
      </c>
      <c r="AY448" s="20">
        <v>0</v>
      </c>
      <c r="AZ448" s="20">
        <v>0</v>
      </c>
      <c r="BA448" s="20">
        <v>48.3</v>
      </c>
      <c r="BB448" s="22">
        <v>16</v>
      </c>
      <c r="BC448" s="20">
        <v>0</v>
      </c>
      <c r="BD448" s="20">
        <v>0.02</v>
      </c>
      <c r="BE448" s="20">
        <v>0.02</v>
      </c>
      <c r="BF448" s="20">
        <v>34.46</v>
      </c>
      <c r="BG448" s="22">
        <v>7</v>
      </c>
      <c r="BH448" s="22">
        <v>4</v>
      </c>
      <c r="BI448" s="22">
        <v>622</v>
      </c>
      <c r="BJ448" s="22">
        <v>75</v>
      </c>
      <c r="BK448" s="22">
        <v>606</v>
      </c>
      <c r="BL448" s="22">
        <v>68</v>
      </c>
      <c r="BM448" s="22">
        <v>124</v>
      </c>
      <c r="BN448" s="22">
        <v>4</v>
      </c>
      <c r="BO448" s="20"/>
      <c r="BP448" s="20"/>
      <c r="BQ448" s="20"/>
      <c r="BR448" s="20"/>
      <c r="BS448" s="20"/>
      <c r="BT448" s="20"/>
      <c r="BU448" s="22">
        <v>0</v>
      </c>
      <c r="BV448" s="22">
        <v>3.88</v>
      </c>
      <c r="BW448" s="22">
        <v>0</v>
      </c>
      <c r="BX448" s="22">
        <v>0</v>
      </c>
      <c r="BY448" s="22">
        <v>2.15</v>
      </c>
      <c r="BZ448" s="22">
        <v>2</v>
      </c>
      <c r="CA448" s="22">
        <v>349</v>
      </c>
      <c r="CB448" s="22">
        <v>15</v>
      </c>
      <c r="CC448" s="22">
        <v>158</v>
      </c>
      <c r="CD448" s="22">
        <v>13</v>
      </c>
      <c r="CE448" s="22">
        <v>253</v>
      </c>
      <c r="CF448" s="22">
        <v>24</v>
      </c>
      <c r="CG448" s="22">
        <v>294</v>
      </c>
      <c r="CH448" s="22">
        <v>40</v>
      </c>
      <c r="CI448" s="22">
        <v>1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88894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2.7</v>
      </c>
      <c r="K449" s="20">
        <v>1.7</v>
      </c>
      <c r="L449" s="22">
        <v>2</v>
      </c>
      <c r="M449" s="20" t="s">
        <v>2551</v>
      </c>
      <c r="N449" s="20">
        <v>3.2</v>
      </c>
      <c r="O449" s="22">
        <v>630</v>
      </c>
      <c r="P449" s="23" t="b">
        <v>0</v>
      </c>
      <c r="Q449" s="20"/>
      <c r="R449" s="20" t="s">
        <v>3151</v>
      </c>
      <c r="S449" s="22">
        <v>49</v>
      </c>
      <c r="T449" s="20" t="s">
        <v>2552</v>
      </c>
      <c r="U449" s="20">
        <v>2.4</v>
      </c>
      <c r="V449" s="20" t="s">
        <v>2553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26</v>
      </c>
      <c r="AD449" s="22">
        <v>10104</v>
      </c>
      <c r="AE449" s="22">
        <v>933</v>
      </c>
      <c r="AF449" s="22">
        <v>19964</v>
      </c>
      <c r="AG449" s="22">
        <v>194</v>
      </c>
      <c r="AH449" s="20">
        <v>0.7</v>
      </c>
      <c r="AI449" s="20">
        <v>5.3</v>
      </c>
      <c r="AJ449" s="20" t="s">
        <v>2553</v>
      </c>
      <c r="AK449" s="22">
        <v>803</v>
      </c>
      <c r="AL449" s="22">
        <v>1</v>
      </c>
      <c r="AM449" s="22">
        <v>1</v>
      </c>
      <c r="AN449" s="22">
        <v>0</v>
      </c>
      <c r="AO449" s="22">
        <v>20</v>
      </c>
      <c r="AP449" s="22">
        <v>0</v>
      </c>
      <c r="AQ449" s="22">
        <v>0</v>
      </c>
      <c r="AR449" s="22">
        <v>0</v>
      </c>
      <c r="AS449" s="22">
        <v>2</v>
      </c>
      <c r="AT449" s="22">
        <v>0</v>
      </c>
      <c r="AU449" s="22">
        <v>0</v>
      </c>
      <c r="AV449" s="22">
        <v>0</v>
      </c>
      <c r="AW449" s="22">
        <v>122</v>
      </c>
      <c r="AX449" s="20">
        <v>158.19999999999999</v>
      </c>
      <c r="AY449" s="20">
        <v>144.19999999999999</v>
      </c>
      <c r="AZ449" s="20">
        <v>92</v>
      </c>
      <c r="BA449" s="20">
        <v>39.200000000000003</v>
      </c>
      <c r="BB449" s="22">
        <v>9</v>
      </c>
      <c r="BC449" s="20">
        <v>0.81</v>
      </c>
      <c r="BD449" s="20">
        <v>0.55000000000000004</v>
      </c>
      <c r="BE449" s="20">
        <v>1.36</v>
      </c>
      <c r="BF449" s="20">
        <v>19.72</v>
      </c>
      <c r="BG449" s="22">
        <v>198</v>
      </c>
      <c r="BH449" s="22">
        <v>83</v>
      </c>
      <c r="BI449" s="22">
        <v>122</v>
      </c>
      <c r="BJ449" s="22">
        <v>86</v>
      </c>
      <c r="BK449" s="22">
        <v>162</v>
      </c>
      <c r="BL449" s="22">
        <v>96</v>
      </c>
      <c r="BM449" s="22">
        <v>170</v>
      </c>
      <c r="BN449" s="22">
        <v>88</v>
      </c>
      <c r="BO449" s="22">
        <v>4</v>
      </c>
      <c r="BP449" s="20"/>
      <c r="BQ449" s="22">
        <v>1</v>
      </c>
      <c r="BR449" s="20"/>
      <c r="BS449" s="20"/>
      <c r="BT449" s="20"/>
      <c r="BU449" s="22">
        <v>0.09</v>
      </c>
      <c r="BV449" s="22">
        <v>0</v>
      </c>
      <c r="BW449" s="22">
        <v>0.06</v>
      </c>
      <c r="BX449" s="22">
        <v>0.15</v>
      </c>
      <c r="BY449" s="22">
        <v>2.21</v>
      </c>
      <c r="BZ449" s="22">
        <v>2.2400000000000002</v>
      </c>
      <c r="CA449" s="22">
        <v>218</v>
      </c>
      <c r="CB449" s="22">
        <v>140</v>
      </c>
      <c r="CC449" s="22">
        <v>91</v>
      </c>
      <c r="CD449" s="22">
        <v>48</v>
      </c>
      <c r="CE449" s="22">
        <v>219</v>
      </c>
      <c r="CF449" s="22">
        <v>101</v>
      </c>
      <c r="CG449" s="22">
        <v>408</v>
      </c>
      <c r="CH449" s="22">
        <v>133</v>
      </c>
      <c r="CI449" s="22">
        <v>1.01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242453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4</v>
      </c>
      <c r="J450" s="20">
        <v>2.7</v>
      </c>
      <c r="K450" s="20">
        <v>1.7</v>
      </c>
      <c r="L450" s="22">
        <v>2</v>
      </c>
      <c r="M450" s="20" t="s">
        <v>957</v>
      </c>
      <c r="N450" s="20">
        <v>3.2</v>
      </c>
      <c r="O450" s="22">
        <v>631</v>
      </c>
      <c r="P450" s="23" t="b">
        <v>0</v>
      </c>
      <c r="Q450" s="20"/>
      <c r="R450" s="20"/>
      <c r="S450" s="22">
        <v>49</v>
      </c>
      <c r="T450" s="20" t="s">
        <v>2554</v>
      </c>
      <c r="U450" s="20">
        <v>2.2999999999999998</v>
      </c>
      <c r="V450" s="20" t="s">
        <v>2555</v>
      </c>
      <c r="W450" s="20">
        <v>0.2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34</v>
      </c>
      <c r="AD450" s="22">
        <v>26749</v>
      </c>
      <c r="AE450" s="22">
        <v>648</v>
      </c>
      <c r="AF450" s="22">
        <v>23193</v>
      </c>
      <c r="AG450" s="22">
        <v>460</v>
      </c>
      <c r="AH450" s="20">
        <v>0.7</v>
      </c>
      <c r="AI450" s="20">
        <v>6.9</v>
      </c>
      <c r="AJ450" s="20" t="s">
        <v>2555</v>
      </c>
      <c r="AK450" s="22">
        <v>777</v>
      </c>
      <c r="AL450" s="22">
        <v>2</v>
      </c>
      <c r="AM450" s="22">
        <v>1</v>
      </c>
      <c r="AN450" s="22">
        <v>0</v>
      </c>
      <c r="AO450" s="22">
        <v>22</v>
      </c>
      <c r="AP450" s="22">
        <v>0</v>
      </c>
      <c r="AQ450" s="22">
        <v>0</v>
      </c>
      <c r="AR450" s="22">
        <v>0</v>
      </c>
      <c r="AS450" s="22">
        <v>3</v>
      </c>
      <c r="AT450" s="22">
        <v>0</v>
      </c>
      <c r="AU450" s="22">
        <v>0</v>
      </c>
      <c r="AV450" s="22">
        <v>3</v>
      </c>
      <c r="AW450" s="22">
        <v>100</v>
      </c>
      <c r="AX450" s="20">
        <v>129.6</v>
      </c>
      <c r="AY450" s="20">
        <v>78.900000000000006</v>
      </c>
      <c r="AZ450" s="20">
        <v>195</v>
      </c>
      <c r="BA450" s="20">
        <v>39.5</v>
      </c>
      <c r="BB450" s="22">
        <v>9</v>
      </c>
      <c r="BC450" s="20">
        <v>2.44</v>
      </c>
      <c r="BD450" s="20">
        <v>0.39</v>
      </c>
      <c r="BE450" s="20">
        <v>2.83</v>
      </c>
      <c r="BF450" s="20">
        <v>22.94</v>
      </c>
      <c r="BG450" s="22">
        <v>236</v>
      </c>
      <c r="BH450" s="22">
        <v>29</v>
      </c>
      <c r="BI450" s="22">
        <v>202</v>
      </c>
      <c r="BJ450" s="22">
        <v>29</v>
      </c>
      <c r="BK450" s="22">
        <v>78</v>
      </c>
      <c r="BL450" s="22">
        <v>25</v>
      </c>
      <c r="BM450" s="22">
        <v>169</v>
      </c>
      <c r="BN450" s="22">
        <v>29</v>
      </c>
      <c r="BO450" s="20"/>
      <c r="BP450" s="20"/>
      <c r="BQ450" s="20"/>
      <c r="BR450" s="20"/>
      <c r="BS450" s="20"/>
      <c r="BT450" s="20"/>
      <c r="BU450" s="22">
        <v>0.28000000000000003</v>
      </c>
      <c r="BV450" s="22">
        <v>0</v>
      </c>
      <c r="BW450" s="22">
        <v>0.05</v>
      </c>
      <c r="BX450" s="22">
        <v>0.33</v>
      </c>
      <c r="BY450" s="22">
        <v>2.66</v>
      </c>
      <c r="BZ450" s="22">
        <v>2.5499999999999998</v>
      </c>
      <c r="CA450" s="22">
        <v>255</v>
      </c>
      <c r="CB450" s="22">
        <v>54</v>
      </c>
      <c r="CC450" s="22">
        <v>92</v>
      </c>
      <c r="CD450" s="22">
        <v>12</v>
      </c>
      <c r="CE450" s="22">
        <v>231</v>
      </c>
      <c r="CF450" s="22">
        <v>30</v>
      </c>
      <c r="CG450" s="22">
        <v>349</v>
      </c>
      <c r="CH450" s="22">
        <v>55</v>
      </c>
      <c r="CI450" s="22">
        <v>1.04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27.75" thickBot="1">
      <c r="A451" s="22">
        <v>0</v>
      </c>
      <c r="B451" s="22">
        <v>0</v>
      </c>
      <c r="C451" s="22">
        <v>552030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2</v>
      </c>
      <c r="J451" s="20">
        <v>0</v>
      </c>
      <c r="K451" s="20">
        <v>0</v>
      </c>
      <c r="L451" s="22">
        <v>0</v>
      </c>
      <c r="M451" s="20" t="s">
        <v>2556</v>
      </c>
      <c r="N451" s="20">
        <v>0</v>
      </c>
      <c r="O451" s="22">
        <v>648</v>
      </c>
      <c r="P451" s="23" t="b">
        <v>0</v>
      </c>
      <c r="Q451" s="20" t="s">
        <v>3152</v>
      </c>
      <c r="R451" s="20" t="s">
        <v>3153</v>
      </c>
      <c r="S451" s="22">
        <v>40</v>
      </c>
      <c r="T451" s="20" t="s">
        <v>2557</v>
      </c>
      <c r="U451" s="20">
        <v>0</v>
      </c>
      <c r="V451" s="20" t="s">
        <v>2558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713</v>
      </c>
      <c r="AE451" s="22">
        <v>0</v>
      </c>
      <c r="AF451" s="22">
        <v>1330</v>
      </c>
      <c r="AG451" s="22">
        <v>10</v>
      </c>
      <c r="AH451" s="20">
        <v>0</v>
      </c>
      <c r="AI451" s="20">
        <v>0</v>
      </c>
      <c r="AJ451" s="20" t="s">
        <v>2558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577</v>
      </c>
      <c r="BH451" s="22">
        <v>224</v>
      </c>
      <c r="BI451" s="22">
        <v>563</v>
      </c>
      <c r="BJ451" s="22">
        <v>223</v>
      </c>
      <c r="BK451" s="22">
        <v>537</v>
      </c>
      <c r="BL451" s="22">
        <v>213</v>
      </c>
      <c r="BM451" s="22">
        <v>584</v>
      </c>
      <c r="BN451" s="22">
        <v>224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715</v>
      </c>
      <c r="CB451" s="22">
        <v>224</v>
      </c>
      <c r="CC451" s="22">
        <v>511</v>
      </c>
      <c r="CD451" s="22">
        <v>197</v>
      </c>
      <c r="CE451" s="22">
        <v>589</v>
      </c>
      <c r="CF451" s="22">
        <v>221</v>
      </c>
      <c r="CG451" s="22">
        <v>630</v>
      </c>
      <c r="CH451" s="22">
        <v>220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20480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1</v>
      </c>
      <c r="J452" s="20">
        <v>-0.5</v>
      </c>
      <c r="K452" s="20">
        <v>-1.5</v>
      </c>
      <c r="L452" s="22">
        <v>0</v>
      </c>
      <c r="M452" s="20" t="s">
        <v>959</v>
      </c>
      <c r="N452" s="20">
        <v>0</v>
      </c>
      <c r="O452" s="22">
        <v>665</v>
      </c>
      <c r="P452" s="23" t="b">
        <v>0</v>
      </c>
      <c r="Q452" s="20"/>
      <c r="R452" s="20"/>
      <c r="S452" s="22">
        <v>44</v>
      </c>
      <c r="T452" s="20" t="s">
        <v>2792</v>
      </c>
      <c r="U452" s="20">
        <v>0</v>
      </c>
      <c r="V452" s="20" t="s">
        <v>2793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0</v>
      </c>
      <c r="AD452" s="22">
        <v>2703</v>
      </c>
      <c r="AE452" s="22">
        <v>62</v>
      </c>
      <c r="AF452" s="22">
        <v>2836</v>
      </c>
      <c r="AG452" s="22">
        <v>53</v>
      </c>
      <c r="AH452" s="20">
        <v>0</v>
      </c>
      <c r="AI452" s="20">
        <v>0</v>
      </c>
      <c r="AJ452" s="20" t="s">
        <v>2793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598</v>
      </c>
      <c r="BH452" s="22">
        <v>83</v>
      </c>
      <c r="BI452" s="22">
        <v>586</v>
      </c>
      <c r="BJ452" s="22">
        <v>70</v>
      </c>
      <c r="BK452" s="22">
        <v>566</v>
      </c>
      <c r="BL452" s="22">
        <v>62</v>
      </c>
      <c r="BM452" s="22">
        <v>603</v>
      </c>
      <c r="BN452" s="22">
        <v>83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475</v>
      </c>
      <c r="CB452" s="22">
        <v>22</v>
      </c>
      <c r="CC452" s="22">
        <v>543</v>
      </c>
      <c r="CD452" s="22">
        <v>82</v>
      </c>
      <c r="CE452" s="22">
        <v>609</v>
      </c>
      <c r="CF452" s="22">
        <v>83</v>
      </c>
      <c r="CG452" s="22">
        <v>541</v>
      </c>
      <c r="CH452" s="22">
        <v>72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611011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2</v>
      </c>
      <c r="J453" s="20">
        <v>-0.5</v>
      </c>
      <c r="K453" s="20">
        <v>-1.5</v>
      </c>
      <c r="L453" s="22">
        <v>0</v>
      </c>
      <c r="M453" s="20" t="s">
        <v>2626</v>
      </c>
      <c r="N453" s="20">
        <v>0</v>
      </c>
      <c r="O453" s="22">
        <v>682</v>
      </c>
      <c r="P453" s="23" t="b">
        <v>0</v>
      </c>
      <c r="Q453" s="20"/>
      <c r="R453" s="20"/>
      <c r="S453" s="22">
        <v>40</v>
      </c>
      <c r="T453" s="20" t="s">
        <v>2883</v>
      </c>
      <c r="U453" s="20">
        <v>0</v>
      </c>
      <c r="V453" s="20" t="s">
        <v>459</v>
      </c>
      <c r="W453" s="20">
        <v>0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0</v>
      </c>
      <c r="AD453" s="22">
        <v>3895</v>
      </c>
      <c r="AE453" s="22">
        <v>110</v>
      </c>
      <c r="AF453" s="22">
        <v>2465</v>
      </c>
      <c r="AG453" s="22">
        <v>70</v>
      </c>
      <c r="AH453" s="20">
        <v>0</v>
      </c>
      <c r="AI453" s="20">
        <v>0</v>
      </c>
      <c r="AJ453" s="20" t="s">
        <v>459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581</v>
      </c>
      <c r="BH453" s="22">
        <v>227</v>
      </c>
      <c r="BI453" s="22">
        <v>567</v>
      </c>
      <c r="BJ453" s="22">
        <v>226</v>
      </c>
      <c r="BK453" s="22">
        <v>541</v>
      </c>
      <c r="BL453" s="22">
        <v>216</v>
      </c>
      <c r="BM453" s="22">
        <v>588</v>
      </c>
      <c r="BN453" s="22">
        <v>227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719</v>
      </c>
      <c r="CB453" s="22">
        <v>227</v>
      </c>
      <c r="CC453" s="22">
        <v>515</v>
      </c>
      <c r="CD453" s="22">
        <v>200</v>
      </c>
      <c r="CE453" s="22">
        <v>593</v>
      </c>
      <c r="CF453" s="22">
        <v>224</v>
      </c>
      <c r="CG453" s="22">
        <v>537</v>
      </c>
      <c r="CH453" s="22">
        <v>201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60252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3</v>
      </c>
      <c r="J454" s="20">
        <v>2.7</v>
      </c>
      <c r="K454" s="20">
        <v>1.7</v>
      </c>
      <c r="L454" s="22">
        <v>5</v>
      </c>
      <c r="M454" s="20" t="s">
        <v>3360</v>
      </c>
      <c r="N454" s="20">
        <v>3.2</v>
      </c>
      <c r="O454" s="22">
        <v>727</v>
      </c>
      <c r="P454" s="23" t="b">
        <v>0</v>
      </c>
      <c r="Q454" s="20"/>
      <c r="R454" s="20"/>
      <c r="S454" s="22">
        <v>50</v>
      </c>
      <c r="T454" s="20" t="s">
        <v>3361</v>
      </c>
      <c r="U454" s="20">
        <v>3</v>
      </c>
      <c r="V454" s="20" t="s">
        <v>3362</v>
      </c>
      <c r="W454" s="20">
        <v>0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24</v>
      </c>
      <c r="AD454" s="22">
        <v>3183</v>
      </c>
      <c r="AE454" s="22">
        <v>354</v>
      </c>
      <c r="AF454" s="22">
        <v>1728</v>
      </c>
      <c r="AG454" s="22">
        <v>71</v>
      </c>
      <c r="AH454" s="20">
        <v>0.6</v>
      </c>
      <c r="AI454" s="20">
        <v>4.8</v>
      </c>
      <c r="AJ454" s="20" t="s">
        <v>3362</v>
      </c>
      <c r="AK454" s="22">
        <v>393</v>
      </c>
      <c r="AL454" s="22">
        <v>0</v>
      </c>
      <c r="AM454" s="22">
        <v>3</v>
      </c>
      <c r="AN454" s="22">
        <v>2</v>
      </c>
      <c r="AO454" s="22">
        <v>9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87</v>
      </c>
      <c r="AX454" s="20">
        <v>72.599999999999994</v>
      </c>
      <c r="AY454" s="20">
        <v>85.1</v>
      </c>
      <c r="AZ454" s="20">
        <v>26</v>
      </c>
      <c r="BA454" s="20">
        <v>18.3</v>
      </c>
      <c r="BB454" s="22">
        <v>5</v>
      </c>
      <c r="BC454" s="20">
        <v>0.16</v>
      </c>
      <c r="BD454" s="20">
        <v>0.64</v>
      </c>
      <c r="BE454" s="20">
        <v>0.8</v>
      </c>
      <c r="BF454" s="20">
        <v>8.51</v>
      </c>
      <c r="BG454" s="22">
        <v>313</v>
      </c>
      <c r="BH454" s="22">
        <v>133</v>
      </c>
      <c r="BI454" s="22">
        <v>190</v>
      </c>
      <c r="BJ454" s="22">
        <v>117</v>
      </c>
      <c r="BK454" s="22">
        <v>307</v>
      </c>
      <c r="BL454" s="22">
        <v>157</v>
      </c>
      <c r="BM454" s="22">
        <v>306</v>
      </c>
      <c r="BN454" s="22">
        <v>140</v>
      </c>
      <c r="BO454" s="22">
        <v>2</v>
      </c>
      <c r="BP454" s="20"/>
      <c r="BQ454" s="20"/>
      <c r="BR454" s="20"/>
      <c r="BS454" s="20"/>
      <c r="BT454" s="20"/>
      <c r="BU454" s="22">
        <v>0.04</v>
      </c>
      <c r="BV454" s="22">
        <v>0</v>
      </c>
      <c r="BW454" s="22">
        <v>0.15</v>
      </c>
      <c r="BX454" s="22">
        <v>0.19</v>
      </c>
      <c r="BY454" s="22">
        <v>1.95</v>
      </c>
      <c r="BZ454" s="22">
        <v>2.06</v>
      </c>
      <c r="CA454" s="22">
        <v>170</v>
      </c>
      <c r="CB454" s="22">
        <v>105</v>
      </c>
      <c r="CC454" s="22">
        <v>93</v>
      </c>
      <c r="CD454" s="22">
        <v>49</v>
      </c>
      <c r="CE454" s="22">
        <v>147</v>
      </c>
      <c r="CF454" s="22">
        <v>64</v>
      </c>
      <c r="CG454" s="22">
        <v>616</v>
      </c>
      <c r="CH454" s="22">
        <v>238</v>
      </c>
      <c r="CI454" s="22">
        <v>1.1499999999999999</v>
      </c>
      <c r="CJ454" s="22">
        <v>0.46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608060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3</v>
      </c>
      <c r="J455" s="20">
        <v>-0.5</v>
      </c>
      <c r="K455" s="20">
        <v>-1.5</v>
      </c>
      <c r="L455" s="22">
        <v>0</v>
      </c>
      <c r="M455" s="20" t="s">
        <v>2259</v>
      </c>
      <c r="N455" s="20">
        <v>0</v>
      </c>
      <c r="O455" s="22">
        <v>729</v>
      </c>
      <c r="P455" s="23" t="b">
        <v>0</v>
      </c>
      <c r="Q455" s="20"/>
      <c r="R455" s="20"/>
      <c r="S455" s="22">
        <v>45</v>
      </c>
      <c r="T455" s="20" t="s">
        <v>3363</v>
      </c>
      <c r="U455" s="20">
        <v>0</v>
      </c>
      <c r="V455" s="20" t="s">
        <v>3364</v>
      </c>
      <c r="W455" s="20">
        <v>0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0</v>
      </c>
      <c r="AD455" s="22">
        <v>597</v>
      </c>
      <c r="AE455" s="22">
        <v>20</v>
      </c>
      <c r="AF455" s="22">
        <v>344</v>
      </c>
      <c r="AG455" s="22">
        <v>20</v>
      </c>
      <c r="AH455" s="20">
        <v>0</v>
      </c>
      <c r="AI455" s="20">
        <v>0</v>
      </c>
      <c r="AJ455" s="20" t="s">
        <v>3364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701</v>
      </c>
      <c r="BH455" s="22">
        <v>291</v>
      </c>
      <c r="BI455" s="22">
        <v>697</v>
      </c>
      <c r="BJ455" s="22">
        <v>290</v>
      </c>
      <c r="BK455" s="22">
        <v>691</v>
      </c>
      <c r="BL455" s="22">
        <v>292</v>
      </c>
      <c r="BM455" s="22">
        <v>707</v>
      </c>
      <c r="BN455" s="22">
        <v>294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471</v>
      </c>
      <c r="CB455" s="22">
        <v>280</v>
      </c>
      <c r="CC455" s="22">
        <v>662</v>
      </c>
      <c r="CD455" s="22">
        <v>263</v>
      </c>
      <c r="CE455" s="22">
        <v>706</v>
      </c>
      <c r="CF455" s="22">
        <v>294</v>
      </c>
      <c r="CG455" s="22">
        <v>720</v>
      </c>
      <c r="CH455" s="22">
        <v>300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589114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-0.5</v>
      </c>
      <c r="K456" s="20">
        <v>-1.5</v>
      </c>
      <c r="L456" s="22">
        <v>0</v>
      </c>
      <c r="M456" s="20" t="s">
        <v>1392</v>
      </c>
      <c r="N456" s="20">
        <v>0</v>
      </c>
      <c r="O456" s="22">
        <v>734</v>
      </c>
      <c r="P456" s="23" t="b">
        <v>0</v>
      </c>
      <c r="Q456" s="20"/>
      <c r="R456" s="20"/>
      <c r="S456" s="22">
        <v>45</v>
      </c>
      <c r="T456" s="20" t="s">
        <v>3442</v>
      </c>
      <c r="U456" s="20">
        <v>0</v>
      </c>
      <c r="V456" s="20" t="s">
        <v>731</v>
      </c>
      <c r="W456" s="20">
        <v>0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0</v>
      </c>
      <c r="AD456" s="22">
        <v>565</v>
      </c>
      <c r="AE456" s="22">
        <v>36</v>
      </c>
      <c r="AF456" s="22">
        <v>309</v>
      </c>
      <c r="AG456" s="22">
        <v>19</v>
      </c>
      <c r="AH456" s="20">
        <v>0</v>
      </c>
      <c r="AI456" s="20">
        <v>0</v>
      </c>
      <c r="AJ456" s="20" t="s">
        <v>731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698</v>
      </c>
      <c r="BH456" s="22">
        <v>288</v>
      </c>
      <c r="BI456" s="22">
        <v>694</v>
      </c>
      <c r="BJ456" s="22">
        <v>287</v>
      </c>
      <c r="BK456" s="22">
        <v>688</v>
      </c>
      <c r="BL456" s="22">
        <v>289</v>
      </c>
      <c r="BM456" s="22">
        <v>704</v>
      </c>
      <c r="BN456" s="22">
        <v>291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468</v>
      </c>
      <c r="CB456" s="22">
        <v>277</v>
      </c>
      <c r="CC456" s="22">
        <v>659</v>
      </c>
      <c r="CD456" s="22">
        <v>260</v>
      </c>
      <c r="CE456" s="22">
        <v>703</v>
      </c>
      <c r="CF456" s="22">
        <v>291</v>
      </c>
      <c r="CG456" s="22">
        <v>726</v>
      </c>
      <c r="CH456" s="22">
        <v>303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211975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3.4</v>
      </c>
      <c r="K457" s="20">
        <v>3.9</v>
      </c>
      <c r="L457" s="22">
        <v>1</v>
      </c>
      <c r="M457" s="20" t="s">
        <v>1418</v>
      </c>
      <c r="N457" s="20">
        <v>2.4</v>
      </c>
      <c r="O457" s="22">
        <v>341</v>
      </c>
      <c r="P457" s="23" t="b">
        <v>0</v>
      </c>
      <c r="Q457" s="20"/>
      <c r="R457" s="20" t="s">
        <v>3519</v>
      </c>
      <c r="S457" s="22">
        <v>49</v>
      </c>
      <c r="T457" s="20" t="s">
        <v>1419</v>
      </c>
      <c r="U457" s="20">
        <v>3.2</v>
      </c>
      <c r="V457" s="20" t="s">
        <v>1420</v>
      </c>
      <c r="W457" s="20">
        <v>5.8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42</v>
      </c>
      <c r="AD457" s="22">
        <v>1025338</v>
      </c>
      <c r="AE457" s="22">
        <v>5356</v>
      </c>
      <c r="AF457" s="22">
        <v>997099</v>
      </c>
      <c r="AG457" s="22">
        <v>7912</v>
      </c>
      <c r="AH457" s="20">
        <v>0.5</v>
      </c>
      <c r="AI457" s="20">
        <v>8.6</v>
      </c>
      <c r="AJ457" s="20" t="s">
        <v>1420</v>
      </c>
      <c r="AK457" s="22">
        <v>1081</v>
      </c>
      <c r="AL457" s="22">
        <v>2</v>
      </c>
      <c r="AM457" s="22">
        <v>0</v>
      </c>
      <c r="AN457" s="22">
        <v>3</v>
      </c>
      <c r="AO457" s="22">
        <v>15</v>
      </c>
      <c r="AP457" s="22">
        <v>0</v>
      </c>
      <c r="AQ457" s="22">
        <v>0</v>
      </c>
      <c r="AR457" s="22">
        <v>0</v>
      </c>
      <c r="AS457" s="22">
        <v>1</v>
      </c>
      <c r="AT457" s="22">
        <v>1</v>
      </c>
      <c r="AU457" s="22">
        <v>0</v>
      </c>
      <c r="AV457" s="22">
        <v>1</v>
      </c>
      <c r="AW457" s="22">
        <v>222</v>
      </c>
      <c r="AX457" s="20">
        <v>258.60000000000002</v>
      </c>
      <c r="AY457" s="20">
        <v>112.9</v>
      </c>
      <c r="AZ457" s="20">
        <v>71</v>
      </c>
      <c r="BA457" s="20">
        <v>44.3</v>
      </c>
      <c r="BB457" s="22">
        <v>12</v>
      </c>
      <c r="BC457" s="20">
        <v>0.62</v>
      </c>
      <c r="BD457" s="20">
        <v>0.7</v>
      </c>
      <c r="BE457" s="20">
        <v>1.32</v>
      </c>
      <c r="BF457" s="20">
        <v>12.1</v>
      </c>
      <c r="BG457" s="22">
        <v>98</v>
      </c>
      <c r="BH457" s="22">
        <v>36</v>
      </c>
      <c r="BI457" s="22">
        <v>152</v>
      </c>
      <c r="BJ457" s="22">
        <v>31</v>
      </c>
      <c r="BK457" s="22">
        <v>189</v>
      </c>
      <c r="BL457" s="22">
        <v>41</v>
      </c>
      <c r="BM457" s="22">
        <v>147</v>
      </c>
      <c r="BN457" s="22">
        <v>35</v>
      </c>
      <c r="BO457" s="20"/>
      <c r="BP457" s="20"/>
      <c r="BQ457" s="20"/>
      <c r="BR457" s="20"/>
      <c r="BS457" s="20"/>
      <c r="BT457" s="20"/>
      <c r="BU457" s="22">
        <v>0.05</v>
      </c>
      <c r="BV457" s="22">
        <v>0</v>
      </c>
      <c r="BW457" s="22">
        <v>0.06</v>
      </c>
      <c r="BX457" s="22">
        <v>0.11</v>
      </c>
      <c r="BY457" s="22">
        <v>1.01</v>
      </c>
      <c r="BZ457" s="22">
        <v>1.25</v>
      </c>
      <c r="CA457" s="22">
        <v>242</v>
      </c>
      <c r="CB457" s="22">
        <v>28</v>
      </c>
      <c r="CC457" s="22">
        <v>139</v>
      </c>
      <c r="CD457" s="22">
        <v>39</v>
      </c>
      <c r="CE457" s="22">
        <v>114</v>
      </c>
      <c r="CF457" s="22">
        <v>34</v>
      </c>
      <c r="CG457" s="22">
        <v>70</v>
      </c>
      <c r="CH457" s="22">
        <v>23</v>
      </c>
      <c r="CI457" s="22">
        <v>1</v>
      </c>
      <c r="CJ457" s="22">
        <v>0.25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126184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3</v>
      </c>
      <c r="K458" s="20">
        <v>3.5</v>
      </c>
      <c r="L458" s="22">
        <v>2</v>
      </c>
      <c r="M458" s="20" t="s">
        <v>920</v>
      </c>
      <c r="N458" s="20">
        <v>2</v>
      </c>
      <c r="O458" s="22">
        <v>342</v>
      </c>
      <c r="P458" s="23" t="b">
        <v>0</v>
      </c>
      <c r="Q458" s="20"/>
      <c r="R458" s="20" t="s">
        <v>3520</v>
      </c>
      <c r="S458" s="22">
        <v>50</v>
      </c>
      <c r="T458" s="20" t="s">
        <v>1389</v>
      </c>
      <c r="U458" s="20">
        <v>3.5</v>
      </c>
      <c r="V458" s="20" t="s">
        <v>452</v>
      </c>
      <c r="W458" s="20">
        <v>5.2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42</v>
      </c>
      <c r="AD458" s="22">
        <v>685339</v>
      </c>
      <c r="AE458" s="22">
        <v>4421</v>
      </c>
      <c r="AF458" s="22">
        <v>713161</v>
      </c>
      <c r="AG458" s="22">
        <v>5368</v>
      </c>
      <c r="AH458" s="20">
        <v>0.4</v>
      </c>
      <c r="AI458" s="20">
        <v>8.4</v>
      </c>
      <c r="AJ458" s="20" t="s">
        <v>452</v>
      </c>
      <c r="AK458" s="22">
        <v>735</v>
      </c>
      <c r="AL458" s="22">
        <v>2</v>
      </c>
      <c r="AM458" s="22">
        <v>1</v>
      </c>
      <c r="AN458" s="22">
        <v>1</v>
      </c>
      <c r="AO458" s="22">
        <v>9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4</v>
      </c>
      <c r="AW458" s="22">
        <v>193</v>
      </c>
      <c r="AX458" s="20">
        <v>206.2</v>
      </c>
      <c r="AY458" s="20">
        <v>77.5</v>
      </c>
      <c r="AZ458" s="20">
        <v>134</v>
      </c>
      <c r="BA458" s="20">
        <v>41.8</v>
      </c>
      <c r="BB458" s="22">
        <v>8</v>
      </c>
      <c r="BC458" s="20">
        <v>1.1399999999999999</v>
      </c>
      <c r="BD458" s="20">
        <v>0.47</v>
      </c>
      <c r="BE458" s="20">
        <v>1.61</v>
      </c>
      <c r="BF458" s="20">
        <v>5.8</v>
      </c>
      <c r="BG458" s="22">
        <v>143</v>
      </c>
      <c r="BH458" s="22">
        <v>55</v>
      </c>
      <c r="BI458" s="22">
        <v>206</v>
      </c>
      <c r="BJ458" s="22">
        <v>54</v>
      </c>
      <c r="BK458" s="22">
        <v>117</v>
      </c>
      <c r="BL458" s="22">
        <v>13</v>
      </c>
      <c r="BM458" s="22">
        <v>155</v>
      </c>
      <c r="BN458" s="22">
        <v>41</v>
      </c>
      <c r="BO458" s="20"/>
      <c r="BP458" s="20"/>
      <c r="BQ458" s="20"/>
      <c r="BR458" s="20"/>
      <c r="BS458" s="20"/>
      <c r="BT458" s="20"/>
      <c r="BU458" s="22">
        <v>0.14000000000000001</v>
      </c>
      <c r="BV458" s="22">
        <v>0</v>
      </c>
      <c r="BW458" s="22">
        <v>0.06</v>
      </c>
      <c r="BX458" s="22">
        <v>0.2</v>
      </c>
      <c r="BY458" s="22">
        <v>0.71</v>
      </c>
      <c r="BZ458" s="22">
        <v>1.1000000000000001</v>
      </c>
      <c r="CA458" s="22">
        <v>178</v>
      </c>
      <c r="CB458" s="22">
        <v>22</v>
      </c>
      <c r="CC458" s="22">
        <v>161</v>
      </c>
      <c r="CD458" s="22">
        <v>48</v>
      </c>
      <c r="CE458" s="22">
        <v>91</v>
      </c>
      <c r="CF458" s="22">
        <v>23</v>
      </c>
      <c r="CG458" s="22">
        <v>78</v>
      </c>
      <c r="CH458" s="22">
        <v>27</v>
      </c>
      <c r="CI458" s="22">
        <v>0.98</v>
      </c>
      <c r="CJ458" s="22">
        <v>0.12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461358</v>
      </c>
      <c r="D459" s="22">
        <v>-1</v>
      </c>
      <c r="E459" s="22">
        <v>1</v>
      </c>
      <c r="F459" s="22">
        <v>4</v>
      </c>
      <c r="G459" s="22">
        <v>-4</v>
      </c>
      <c r="H459" s="22">
        <v>2</v>
      </c>
      <c r="I459" s="22">
        <v>4</v>
      </c>
      <c r="J459" s="20">
        <v>4.8</v>
      </c>
      <c r="K459" s="20">
        <v>5.3</v>
      </c>
      <c r="L459" s="22">
        <v>5</v>
      </c>
      <c r="M459" s="20" t="s">
        <v>1407</v>
      </c>
      <c r="N459" s="20">
        <v>3.8</v>
      </c>
      <c r="O459" s="22">
        <v>343</v>
      </c>
      <c r="P459" s="23" t="b">
        <v>0</v>
      </c>
      <c r="Q459" s="20"/>
      <c r="R459" s="20"/>
      <c r="S459" s="22">
        <v>69</v>
      </c>
      <c r="T459" s="20" t="s">
        <v>1408</v>
      </c>
      <c r="U459" s="20">
        <v>5</v>
      </c>
      <c r="V459" s="20" t="s">
        <v>411</v>
      </c>
      <c r="W459" s="20">
        <v>28.7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80</v>
      </c>
      <c r="AD459" s="22">
        <v>4529330</v>
      </c>
      <c r="AE459" s="22">
        <v>51674</v>
      </c>
      <c r="AF459" s="22">
        <v>2327366</v>
      </c>
      <c r="AG459" s="22">
        <v>52029</v>
      </c>
      <c r="AH459" s="20">
        <v>0.6</v>
      </c>
      <c r="AI459" s="20">
        <v>11.6</v>
      </c>
      <c r="AJ459" s="20" t="s">
        <v>2189</v>
      </c>
      <c r="AK459" s="22">
        <v>1319</v>
      </c>
      <c r="AL459" s="22">
        <v>4</v>
      </c>
      <c r="AM459" s="22">
        <v>8</v>
      </c>
      <c r="AN459" s="22">
        <v>6</v>
      </c>
      <c r="AO459" s="22">
        <v>13</v>
      </c>
      <c r="AP459" s="22">
        <v>0</v>
      </c>
      <c r="AQ459" s="22">
        <v>0</v>
      </c>
      <c r="AR459" s="22">
        <v>0</v>
      </c>
      <c r="AS459" s="22">
        <v>2</v>
      </c>
      <c r="AT459" s="22">
        <v>0</v>
      </c>
      <c r="AU459" s="22">
        <v>0</v>
      </c>
      <c r="AV459" s="22">
        <v>11</v>
      </c>
      <c r="AW459" s="22">
        <v>330</v>
      </c>
      <c r="AX459" s="20">
        <v>337.4</v>
      </c>
      <c r="AY459" s="20">
        <v>558.5</v>
      </c>
      <c r="AZ459" s="20">
        <v>320</v>
      </c>
      <c r="BA459" s="20">
        <v>121.6</v>
      </c>
      <c r="BB459" s="22">
        <v>16</v>
      </c>
      <c r="BC459" s="20">
        <v>4.18</v>
      </c>
      <c r="BD459" s="20">
        <v>3.98</v>
      </c>
      <c r="BE459" s="20">
        <v>8.16</v>
      </c>
      <c r="BF459" s="20">
        <v>11.74</v>
      </c>
      <c r="BG459" s="22">
        <v>41</v>
      </c>
      <c r="BH459" s="22">
        <v>5</v>
      </c>
      <c r="BI459" s="22">
        <v>5</v>
      </c>
      <c r="BJ459" s="22">
        <v>1</v>
      </c>
      <c r="BK459" s="22">
        <v>32</v>
      </c>
      <c r="BL459" s="22">
        <v>15</v>
      </c>
      <c r="BM459" s="22">
        <v>10</v>
      </c>
      <c r="BN459" s="22">
        <v>3</v>
      </c>
      <c r="BO459" s="22">
        <v>2</v>
      </c>
      <c r="BP459" s="20"/>
      <c r="BQ459" s="22">
        <v>2</v>
      </c>
      <c r="BR459" s="20"/>
      <c r="BS459" s="22">
        <v>3</v>
      </c>
      <c r="BT459" s="20"/>
      <c r="BU459" s="22">
        <v>0.28999999999999998</v>
      </c>
      <c r="BV459" s="22">
        <v>0</v>
      </c>
      <c r="BW459" s="22">
        <v>0.27</v>
      </c>
      <c r="BX459" s="22">
        <v>0.56000000000000005</v>
      </c>
      <c r="BY459" s="22">
        <v>0.8</v>
      </c>
      <c r="BZ459" s="22">
        <v>0.89</v>
      </c>
      <c r="CA459" s="22">
        <v>34</v>
      </c>
      <c r="CB459" s="22">
        <v>12</v>
      </c>
      <c r="CC459" s="22">
        <v>70</v>
      </c>
      <c r="CD459" s="22">
        <v>10</v>
      </c>
      <c r="CE459" s="22">
        <v>20</v>
      </c>
      <c r="CF459" s="22">
        <v>3</v>
      </c>
      <c r="CG459" s="22">
        <v>9</v>
      </c>
      <c r="CH459" s="22">
        <v>3</v>
      </c>
      <c r="CI459" s="22">
        <v>1.0900000000000001</v>
      </c>
      <c r="CJ459" s="22">
        <v>0.41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165809</v>
      </c>
      <c r="D460" s="22">
        <v>0</v>
      </c>
      <c r="E460" s="22">
        <v>0</v>
      </c>
      <c r="F460" s="22">
        <v>-1</v>
      </c>
      <c r="G460" s="22">
        <v>1</v>
      </c>
      <c r="H460" s="22">
        <v>2</v>
      </c>
      <c r="I460" s="22">
        <v>3</v>
      </c>
      <c r="J460" s="20">
        <v>5.2</v>
      </c>
      <c r="K460" s="20">
        <v>5.7</v>
      </c>
      <c r="L460" s="22">
        <v>9</v>
      </c>
      <c r="M460" s="20" t="s">
        <v>506</v>
      </c>
      <c r="N460" s="20">
        <v>4.2</v>
      </c>
      <c r="O460" s="22">
        <v>344</v>
      </c>
      <c r="P460" s="23" t="b">
        <v>0</v>
      </c>
      <c r="Q460" s="20"/>
      <c r="R460" s="20" t="s">
        <v>3236</v>
      </c>
      <c r="S460" s="22">
        <v>64</v>
      </c>
      <c r="T460" s="20" t="s">
        <v>1394</v>
      </c>
      <c r="U460" s="20">
        <v>4.8</v>
      </c>
      <c r="V460" s="20" t="s">
        <v>1395</v>
      </c>
      <c r="W460" s="20">
        <v>3.4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63</v>
      </c>
      <c r="AD460" s="22">
        <v>406802</v>
      </c>
      <c r="AE460" s="22">
        <v>14475</v>
      </c>
      <c r="AF460" s="22">
        <v>547173</v>
      </c>
      <c r="AG460" s="22">
        <v>5410</v>
      </c>
      <c r="AH460" s="20">
        <v>0.7</v>
      </c>
      <c r="AI460" s="20">
        <v>9.8000000000000007</v>
      </c>
      <c r="AJ460" s="20" t="s">
        <v>506</v>
      </c>
      <c r="AK460" s="22">
        <v>1088</v>
      </c>
      <c r="AL460" s="22">
        <v>4</v>
      </c>
      <c r="AM460" s="22">
        <v>3</v>
      </c>
      <c r="AN460" s="22">
        <v>2</v>
      </c>
      <c r="AO460" s="22">
        <v>15</v>
      </c>
      <c r="AP460" s="22">
        <v>0</v>
      </c>
      <c r="AQ460" s="22">
        <v>0</v>
      </c>
      <c r="AR460" s="22">
        <v>0</v>
      </c>
      <c r="AS460" s="22">
        <v>3</v>
      </c>
      <c r="AT460" s="22">
        <v>0</v>
      </c>
      <c r="AU460" s="22">
        <v>0</v>
      </c>
      <c r="AV460" s="22">
        <v>10</v>
      </c>
      <c r="AW460" s="22">
        <v>292</v>
      </c>
      <c r="AX460" s="20">
        <v>360.2</v>
      </c>
      <c r="AY460" s="20">
        <v>392.2</v>
      </c>
      <c r="AZ460" s="20">
        <v>218</v>
      </c>
      <c r="BA460" s="20">
        <v>97.1</v>
      </c>
      <c r="BB460" s="22">
        <v>12</v>
      </c>
      <c r="BC460" s="20">
        <v>1.07</v>
      </c>
      <c r="BD460" s="20">
        <v>3.99</v>
      </c>
      <c r="BE460" s="20">
        <v>5.0599999999999996</v>
      </c>
      <c r="BF460" s="20">
        <v>11.39</v>
      </c>
      <c r="BG460" s="22">
        <v>32</v>
      </c>
      <c r="BH460" s="22">
        <v>12</v>
      </c>
      <c r="BI460" s="22">
        <v>20</v>
      </c>
      <c r="BJ460" s="22">
        <v>14</v>
      </c>
      <c r="BK460" s="22">
        <v>65</v>
      </c>
      <c r="BL460" s="22">
        <v>42</v>
      </c>
      <c r="BM460" s="22">
        <v>24</v>
      </c>
      <c r="BN460" s="22">
        <v>18</v>
      </c>
      <c r="BO460" s="20"/>
      <c r="BP460" s="20"/>
      <c r="BQ460" s="20"/>
      <c r="BR460" s="20"/>
      <c r="BS460" s="20"/>
      <c r="BT460" s="20"/>
      <c r="BU460" s="22">
        <v>0.09</v>
      </c>
      <c r="BV460" s="22">
        <v>0</v>
      </c>
      <c r="BW460" s="22">
        <v>0.33</v>
      </c>
      <c r="BX460" s="22">
        <v>0.42</v>
      </c>
      <c r="BY460" s="22">
        <v>0.94</v>
      </c>
      <c r="BZ460" s="22">
        <v>1.24</v>
      </c>
      <c r="CA460" s="22">
        <v>53</v>
      </c>
      <c r="CB460" s="22">
        <v>32</v>
      </c>
      <c r="CC460" s="22">
        <v>51</v>
      </c>
      <c r="CD460" s="22">
        <v>27</v>
      </c>
      <c r="CE460" s="22">
        <v>25</v>
      </c>
      <c r="CF460" s="22">
        <v>15</v>
      </c>
      <c r="CG460" s="22">
        <v>102</v>
      </c>
      <c r="CH460" s="22">
        <v>27</v>
      </c>
      <c r="CI460" s="22">
        <v>0.99</v>
      </c>
      <c r="CJ460" s="22">
        <v>0.17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477555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1.2</v>
      </c>
      <c r="K461" s="20">
        <v>1.7</v>
      </c>
      <c r="L461" s="22">
        <v>0</v>
      </c>
      <c r="M461" s="20" t="s">
        <v>2190</v>
      </c>
      <c r="N461" s="20">
        <v>0.2</v>
      </c>
      <c r="O461" s="22">
        <v>345</v>
      </c>
      <c r="P461" s="23" t="b">
        <v>0</v>
      </c>
      <c r="Q461" s="20"/>
      <c r="R461" s="20"/>
      <c r="S461" s="22">
        <v>44</v>
      </c>
      <c r="T461" s="20" t="s">
        <v>2191</v>
      </c>
      <c r="U461" s="20">
        <v>2.2000000000000002</v>
      </c>
      <c r="V461" s="20" t="s">
        <v>2192</v>
      </c>
      <c r="W461" s="20">
        <v>0.1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11</v>
      </c>
      <c r="AD461" s="22">
        <v>8565</v>
      </c>
      <c r="AE461" s="22">
        <v>115</v>
      </c>
      <c r="AF461" s="22">
        <v>7198</v>
      </c>
      <c r="AG461" s="22">
        <v>162</v>
      </c>
      <c r="AH461" s="20">
        <v>0</v>
      </c>
      <c r="AI461" s="20">
        <v>2.5</v>
      </c>
      <c r="AJ461" s="20" t="s">
        <v>2192</v>
      </c>
      <c r="AK461" s="22">
        <v>69</v>
      </c>
      <c r="AL461" s="22">
        <v>0</v>
      </c>
      <c r="AM461" s="22">
        <v>2</v>
      </c>
      <c r="AN461" s="22">
        <v>0</v>
      </c>
      <c r="AO461" s="22">
        <v>2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41</v>
      </c>
      <c r="AX461" s="20">
        <v>30.4</v>
      </c>
      <c r="AY461" s="20">
        <v>45.1</v>
      </c>
      <c r="AZ461" s="20">
        <v>8</v>
      </c>
      <c r="BA461" s="20">
        <v>8.3000000000000007</v>
      </c>
      <c r="BB461" s="22">
        <v>0</v>
      </c>
      <c r="BC461" s="20">
        <v>0</v>
      </c>
      <c r="BD461" s="20">
        <v>0.64</v>
      </c>
      <c r="BE461" s="20">
        <v>0.64</v>
      </c>
      <c r="BF461" s="20">
        <v>1.01</v>
      </c>
      <c r="BG461" s="22">
        <v>384</v>
      </c>
      <c r="BH461" s="22">
        <v>171</v>
      </c>
      <c r="BI461" s="22">
        <v>288</v>
      </c>
      <c r="BJ461" s="22">
        <v>154</v>
      </c>
      <c r="BK461" s="22">
        <v>385</v>
      </c>
      <c r="BL461" s="22">
        <v>193</v>
      </c>
      <c r="BM461" s="22">
        <v>378</v>
      </c>
      <c r="BN461" s="22">
        <v>176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0.83</v>
      </c>
      <c r="BX461" s="22">
        <v>0.83</v>
      </c>
      <c r="BY461" s="22">
        <v>1.32</v>
      </c>
      <c r="BZ461" s="22">
        <v>2.61</v>
      </c>
      <c r="CA461" s="22">
        <v>548</v>
      </c>
      <c r="CB461" s="22">
        <v>307</v>
      </c>
      <c r="CC461" s="22">
        <v>370</v>
      </c>
      <c r="CD461" s="22">
        <v>168</v>
      </c>
      <c r="CE461" s="22">
        <v>237</v>
      </c>
      <c r="CF461" s="22">
        <v>108</v>
      </c>
      <c r="CG461" s="22">
        <v>491</v>
      </c>
      <c r="CH461" s="22">
        <v>167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121145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2</v>
      </c>
      <c r="J462" s="20">
        <v>0</v>
      </c>
      <c r="K462" s="20">
        <v>0</v>
      </c>
      <c r="L462" s="22">
        <v>0</v>
      </c>
      <c r="M462" s="20" t="s">
        <v>1194</v>
      </c>
      <c r="N462" s="20">
        <v>0</v>
      </c>
      <c r="O462" s="22">
        <v>346</v>
      </c>
      <c r="P462" s="23" t="b">
        <v>0</v>
      </c>
      <c r="Q462" s="20" t="s">
        <v>3031</v>
      </c>
      <c r="R462" s="20" t="s">
        <v>3032</v>
      </c>
      <c r="S462" s="22">
        <v>58</v>
      </c>
      <c r="T462" s="20" t="s">
        <v>1386</v>
      </c>
      <c r="U462" s="20">
        <v>0</v>
      </c>
      <c r="V462" s="20" t="s">
        <v>442</v>
      </c>
      <c r="W462" s="20">
        <v>1</v>
      </c>
      <c r="X462" s="23" t="b">
        <v>0</v>
      </c>
      <c r="Y462" s="20"/>
      <c r="Z462" s="20" t="s">
        <v>872</v>
      </c>
      <c r="AA462" s="22">
        <v>13</v>
      </c>
      <c r="AB462" s="22">
        <v>43</v>
      </c>
      <c r="AC462" s="22">
        <v>0</v>
      </c>
      <c r="AD462" s="22">
        <v>23685</v>
      </c>
      <c r="AE462" s="22">
        <v>0</v>
      </c>
      <c r="AF462" s="22">
        <v>271402</v>
      </c>
      <c r="AG462" s="22">
        <v>223</v>
      </c>
      <c r="AH462" s="20">
        <v>0</v>
      </c>
      <c r="AI462" s="20">
        <v>0</v>
      </c>
      <c r="AJ462" s="20" t="s">
        <v>442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749</v>
      </c>
      <c r="BH462" s="22">
        <v>245</v>
      </c>
      <c r="BI462" s="22">
        <v>749</v>
      </c>
      <c r="BJ462" s="22">
        <v>245</v>
      </c>
      <c r="BK462" s="22">
        <v>749</v>
      </c>
      <c r="BL462" s="22">
        <v>245</v>
      </c>
      <c r="BM462" s="22">
        <v>749</v>
      </c>
      <c r="BN462" s="22">
        <v>245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71</v>
      </c>
      <c r="CB462" s="22">
        <v>5</v>
      </c>
      <c r="CC462" s="22">
        <v>741</v>
      </c>
      <c r="CD462" s="22">
        <v>244</v>
      </c>
      <c r="CE462" s="22">
        <v>749</v>
      </c>
      <c r="CF462" s="22">
        <v>245</v>
      </c>
      <c r="CG462" s="22">
        <v>179</v>
      </c>
      <c r="CH462" s="22">
        <v>67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17601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1</v>
      </c>
      <c r="J463" s="20">
        <v>1</v>
      </c>
      <c r="K463" s="20">
        <v>1.5</v>
      </c>
      <c r="L463" s="22">
        <v>0</v>
      </c>
      <c r="M463" s="20" t="s">
        <v>1413</v>
      </c>
      <c r="N463" s="20">
        <v>0</v>
      </c>
      <c r="O463" s="22">
        <v>347</v>
      </c>
      <c r="P463" s="23" t="b">
        <v>0</v>
      </c>
      <c r="Q463" s="20"/>
      <c r="R463" s="20"/>
      <c r="S463" s="22">
        <v>39</v>
      </c>
      <c r="T463" s="20" t="s">
        <v>1414</v>
      </c>
      <c r="U463" s="20">
        <v>0</v>
      </c>
      <c r="V463" s="20" t="s">
        <v>750</v>
      </c>
      <c r="W463" s="20">
        <v>0.1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0</v>
      </c>
      <c r="AD463" s="22">
        <v>5872</v>
      </c>
      <c r="AE463" s="22">
        <v>54</v>
      </c>
      <c r="AF463" s="22">
        <v>6311</v>
      </c>
      <c r="AG463" s="22">
        <v>82</v>
      </c>
      <c r="AH463" s="20">
        <v>0</v>
      </c>
      <c r="AI463" s="20">
        <v>0</v>
      </c>
      <c r="AJ463" s="20" t="s">
        <v>750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478</v>
      </c>
      <c r="BH463" s="22">
        <v>35</v>
      </c>
      <c r="BI463" s="22">
        <v>457</v>
      </c>
      <c r="BJ463" s="22">
        <v>12</v>
      </c>
      <c r="BK463" s="22">
        <v>427</v>
      </c>
      <c r="BL463" s="22">
        <v>3</v>
      </c>
      <c r="BM463" s="22">
        <v>484</v>
      </c>
      <c r="BN463" s="22">
        <v>35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721</v>
      </c>
      <c r="CB463" s="22">
        <v>68</v>
      </c>
      <c r="CC463" s="22">
        <v>401</v>
      </c>
      <c r="CD463" s="22">
        <v>31</v>
      </c>
      <c r="CE463" s="22">
        <v>490</v>
      </c>
      <c r="CF463" s="22">
        <v>35</v>
      </c>
      <c r="CG463" s="22">
        <v>433</v>
      </c>
      <c r="CH463" s="22">
        <v>64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463210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0</v>
      </c>
      <c r="L464" s="22">
        <v>0</v>
      </c>
      <c r="M464" s="20" t="s">
        <v>1805</v>
      </c>
      <c r="N464" s="20">
        <v>0</v>
      </c>
      <c r="O464" s="22">
        <v>348</v>
      </c>
      <c r="P464" s="23" t="b">
        <v>0</v>
      </c>
      <c r="Q464" s="20" t="s">
        <v>2193</v>
      </c>
      <c r="R464" s="20" t="s">
        <v>2194</v>
      </c>
      <c r="S464" s="22">
        <v>45</v>
      </c>
      <c r="T464" s="20" t="s">
        <v>1806</v>
      </c>
      <c r="U464" s="20">
        <v>0</v>
      </c>
      <c r="V464" s="20" t="s">
        <v>1807</v>
      </c>
      <c r="W464" s="20">
        <v>0</v>
      </c>
      <c r="X464" s="23" t="b">
        <v>0</v>
      </c>
      <c r="Y464" s="20"/>
      <c r="Z464" s="20" t="s">
        <v>872</v>
      </c>
      <c r="AA464" s="22">
        <v>13</v>
      </c>
      <c r="AB464" s="22">
        <v>43</v>
      </c>
      <c r="AC464" s="22">
        <v>0</v>
      </c>
      <c r="AD464" s="22">
        <v>0</v>
      </c>
      <c r="AE464" s="22">
        <v>0</v>
      </c>
      <c r="AF464" s="22">
        <v>36</v>
      </c>
      <c r="AG464" s="22">
        <v>0</v>
      </c>
      <c r="AH464" s="20">
        <v>0</v>
      </c>
      <c r="AI464" s="20">
        <v>0</v>
      </c>
      <c r="AJ464" s="20" t="s">
        <v>1807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661</v>
      </c>
      <c r="BH464" s="22">
        <v>262</v>
      </c>
      <c r="BI464" s="22">
        <v>657</v>
      </c>
      <c r="BJ464" s="22">
        <v>263</v>
      </c>
      <c r="BK464" s="22">
        <v>646</v>
      </c>
      <c r="BL464" s="22">
        <v>261</v>
      </c>
      <c r="BM464" s="22">
        <v>666</v>
      </c>
      <c r="BN464" s="22">
        <v>265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417</v>
      </c>
      <c r="CB464" s="22">
        <v>242</v>
      </c>
      <c r="CC464" s="22">
        <v>620</v>
      </c>
      <c r="CD464" s="22">
        <v>233</v>
      </c>
      <c r="CE464" s="22">
        <v>670</v>
      </c>
      <c r="CF464" s="22">
        <v>268</v>
      </c>
      <c r="CG464" s="22">
        <v>757</v>
      </c>
      <c r="CH464" s="22">
        <v>327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61366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1082</v>
      </c>
      <c r="N465" s="20">
        <v>0</v>
      </c>
      <c r="O465" s="22">
        <v>349</v>
      </c>
      <c r="P465" s="23" t="b">
        <v>0</v>
      </c>
      <c r="Q465" s="20" t="s">
        <v>3793</v>
      </c>
      <c r="R465" s="20" t="s">
        <v>2559</v>
      </c>
      <c r="S465" s="22">
        <v>102</v>
      </c>
      <c r="T465" s="20" t="s">
        <v>1381</v>
      </c>
      <c r="U465" s="20">
        <v>1</v>
      </c>
      <c r="V465" s="20" t="s">
        <v>405</v>
      </c>
      <c r="W465" s="20">
        <v>1.6</v>
      </c>
      <c r="X465" s="23" t="b">
        <v>0</v>
      </c>
      <c r="Y465" s="20"/>
      <c r="Z465" s="20" t="s">
        <v>899</v>
      </c>
      <c r="AA465" s="22">
        <v>13</v>
      </c>
      <c r="AB465" s="22">
        <v>43</v>
      </c>
      <c r="AC465" s="22">
        <v>1</v>
      </c>
      <c r="AD465" s="22">
        <v>13772</v>
      </c>
      <c r="AE465" s="22">
        <v>626</v>
      </c>
      <c r="AF465" s="22">
        <v>1289772</v>
      </c>
      <c r="AG465" s="22">
        <v>505</v>
      </c>
      <c r="AH465" s="20">
        <v>0</v>
      </c>
      <c r="AI465" s="20">
        <v>0.1</v>
      </c>
      <c r="AJ465" s="20" t="s">
        <v>405</v>
      </c>
      <c r="AK465" s="22">
        <v>22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4</v>
      </c>
      <c r="AX465" s="20">
        <v>2.4</v>
      </c>
      <c r="AY465" s="20">
        <v>18.8</v>
      </c>
      <c r="AZ465" s="20">
        <v>1</v>
      </c>
      <c r="BA465" s="20">
        <v>2.2000000000000002</v>
      </c>
      <c r="BB465" s="22">
        <v>1</v>
      </c>
      <c r="BC465" s="20">
        <v>0.02</v>
      </c>
      <c r="BD465" s="20">
        <v>0.16</v>
      </c>
      <c r="BE465" s="20">
        <v>0.18</v>
      </c>
      <c r="BF465" s="20">
        <v>0.1</v>
      </c>
      <c r="BG465" s="22">
        <v>460</v>
      </c>
      <c r="BH465" s="22">
        <v>211</v>
      </c>
      <c r="BI465" s="22">
        <v>353</v>
      </c>
      <c r="BJ465" s="22">
        <v>183</v>
      </c>
      <c r="BK465" s="22">
        <v>425</v>
      </c>
      <c r="BL465" s="22">
        <v>215</v>
      </c>
      <c r="BM465" s="22">
        <v>442</v>
      </c>
      <c r="BN465" s="22">
        <v>204</v>
      </c>
      <c r="BO465" s="22">
        <v>1</v>
      </c>
      <c r="BP465" s="20"/>
      <c r="BQ465" s="22">
        <v>1</v>
      </c>
      <c r="BR465" s="20"/>
      <c r="BS465" s="22">
        <v>4</v>
      </c>
      <c r="BT465" s="20"/>
      <c r="BU465" s="22">
        <v>0.08</v>
      </c>
      <c r="BV465" s="22">
        <v>0</v>
      </c>
      <c r="BW465" s="22">
        <v>0.65</v>
      </c>
      <c r="BX465" s="22">
        <v>0.73</v>
      </c>
      <c r="BY465" s="22">
        <v>0.41</v>
      </c>
      <c r="BZ465" s="22">
        <v>0</v>
      </c>
      <c r="CA465" s="22">
        <v>4</v>
      </c>
      <c r="CB465" s="22">
        <v>2</v>
      </c>
      <c r="CC465" s="22">
        <v>756</v>
      </c>
      <c r="CD465" s="22">
        <v>327</v>
      </c>
      <c r="CE465" s="22">
        <v>457</v>
      </c>
      <c r="CF465" s="22">
        <v>217</v>
      </c>
      <c r="CG465" s="22">
        <v>149</v>
      </c>
      <c r="CH465" s="22">
        <v>47</v>
      </c>
      <c r="CI465" s="22">
        <v>4.09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171314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2.4</v>
      </c>
      <c r="K466" s="20">
        <v>2.9</v>
      </c>
      <c r="L466" s="22">
        <v>2</v>
      </c>
      <c r="M466" s="20" t="s">
        <v>1271</v>
      </c>
      <c r="N466" s="20">
        <v>1.4</v>
      </c>
      <c r="O466" s="22">
        <v>350</v>
      </c>
      <c r="P466" s="23" t="b">
        <v>0</v>
      </c>
      <c r="Q466" s="20"/>
      <c r="R466" s="20"/>
      <c r="S466" s="22">
        <v>55</v>
      </c>
      <c r="T466" s="20" t="s">
        <v>1396</v>
      </c>
      <c r="U466" s="20">
        <v>2.4</v>
      </c>
      <c r="V466" s="20" t="s">
        <v>1397</v>
      </c>
      <c r="W466" s="20">
        <v>7.2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34</v>
      </c>
      <c r="AD466" s="22">
        <v>554530</v>
      </c>
      <c r="AE466" s="22">
        <v>5302</v>
      </c>
      <c r="AF466" s="22">
        <v>638888</v>
      </c>
      <c r="AG466" s="22">
        <v>5382</v>
      </c>
      <c r="AH466" s="20">
        <v>0.3</v>
      </c>
      <c r="AI466" s="20">
        <v>6.2</v>
      </c>
      <c r="AJ466" s="20" t="s">
        <v>1271</v>
      </c>
      <c r="AK466" s="22">
        <v>1185</v>
      </c>
      <c r="AL466" s="22">
        <v>0</v>
      </c>
      <c r="AM466" s="22">
        <v>0</v>
      </c>
      <c r="AN466" s="22">
        <v>3</v>
      </c>
      <c r="AO466" s="22">
        <v>16</v>
      </c>
      <c r="AP466" s="22">
        <v>1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1</v>
      </c>
      <c r="AW466" s="22">
        <v>209</v>
      </c>
      <c r="AX466" s="20">
        <v>254</v>
      </c>
      <c r="AY466" s="20">
        <v>69.7</v>
      </c>
      <c r="AZ466" s="20">
        <v>99</v>
      </c>
      <c r="BA466" s="20">
        <v>42.4</v>
      </c>
      <c r="BB466" s="22">
        <v>13</v>
      </c>
      <c r="BC466" s="20">
        <v>0.63</v>
      </c>
      <c r="BD466" s="20">
        <v>0.64</v>
      </c>
      <c r="BE466" s="20">
        <v>1.27</v>
      </c>
      <c r="BF466" s="20">
        <v>12.7</v>
      </c>
      <c r="BG466" s="22">
        <v>106</v>
      </c>
      <c r="BH466" s="22">
        <v>40</v>
      </c>
      <c r="BI466" s="22">
        <v>223</v>
      </c>
      <c r="BJ466" s="22">
        <v>63</v>
      </c>
      <c r="BK466" s="22">
        <v>153</v>
      </c>
      <c r="BL466" s="22">
        <v>25</v>
      </c>
      <c r="BM466" s="22">
        <v>151</v>
      </c>
      <c r="BN466" s="22">
        <v>38</v>
      </c>
      <c r="BO466" s="20"/>
      <c r="BP466" s="20"/>
      <c r="BQ466" s="20"/>
      <c r="BR466" s="20"/>
      <c r="BS466" s="20"/>
      <c r="BT466" s="20"/>
      <c r="BU466" s="22">
        <v>0.05</v>
      </c>
      <c r="BV466" s="22">
        <v>0</v>
      </c>
      <c r="BW466" s="22">
        <v>0.05</v>
      </c>
      <c r="BX466" s="22">
        <v>0.1</v>
      </c>
      <c r="BY466" s="22">
        <v>0.96</v>
      </c>
      <c r="BZ466" s="22">
        <v>1.22</v>
      </c>
      <c r="CA466" s="22">
        <v>98</v>
      </c>
      <c r="CB466" s="22">
        <v>7</v>
      </c>
      <c r="CC466" s="22">
        <v>230</v>
      </c>
      <c r="CD466" s="22">
        <v>72</v>
      </c>
      <c r="CE466" s="22">
        <v>223</v>
      </c>
      <c r="CF466" s="22">
        <v>69</v>
      </c>
      <c r="CG466" s="22">
        <v>57</v>
      </c>
      <c r="CH466" s="22">
        <v>18</v>
      </c>
      <c r="CI466" s="22">
        <v>0.99</v>
      </c>
      <c r="CJ466" s="22">
        <v>0.23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121160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1</v>
      </c>
      <c r="J467" s="20">
        <v>3</v>
      </c>
      <c r="K467" s="20">
        <v>3.5</v>
      </c>
      <c r="L467" s="22">
        <v>2</v>
      </c>
      <c r="M467" s="20" t="s">
        <v>66</v>
      </c>
      <c r="N467" s="20">
        <v>2</v>
      </c>
      <c r="O467" s="22">
        <v>352</v>
      </c>
      <c r="P467" s="23" t="b">
        <v>0</v>
      </c>
      <c r="Q467" s="20"/>
      <c r="R467" s="20" t="s">
        <v>3521</v>
      </c>
      <c r="S467" s="22">
        <v>55</v>
      </c>
      <c r="T467" s="20" t="s">
        <v>1387</v>
      </c>
      <c r="U467" s="20">
        <v>3.1</v>
      </c>
      <c r="V467" s="20" t="s">
        <v>1388</v>
      </c>
      <c r="W467" s="20">
        <v>17.3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46</v>
      </c>
      <c r="AD467" s="22">
        <v>1092801</v>
      </c>
      <c r="AE467" s="22">
        <v>10255</v>
      </c>
      <c r="AF467" s="22">
        <v>1090862</v>
      </c>
      <c r="AG467" s="22">
        <v>16539</v>
      </c>
      <c r="AH467" s="20">
        <v>0.4</v>
      </c>
      <c r="AI467" s="20">
        <v>8.4</v>
      </c>
      <c r="AJ467" s="20" t="s">
        <v>2197</v>
      </c>
      <c r="AK467" s="22">
        <v>1350</v>
      </c>
      <c r="AL467" s="22">
        <v>0</v>
      </c>
      <c r="AM467" s="22">
        <v>0</v>
      </c>
      <c r="AN467" s="22">
        <v>4</v>
      </c>
      <c r="AO467" s="22">
        <v>17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29</v>
      </c>
      <c r="AV467" s="22">
        <v>0</v>
      </c>
      <c r="AW467" s="22">
        <v>257</v>
      </c>
      <c r="AX467" s="20">
        <v>283.39999999999998</v>
      </c>
      <c r="AY467" s="20">
        <v>10</v>
      </c>
      <c r="AZ467" s="20">
        <v>0</v>
      </c>
      <c r="BA467" s="20">
        <v>29.2</v>
      </c>
      <c r="BB467" s="22">
        <v>15</v>
      </c>
      <c r="BC467" s="20">
        <v>0</v>
      </c>
      <c r="BD467" s="20">
        <v>0.02</v>
      </c>
      <c r="BE467" s="20">
        <v>0.02</v>
      </c>
      <c r="BF467" s="20">
        <v>13.77</v>
      </c>
      <c r="BG467" s="22">
        <v>74</v>
      </c>
      <c r="BH467" s="22">
        <v>16</v>
      </c>
      <c r="BI467" s="22">
        <v>393</v>
      </c>
      <c r="BJ467" s="22">
        <v>5</v>
      </c>
      <c r="BK467" s="22">
        <v>743</v>
      </c>
      <c r="BL467" s="22">
        <v>86</v>
      </c>
      <c r="BM467" s="22">
        <v>228</v>
      </c>
      <c r="BN467" s="22">
        <v>16</v>
      </c>
      <c r="BO467" s="20"/>
      <c r="BP467" s="20"/>
      <c r="BQ467" s="20"/>
      <c r="BR467" s="20"/>
      <c r="BS467" s="20"/>
      <c r="BT467" s="20"/>
      <c r="BU467" s="22">
        <v>0</v>
      </c>
      <c r="BV467" s="22">
        <v>1.93</v>
      </c>
      <c r="BW467" s="22">
        <v>0</v>
      </c>
      <c r="BX467" s="22">
        <v>0</v>
      </c>
      <c r="BY467" s="22">
        <v>0.92</v>
      </c>
      <c r="BZ467" s="22">
        <v>1.1299999999999999</v>
      </c>
      <c r="CA467" s="22">
        <v>95</v>
      </c>
      <c r="CB467" s="22">
        <v>2</v>
      </c>
      <c r="CC467" s="22">
        <v>165</v>
      </c>
      <c r="CD467" s="22">
        <v>14</v>
      </c>
      <c r="CE467" s="22">
        <v>134</v>
      </c>
      <c r="CF467" s="22">
        <v>16</v>
      </c>
      <c r="CG467" s="22">
        <v>17</v>
      </c>
      <c r="CH467" s="22">
        <v>2</v>
      </c>
      <c r="CI467" s="22">
        <v>1</v>
      </c>
      <c r="CJ467" s="22">
        <v>0.27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209244</v>
      </c>
      <c r="D468" s="22">
        <v>0</v>
      </c>
      <c r="E468" s="22">
        <v>0</v>
      </c>
      <c r="F468" s="22">
        <v>1</v>
      </c>
      <c r="G468" s="22">
        <v>-1</v>
      </c>
      <c r="H468" s="22">
        <v>0</v>
      </c>
      <c r="I468" s="22">
        <v>3</v>
      </c>
      <c r="J468" s="20">
        <v>4.5999999999999996</v>
      </c>
      <c r="K468" s="20">
        <v>5.0999999999999996</v>
      </c>
      <c r="L468" s="22">
        <v>2</v>
      </c>
      <c r="M468" s="20" t="s">
        <v>1398</v>
      </c>
      <c r="N468" s="20">
        <v>3.6</v>
      </c>
      <c r="O468" s="22">
        <v>353</v>
      </c>
      <c r="P468" s="23" t="b">
        <v>0</v>
      </c>
      <c r="Q468" s="20"/>
      <c r="R468" s="20"/>
      <c r="S468" s="22">
        <v>76</v>
      </c>
      <c r="T468" s="20" t="s">
        <v>1399</v>
      </c>
      <c r="U468" s="20">
        <v>4.4000000000000004</v>
      </c>
      <c r="V468" s="20" t="s">
        <v>453</v>
      </c>
      <c r="W468" s="20">
        <v>11.5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71</v>
      </c>
      <c r="AD468" s="22">
        <v>1733626</v>
      </c>
      <c r="AE468" s="22">
        <v>19539</v>
      </c>
      <c r="AF468" s="22">
        <v>1520127</v>
      </c>
      <c r="AG468" s="22">
        <v>20000</v>
      </c>
      <c r="AH468" s="20">
        <v>0.5</v>
      </c>
      <c r="AI468" s="20">
        <v>9.3000000000000007</v>
      </c>
      <c r="AJ468" s="20" t="s">
        <v>453</v>
      </c>
      <c r="AK468" s="22">
        <v>1244</v>
      </c>
      <c r="AL468" s="22">
        <v>4</v>
      </c>
      <c r="AM468" s="22">
        <v>3</v>
      </c>
      <c r="AN468" s="22">
        <v>5</v>
      </c>
      <c r="AO468" s="22">
        <v>15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8</v>
      </c>
      <c r="AW468" s="22">
        <v>286</v>
      </c>
      <c r="AX468" s="20">
        <v>342</v>
      </c>
      <c r="AY468" s="20">
        <v>437.7</v>
      </c>
      <c r="AZ468" s="20">
        <v>407</v>
      </c>
      <c r="BA468" s="20">
        <v>118.9</v>
      </c>
      <c r="BB468" s="22">
        <v>14</v>
      </c>
      <c r="BC468" s="20">
        <v>3.66</v>
      </c>
      <c r="BD468" s="20">
        <v>2.16</v>
      </c>
      <c r="BE468" s="20">
        <v>5.82</v>
      </c>
      <c r="BF468" s="20">
        <v>13.24</v>
      </c>
      <c r="BG468" s="22">
        <v>40</v>
      </c>
      <c r="BH468" s="22">
        <v>15</v>
      </c>
      <c r="BI468" s="22">
        <v>16</v>
      </c>
      <c r="BJ468" s="22">
        <v>12</v>
      </c>
      <c r="BK468" s="22">
        <v>18</v>
      </c>
      <c r="BL468" s="22">
        <v>10</v>
      </c>
      <c r="BM468" s="22">
        <v>12</v>
      </c>
      <c r="BN468" s="22">
        <v>9</v>
      </c>
      <c r="BO468" s="22">
        <v>3</v>
      </c>
      <c r="BP468" s="20"/>
      <c r="BQ468" s="20"/>
      <c r="BR468" s="20"/>
      <c r="BS468" s="20"/>
      <c r="BT468" s="20"/>
      <c r="BU468" s="22">
        <v>0.26</v>
      </c>
      <c r="BV468" s="22">
        <v>0</v>
      </c>
      <c r="BW468" s="22">
        <v>0.16</v>
      </c>
      <c r="BX468" s="22">
        <v>0.42</v>
      </c>
      <c r="BY468" s="22">
        <v>0.96</v>
      </c>
      <c r="BZ468" s="22">
        <v>1.0900000000000001</v>
      </c>
      <c r="CA468" s="22">
        <v>19</v>
      </c>
      <c r="CB468" s="22">
        <v>12</v>
      </c>
      <c r="CC468" s="22">
        <v>80</v>
      </c>
      <c r="CD468" s="22">
        <v>40</v>
      </c>
      <c r="CE468" s="22">
        <v>39</v>
      </c>
      <c r="CF468" s="22">
        <v>23</v>
      </c>
      <c r="CG468" s="22">
        <v>34</v>
      </c>
      <c r="CH468" s="22">
        <v>13</v>
      </c>
      <c r="CI468" s="22">
        <v>1.01</v>
      </c>
      <c r="CJ468" s="22">
        <v>0.36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100</v>
      </c>
      <c r="C469" s="22">
        <v>114283</v>
      </c>
      <c r="D469" s="22">
        <v>0</v>
      </c>
      <c r="E469" s="22">
        <v>0</v>
      </c>
      <c r="F469" s="22">
        <v>-3</v>
      </c>
      <c r="G469" s="22">
        <v>3</v>
      </c>
      <c r="H469" s="22">
        <v>0</v>
      </c>
      <c r="I469" s="22">
        <v>3</v>
      </c>
      <c r="J469" s="20">
        <v>4</v>
      </c>
      <c r="K469" s="20">
        <v>4.5</v>
      </c>
      <c r="L469" s="22">
        <v>10</v>
      </c>
      <c r="M469" s="20" t="s">
        <v>995</v>
      </c>
      <c r="N469" s="20">
        <v>3</v>
      </c>
      <c r="O469" s="22">
        <v>354</v>
      </c>
      <c r="P469" s="23" t="b">
        <v>0</v>
      </c>
      <c r="Q469" s="20"/>
      <c r="R469" s="20" t="s">
        <v>3650</v>
      </c>
      <c r="S469" s="22">
        <v>72</v>
      </c>
      <c r="T469" s="20" t="s">
        <v>1385</v>
      </c>
      <c r="U469" s="20">
        <v>3.2</v>
      </c>
      <c r="V469" s="20" t="s">
        <v>420</v>
      </c>
      <c r="W469" s="20">
        <v>1.6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29</v>
      </c>
      <c r="AD469" s="22">
        <v>87819</v>
      </c>
      <c r="AE469" s="22">
        <v>3949</v>
      </c>
      <c r="AF469" s="22">
        <v>486372</v>
      </c>
      <c r="AG469" s="22">
        <v>762</v>
      </c>
      <c r="AH469" s="20">
        <v>0.4</v>
      </c>
      <c r="AI469" s="20">
        <v>4</v>
      </c>
      <c r="AJ469" s="20" t="s">
        <v>420</v>
      </c>
      <c r="AK469" s="22">
        <v>453</v>
      </c>
      <c r="AL469" s="22">
        <v>2</v>
      </c>
      <c r="AM469" s="22">
        <v>1</v>
      </c>
      <c r="AN469" s="22">
        <v>2</v>
      </c>
      <c r="AO469" s="22">
        <v>6</v>
      </c>
      <c r="AP469" s="22">
        <v>0</v>
      </c>
      <c r="AQ469" s="22">
        <v>0</v>
      </c>
      <c r="AR469" s="22">
        <v>0</v>
      </c>
      <c r="AS469" s="22">
        <v>4</v>
      </c>
      <c r="AT469" s="22">
        <v>0</v>
      </c>
      <c r="AU469" s="22">
        <v>0</v>
      </c>
      <c r="AV469" s="22">
        <v>5</v>
      </c>
      <c r="AW469" s="22">
        <v>114</v>
      </c>
      <c r="AX469" s="20">
        <v>148.19999999999999</v>
      </c>
      <c r="AY469" s="20">
        <v>165.7</v>
      </c>
      <c r="AZ469" s="20">
        <v>162</v>
      </c>
      <c r="BA469" s="20">
        <v>47.6</v>
      </c>
      <c r="BB469" s="22">
        <v>4</v>
      </c>
      <c r="BC469" s="20">
        <v>1.49</v>
      </c>
      <c r="BD469" s="20">
        <v>1.79</v>
      </c>
      <c r="BE469" s="20">
        <v>3.28</v>
      </c>
      <c r="BF469" s="20">
        <v>4.76</v>
      </c>
      <c r="BG469" s="22">
        <v>216</v>
      </c>
      <c r="BH469" s="22">
        <v>87</v>
      </c>
      <c r="BI469" s="22">
        <v>98</v>
      </c>
      <c r="BJ469" s="22">
        <v>71</v>
      </c>
      <c r="BK469" s="22">
        <v>97</v>
      </c>
      <c r="BL469" s="22">
        <v>64</v>
      </c>
      <c r="BM469" s="22">
        <v>128</v>
      </c>
      <c r="BN469" s="22">
        <v>74</v>
      </c>
      <c r="BO469" s="22">
        <v>4</v>
      </c>
      <c r="BP469" s="20"/>
      <c r="BQ469" s="20"/>
      <c r="BR469" s="20"/>
      <c r="BS469" s="20"/>
      <c r="BT469" s="20"/>
      <c r="BU469" s="22">
        <v>0.3</v>
      </c>
      <c r="BV469" s="22">
        <v>0</v>
      </c>
      <c r="BW469" s="22">
        <v>0.36</v>
      </c>
      <c r="BX469" s="22">
        <v>0.66</v>
      </c>
      <c r="BY469" s="22">
        <v>0.95</v>
      </c>
      <c r="BZ469" s="22">
        <v>1.19</v>
      </c>
      <c r="CA469" s="22">
        <v>26</v>
      </c>
      <c r="CB469" s="22">
        <v>15</v>
      </c>
      <c r="CC469" s="22">
        <v>112</v>
      </c>
      <c r="CD469" s="22">
        <v>60</v>
      </c>
      <c r="CE469" s="22">
        <v>122</v>
      </c>
      <c r="CF469" s="22">
        <v>54</v>
      </c>
      <c r="CG469" s="22">
        <v>146</v>
      </c>
      <c r="CH469" s="22">
        <v>44</v>
      </c>
      <c r="CI469" s="22">
        <v>0.79</v>
      </c>
      <c r="CJ469" s="22">
        <v>0.4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50</v>
      </c>
      <c r="B470" s="22">
        <v>100</v>
      </c>
      <c r="C470" s="22">
        <v>223094</v>
      </c>
      <c r="D470" s="22">
        <v>0</v>
      </c>
      <c r="E470" s="22">
        <v>0</v>
      </c>
      <c r="F470" s="22">
        <v>0</v>
      </c>
      <c r="G470" s="22">
        <v>0</v>
      </c>
      <c r="H470" s="22">
        <v>4</v>
      </c>
      <c r="I470" s="22">
        <v>4</v>
      </c>
      <c r="J470" s="20">
        <v>3.7</v>
      </c>
      <c r="K470" s="20">
        <v>7.9</v>
      </c>
      <c r="L470" s="22">
        <v>0</v>
      </c>
      <c r="M470" s="20" t="s">
        <v>1405</v>
      </c>
      <c r="N470" s="20">
        <v>6.4</v>
      </c>
      <c r="O470" s="22">
        <v>355</v>
      </c>
      <c r="P470" s="23" t="b">
        <v>1</v>
      </c>
      <c r="Q470" s="20" t="s">
        <v>3818</v>
      </c>
      <c r="R470" s="20" t="s">
        <v>3819</v>
      </c>
      <c r="S470" s="22">
        <v>140</v>
      </c>
      <c r="T470" s="20" t="s">
        <v>1406</v>
      </c>
      <c r="U470" s="20">
        <v>7.5</v>
      </c>
      <c r="V470" s="20" t="s">
        <v>385</v>
      </c>
      <c r="W470" s="20">
        <v>83.1</v>
      </c>
      <c r="X470" s="23" t="b">
        <v>0</v>
      </c>
      <c r="Y470" s="20"/>
      <c r="Z470" s="20" t="s">
        <v>937</v>
      </c>
      <c r="AA470" s="22">
        <v>13</v>
      </c>
      <c r="AB470" s="22">
        <v>43</v>
      </c>
      <c r="AC470" s="22">
        <v>112</v>
      </c>
      <c r="AD470" s="22">
        <v>1234541</v>
      </c>
      <c r="AE470" s="22">
        <v>9408</v>
      </c>
      <c r="AF470" s="22">
        <v>1710791</v>
      </c>
      <c r="AG470" s="22">
        <v>154782</v>
      </c>
      <c r="AH470" s="20">
        <v>0.5</v>
      </c>
      <c r="AI470" s="20">
        <v>8</v>
      </c>
      <c r="AJ470" s="20" t="s">
        <v>385</v>
      </c>
      <c r="AK470" s="22">
        <v>1294</v>
      </c>
      <c r="AL470" s="22">
        <v>14</v>
      </c>
      <c r="AM470" s="22">
        <v>5</v>
      </c>
      <c r="AN470" s="22">
        <v>4</v>
      </c>
      <c r="AO470" s="22">
        <v>16</v>
      </c>
      <c r="AP470" s="22">
        <v>0</v>
      </c>
      <c r="AQ470" s="22">
        <v>0</v>
      </c>
      <c r="AR470" s="22">
        <v>1</v>
      </c>
      <c r="AS470" s="22">
        <v>1</v>
      </c>
      <c r="AT470" s="22">
        <v>0</v>
      </c>
      <c r="AU470" s="22">
        <v>0</v>
      </c>
      <c r="AV470" s="22">
        <v>15</v>
      </c>
      <c r="AW470" s="22">
        <v>417</v>
      </c>
      <c r="AX470" s="20">
        <v>588.6</v>
      </c>
      <c r="AY470" s="20">
        <v>197.5</v>
      </c>
      <c r="AZ470" s="20">
        <v>810</v>
      </c>
      <c r="BA470" s="20">
        <v>159.80000000000001</v>
      </c>
      <c r="BB470" s="22">
        <v>15</v>
      </c>
      <c r="BC470" s="20">
        <v>14.95</v>
      </c>
      <c r="BD470" s="20">
        <v>1.17</v>
      </c>
      <c r="BE470" s="20">
        <v>16.12</v>
      </c>
      <c r="BF470" s="20">
        <v>13.61</v>
      </c>
      <c r="BG470" s="22">
        <v>2</v>
      </c>
      <c r="BH470" s="22">
        <v>1</v>
      </c>
      <c r="BI470" s="22">
        <v>76</v>
      </c>
      <c r="BJ470" s="22">
        <v>4</v>
      </c>
      <c r="BK470" s="22">
        <v>1</v>
      </c>
      <c r="BL470" s="22">
        <v>1</v>
      </c>
      <c r="BM470" s="22">
        <v>2</v>
      </c>
      <c r="BN470" s="22">
        <v>1</v>
      </c>
      <c r="BO470" s="20"/>
      <c r="BP470" s="20"/>
      <c r="BQ470" s="22">
        <v>3</v>
      </c>
      <c r="BR470" s="20"/>
      <c r="BS470" s="22">
        <v>1</v>
      </c>
      <c r="BT470" s="20"/>
      <c r="BU470" s="22">
        <v>1.04</v>
      </c>
      <c r="BV470" s="22">
        <v>0</v>
      </c>
      <c r="BW470" s="22">
        <v>0.08</v>
      </c>
      <c r="BX470" s="22">
        <v>1.1200000000000001</v>
      </c>
      <c r="BY470" s="22">
        <v>0.95</v>
      </c>
      <c r="BZ470" s="22">
        <v>1.1100000000000001</v>
      </c>
      <c r="CA470" s="22">
        <v>1</v>
      </c>
      <c r="CB470" s="22">
        <v>1</v>
      </c>
      <c r="CC470" s="22">
        <v>8</v>
      </c>
      <c r="CD470" s="22">
        <v>2</v>
      </c>
      <c r="CE470" s="22">
        <v>3</v>
      </c>
      <c r="CF470" s="22">
        <v>1</v>
      </c>
      <c r="CG470" s="22">
        <v>1</v>
      </c>
      <c r="CH470" s="22">
        <v>1</v>
      </c>
      <c r="CI470" s="22">
        <v>1.04</v>
      </c>
      <c r="CJ470" s="22">
        <v>0.28000000000000003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91651</v>
      </c>
      <c r="D471" s="22">
        <v>0</v>
      </c>
      <c r="E471" s="22">
        <v>0</v>
      </c>
      <c r="F471" s="22">
        <v>-3</v>
      </c>
      <c r="G471" s="22">
        <v>3</v>
      </c>
      <c r="H471" s="22">
        <v>0</v>
      </c>
      <c r="I471" s="22">
        <v>3</v>
      </c>
      <c r="J471" s="20">
        <v>2</v>
      </c>
      <c r="K471" s="20">
        <v>2.5</v>
      </c>
      <c r="L471" s="22">
        <v>2</v>
      </c>
      <c r="M471" s="20" t="s">
        <v>1152</v>
      </c>
      <c r="N471" s="20">
        <v>1</v>
      </c>
      <c r="O471" s="22">
        <v>356</v>
      </c>
      <c r="P471" s="23" t="b">
        <v>0</v>
      </c>
      <c r="Q471" s="20"/>
      <c r="R471" s="20" t="s">
        <v>3522</v>
      </c>
      <c r="S471" s="22">
        <v>47</v>
      </c>
      <c r="T471" s="20" t="s">
        <v>1153</v>
      </c>
      <c r="U471" s="20">
        <v>1.8</v>
      </c>
      <c r="V471" s="20" t="s">
        <v>2198</v>
      </c>
      <c r="W471" s="20">
        <v>0.4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21</v>
      </c>
      <c r="AD471" s="22">
        <v>38635</v>
      </c>
      <c r="AE471" s="22">
        <v>198</v>
      </c>
      <c r="AF471" s="22">
        <v>111573</v>
      </c>
      <c r="AG471" s="22">
        <v>270</v>
      </c>
      <c r="AH471" s="20">
        <v>0.2</v>
      </c>
      <c r="AI471" s="20">
        <v>4.5</v>
      </c>
      <c r="AJ471" s="20" t="s">
        <v>2198</v>
      </c>
      <c r="AK471" s="22">
        <v>667</v>
      </c>
      <c r="AL471" s="22">
        <v>0</v>
      </c>
      <c r="AM471" s="22">
        <v>0</v>
      </c>
      <c r="AN471" s="22">
        <v>3</v>
      </c>
      <c r="AO471" s="22">
        <v>8</v>
      </c>
      <c r="AP471" s="22">
        <v>0</v>
      </c>
      <c r="AQ471" s="22">
        <v>0</v>
      </c>
      <c r="AR471" s="22">
        <v>0</v>
      </c>
      <c r="AS471" s="22">
        <v>2</v>
      </c>
      <c r="AT471" s="22">
        <v>0</v>
      </c>
      <c r="AU471" s="22">
        <v>0</v>
      </c>
      <c r="AV471" s="22">
        <v>0</v>
      </c>
      <c r="AW471" s="22">
        <v>122</v>
      </c>
      <c r="AX471" s="20">
        <v>82</v>
      </c>
      <c r="AY471" s="20">
        <v>131.6</v>
      </c>
      <c r="AZ471" s="20">
        <v>48</v>
      </c>
      <c r="BA471" s="20">
        <v>26.1</v>
      </c>
      <c r="BB471" s="22">
        <v>7</v>
      </c>
      <c r="BC471" s="20">
        <v>0.61</v>
      </c>
      <c r="BD471" s="20">
        <v>0.8</v>
      </c>
      <c r="BE471" s="20">
        <v>1.41</v>
      </c>
      <c r="BF471" s="20">
        <v>5.33</v>
      </c>
      <c r="BG471" s="22">
        <v>302</v>
      </c>
      <c r="BH471" s="22">
        <v>126</v>
      </c>
      <c r="BI471" s="22">
        <v>131</v>
      </c>
      <c r="BJ471" s="22">
        <v>92</v>
      </c>
      <c r="BK471" s="22">
        <v>237</v>
      </c>
      <c r="BL471" s="22">
        <v>123</v>
      </c>
      <c r="BM471" s="22">
        <v>250</v>
      </c>
      <c r="BN471" s="22">
        <v>117</v>
      </c>
      <c r="BO471" s="20"/>
      <c r="BP471" s="20"/>
      <c r="BQ471" s="20"/>
      <c r="BR471" s="20"/>
      <c r="BS471" s="20"/>
      <c r="BT471" s="20"/>
      <c r="BU471" s="22">
        <v>0.08</v>
      </c>
      <c r="BV471" s="22">
        <v>0</v>
      </c>
      <c r="BW471" s="22">
        <v>0.11</v>
      </c>
      <c r="BX471" s="22">
        <v>0.19</v>
      </c>
      <c r="BY471" s="22">
        <v>0.72</v>
      </c>
      <c r="BZ471" s="22">
        <v>1.08</v>
      </c>
      <c r="CA471" s="22">
        <v>312</v>
      </c>
      <c r="CB471" s="22">
        <v>202</v>
      </c>
      <c r="CC471" s="22">
        <v>266</v>
      </c>
      <c r="CD471" s="22">
        <v>125</v>
      </c>
      <c r="CE471" s="22">
        <v>302</v>
      </c>
      <c r="CF471" s="22">
        <v>130</v>
      </c>
      <c r="CG471" s="22">
        <v>268</v>
      </c>
      <c r="CH471" s="22">
        <v>88</v>
      </c>
      <c r="CI471" s="22">
        <v>0.94</v>
      </c>
      <c r="CJ471" s="22">
        <v>0.4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146941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1390</v>
      </c>
      <c r="N472" s="20">
        <v>0</v>
      </c>
      <c r="O472" s="22">
        <v>357</v>
      </c>
      <c r="P472" s="23" t="b">
        <v>0</v>
      </c>
      <c r="Q472" s="20" t="s">
        <v>2884</v>
      </c>
      <c r="R472" s="20" t="s">
        <v>2885</v>
      </c>
      <c r="S472" s="22">
        <v>49</v>
      </c>
      <c r="T472" s="20" t="s">
        <v>1391</v>
      </c>
      <c r="U472" s="20">
        <v>1</v>
      </c>
      <c r="V472" s="20" t="s">
        <v>437</v>
      </c>
      <c r="W472" s="20">
        <v>0.1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1</v>
      </c>
      <c r="AD472" s="22">
        <v>2340</v>
      </c>
      <c r="AE472" s="22">
        <v>0</v>
      </c>
      <c r="AF472" s="22">
        <v>34200</v>
      </c>
      <c r="AG472" s="22">
        <v>22</v>
      </c>
      <c r="AH472" s="20">
        <v>0</v>
      </c>
      <c r="AI472" s="20">
        <v>0.2</v>
      </c>
      <c r="AJ472" s="20" t="s">
        <v>437</v>
      </c>
      <c r="AK472" s="22">
        <v>11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4</v>
      </c>
      <c r="AX472" s="20">
        <v>11.4</v>
      </c>
      <c r="AY472" s="20">
        <v>0.1</v>
      </c>
      <c r="AZ472" s="20">
        <v>17</v>
      </c>
      <c r="BA472" s="20">
        <v>2.9</v>
      </c>
      <c r="BB472" s="22">
        <v>0</v>
      </c>
      <c r="BC472" s="20">
        <v>0.12</v>
      </c>
      <c r="BD472" s="20">
        <v>0</v>
      </c>
      <c r="BE472" s="20">
        <v>0.12</v>
      </c>
      <c r="BF472" s="20">
        <v>7.0000000000000007E-2</v>
      </c>
      <c r="BG472" s="22">
        <v>424</v>
      </c>
      <c r="BH472" s="22">
        <v>154</v>
      </c>
      <c r="BI472" s="22">
        <v>455</v>
      </c>
      <c r="BJ472" s="22">
        <v>167</v>
      </c>
      <c r="BK472" s="22">
        <v>350</v>
      </c>
      <c r="BL472" s="22">
        <v>125</v>
      </c>
      <c r="BM472" s="22">
        <v>430</v>
      </c>
      <c r="BN472" s="22">
        <v>151</v>
      </c>
      <c r="BO472" s="20"/>
      <c r="BP472" s="20"/>
      <c r="BQ472" s="20"/>
      <c r="BR472" s="20"/>
      <c r="BS472" s="20"/>
      <c r="BT472" s="20"/>
      <c r="BU472" s="22">
        <v>0.98</v>
      </c>
      <c r="BV472" s="22">
        <v>0</v>
      </c>
      <c r="BW472" s="22">
        <v>0</v>
      </c>
      <c r="BX472" s="22">
        <v>0.98</v>
      </c>
      <c r="BY472" s="22">
        <v>0.56999999999999995</v>
      </c>
      <c r="BZ472" s="22">
        <v>0</v>
      </c>
      <c r="CA472" s="22">
        <v>225</v>
      </c>
      <c r="CB472" s="22">
        <v>26</v>
      </c>
      <c r="CC472" s="22">
        <v>687</v>
      </c>
      <c r="CD472" s="22">
        <v>240</v>
      </c>
      <c r="CE472" s="22">
        <v>438</v>
      </c>
      <c r="CF472" s="22">
        <v>147</v>
      </c>
      <c r="CG472" s="22">
        <v>400</v>
      </c>
      <c r="CH472" s="22">
        <v>152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477064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2</v>
      </c>
      <c r="J473" s="20">
        <v>2.2000000000000002</v>
      </c>
      <c r="K473" s="20">
        <v>2.7</v>
      </c>
      <c r="L473" s="22">
        <v>0</v>
      </c>
      <c r="M473" s="20" t="s">
        <v>1043</v>
      </c>
      <c r="N473" s="20">
        <v>1.2</v>
      </c>
      <c r="O473" s="22">
        <v>358</v>
      </c>
      <c r="P473" s="23" t="b">
        <v>0</v>
      </c>
      <c r="Q473" s="20"/>
      <c r="R473" s="20"/>
      <c r="S473" s="22">
        <v>43</v>
      </c>
      <c r="T473" s="20" t="s">
        <v>1415</v>
      </c>
      <c r="U473" s="20">
        <v>3</v>
      </c>
      <c r="V473" s="20" t="s">
        <v>505</v>
      </c>
      <c r="W473" s="20">
        <v>0.3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21</v>
      </c>
      <c r="AD473" s="22">
        <v>57926</v>
      </c>
      <c r="AE473" s="22">
        <v>323</v>
      </c>
      <c r="AF473" s="22">
        <v>75474</v>
      </c>
      <c r="AG473" s="22">
        <v>557</v>
      </c>
      <c r="AH473" s="20">
        <v>0.3</v>
      </c>
      <c r="AI473" s="20">
        <v>4.9000000000000004</v>
      </c>
      <c r="AJ473" s="20" t="s">
        <v>2199</v>
      </c>
      <c r="AK473" s="22">
        <v>250</v>
      </c>
      <c r="AL473" s="22">
        <v>0</v>
      </c>
      <c r="AM473" s="22">
        <v>0</v>
      </c>
      <c r="AN473" s="22">
        <v>3</v>
      </c>
      <c r="AO473" s="22">
        <v>2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0</v>
      </c>
      <c r="AW473" s="22">
        <v>74</v>
      </c>
      <c r="AX473" s="20">
        <v>13</v>
      </c>
      <c r="AY473" s="20">
        <v>25.9</v>
      </c>
      <c r="AZ473" s="20">
        <v>12</v>
      </c>
      <c r="BA473" s="20">
        <v>5.0999999999999996</v>
      </c>
      <c r="BB473" s="22">
        <v>3</v>
      </c>
      <c r="BC473" s="20">
        <v>0</v>
      </c>
      <c r="BD473" s="20">
        <v>0.24</v>
      </c>
      <c r="BE473" s="20">
        <v>0.24</v>
      </c>
      <c r="BF473" s="20">
        <v>2.54</v>
      </c>
      <c r="BG473" s="22">
        <v>418</v>
      </c>
      <c r="BH473" s="22">
        <v>153</v>
      </c>
      <c r="BI473" s="22">
        <v>334</v>
      </c>
      <c r="BJ473" s="22">
        <v>116</v>
      </c>
      <c r="BK473" s="22">
        <v>367</v>
      </c>
      <c r="BL473" s="22">
        <v>131</v>
      </c>
      <c r="BM473" s="22">
        <v>400</v>
      </c>
      <c r="BN473" s="22">
        <v>141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0.09</v>
      </c>
      <c r="BX473" s="22">
        <v>0.09</v>
      </c>
      <c r="BY473" s="22">
        <v>0.91</v>
      </c>
      <c r="BZ473" s="22">
        <v>0.72</v>
      </c>
      <c r="CA473" s="22">
        <v>606</v>
      </c>
      <c r="CB473" s="22">
        <v>154</v>
      </c>
      <c r="CC473" s="22">
        <v>235</v>
      </c>
      <c r="CD473" s="22">
        <v>75</v>
      </c>
      <c r="CE473" s="22">
        <v>140</v>
      </c>
      <c r="CF473" s="22">
        <v>42</v>
      </c>
      <c r="CG473" s="22">
        <v>281</v>
      </c>
      <c r="CH473" s="22">
        <v>110</v>
      </c>
      <c r="CI473" s="22">
        <v>1.08</v>
      </c>
      <c r="CJ473" s="22">
        <v>1.08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103025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3</v>
      </c>
      <c r="J474" s="20">
        <v>0</v>
      </c>
      <c r="K474" s="20">
        <v>0</v>
      </c>
      <c r="L474" s="22">
        <v>0</v>
      </c>
      <c r="M474" s="20" t="s">
        <v>1383</v>
      </c>
      <c r="N474" s="20">
        <v>0</v>
      </c>
      <c r="O474" s="22">
        <v>359</v>
      </c>
      <c r="P474" s="23" t="b">
        <v>0</v>
      </c>
      <c r="Q474" s="20" t="s">
        <v>2427</v>
      </c>
      <c r="R474" s="20" t="s">
        <v>2428</v>
      </c>
      <c r="S474" s="22">
        <v>75</v>
      </c>
      <c r="T474" s="20" t="s">
        <v>1384</v>
      </c>
      <c r="U474" s="20">
        <v>0</v>
      </c>
      <c r="V474" s="20" t="s">
        <v>388</v>
      </c>
      <c r="W474" s="20">
        <v>0</v>
      </c>
      <c r="X474" s="23" t="b">
        <v>0</v>
      </c>
      <c r="Y474" s="20"/>
      <c r="Z474" s="20" t="s">
        <v>872</v>
      </c>
      <c r="AA474" s="22">
        <v>13</v>
      </c>
      <c r="AB474" s="22">
        <v>43</v>
      </c>
      <c r="AC474" s="22">
        <v>0</v>
      </c>
      <c r="AD474" s="22">
        <v>0</v>
      </c>
      <c r="AE474" s="22">
        <v>0</v>
      </c>
      <c r="AF474" s="22">
        <v>5514</v>
      </c>
      <c r="AG474" s="22">
        <v>4</v>
      </c>
      <c r="AH474" s="20">
        <v>0</v>
      </c>
      <c r="AI474" s="20">
        <v>0</v>
      </c>
      <c r="AJ474" s="20" t="s">
        <v>388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756</v>
      </c>
      <c r="BH474" s="22">
        <v>328</v>
      </c>
      <c r="BI474" s="22">
        <v>756</v>
      </c>
      <c r="BJ474" s="22">
        <v>328</v>
      </c>
      <c r="BK474" s="22">
        <v>756</v>
      </c>
      <c r="BL474" s="22">
        <v>328</v>
      </c>
      <c r="BM474" s="22">
        <v>756</v>
      </c>
      <c r="BN474" s="22">
        <v>328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22</v>
      </c>
      <c r="CB474" s="22">
        <v>13</v>
      </c>
      <c r="CC474" s="22">
        <v>753</v>
      </c>
      <c r="CD474" s="22">
        <v>325</v>
      </c>
      <c r="CE474" s="22">
        <v>756</v>
      </c>
      <c r="CF474" s="22">
        <v>328</v>
      </c>
      <c r="CG474" s="22">
        <v>539</v>
      </c>
      <c r="CH474" s="22">
        <v>193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88248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1</v>
      </c>
      <c r="J475" s="20">
        <v>1</v>
      </c>
      <c r="K475" s="20">
        <v>1.5</v>
      </c>
      <c r="L475" s="22">
        <v>0</v>
      </c>
      <c r="M475" s="20" t="s">
        <v>1327</v>
      </c>
      <c r="N475" s="20">
        <v>0</v>
      </c>
      <c r="O475" s="22">
        <v>361</v>
      </c>
      <c r="P475" s="23" t="b">
        <v>0</v>
      </c>
      <c r="Q475" s="20"/>
      <c r="R475" s="20"/>
      <c r="S475" s="22">
        <v>39</v>
      </c>
      <c r="T475" s="20" t="s">
        <v>1409</v>
      </c>
      <c r="U475" s="20">
        <v>2</v>
      </c>
      <c r="V475" s="20" t="s">
        <v>1410</v>
      </c>
      <c r="W475" s="20">
        <v>0.8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2</v>
      </c>
      <c r="AD475" s="22">
        <v>72168</v>
      </c>
      <c r="AE475" s="22">
        <v>325</v>
      </c>
      <c r="AF475" s="22">
        <v>73042</v>
      </c>
      <c r="AG475" s="22">
        <v>877</v>
      </c>
      <c r="AH475" s="20">
        <v>0</v>
      </c>
      <c r="AI475" s="20">
        <v>0.5</v>
      </c>
      <c r="AJ475" s="20" t="s">
        <v>1410</v>
      </c>
      <c r="AK475" s="22">
        <v>90</v>
      </c>
      <c r="AL475" s="22">
        <v>0</v>
      </c>
      <c r="AM475" s="22">
        <v>0</v>
      </c>
      <c r="AN475" s="22">
        <v>0</v>
      </c>
      <c r="AO475" s="22">
        <v>1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2</v>
      </c>
      <c r="AV475" s="22">
        <v>0</v>
      </c>
      <c r="AW475" s="22">
        <v>12</v>
      </c>
      <c r="AX475" s="20">
        <v>18.600000000000001</v>
      </c>
      <c r="AY475" s="20">
        <v>0</v>
      </c>
      <c r="AZ475" s="20">
        <v>0</v>
      </c>
      <c r="BA475" s="20">
        <v>1.9</v>
      </c>
      <c r="BB475" s="22">
        <v>1</v>
      </c>
      <c r="BC475" s="20">
        <v>0</v>
      </c>
      <c r="BD475" s="20">
        <v>0</v>
      </c>
      <c r="BE475" s="20">
        <v>0</v>
      </c>
      <c r="BF475" s="20">
        <v>0.83</v>
      </c>
      <c r="BG475" s="22">
        <v>405</v>
      </c>
      <c r="BH475" s="22">
        <v>30</v>
      </c>
      <c r="BI475" s="22">
        <v>462</v>
      </c>
      <c r="BJ475" s="22">
        <v>16</v>
      </c>
      <c r="BK475" s="22">
        <v>432</v>
      </c>
      <c r="BL475" s="22">
        <v>7</v>
      </c>
      <c r="BM475" s="22">
        <v>445</v>
      </c>
      <c r="BN475" s="22">
        <v>30</v>
      </c>
      <c r="BO475" s="20"/>
      <c r="BP475" s="20"/>
      <c r="BQ475" s="20"/>
      <c r="BR475" s="20"/>
      <c r="BS475" s="20"/>
      <c r="BT475" s="20"/>
      <c r="BU475" s="22">
        <v>0</v>
      </c>
      <c r="BV475" s="22">
        <v>2</v>
      </c>
      <c r="BW475" s="22">
        <v>0</v>
      </c>
      <c r="BX475" s="22">
        <v>0</v>
      </c>
      <c r="BY475" s="22">
        <v>0.83</v>
      </c>
      <c r="BZ475" s="22">
        <v>1</v>
      </c>
      <c r="CA475" s="22">
        <v>727</v>
      </c>
      <c r="CB475" s="22">
        <v>72</v>
      </c>
      <c r="CC475" s="22">
        <v>405</v>
      </c>
      <c r="CD475" s="22">
        <v>34</v>
      </c>
      <c r="CE475" s="22">
        <v>261</v>
      </c>
      <c r="CF475" s="22">
        <v>25</v>
      </c>
      <c r="CG475" s="22">
        <v>201</v>
      </c>
      <c r="CH475" s="22">
        <v>27</v>
      </c>
      <c r="CI475" s="22">
        <v>1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482769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1755</v>
      </c>
      <c r="N476" s="20">
        <v>0</v>
      </c>
      <c r="O476" s="22">
        <v>363</v>
      </c>
      <c r="P476" s="23" t="b">
        <v>0</v>
      </c>
      <c r="Q476" s="20" t="s">
        <v>2886</v>
      </c>
      <c r="R476" s="20" t="s">
        <v>2887</v>
      </c>
      <c r="S476" s="22">
        <v>44</v>
      </c>
      <c r="T476" s="20" t="s">
        <v>1756</v>
      </c>
      <c r="U476" s="20">
        <v>0</v>
      </c>
      <c r="V476" s="20" t="s">
        <v>1757</v>
      </c>
      <c r="W476" s="20">
        <v>0</v>
      </c>
      <c r="X476" s="23" t="b">
        <v>0</v>
      </c>
      <c r="Y476" s="20"/>
      <c r="Z476" s="20" t="s">
        <v>872</v>
      </c>
      <c r="AA476" s="22">
        <v>13</v>
      </c>
      <c r="AB476" s="22">
        <v>43</v>
      </c>
      <c r="AC476" s="22">
        <v>0</v>
      </c>
      <c r="AD476" s="22">
        <v>332</v>
      </c>
      <c r="AE476" s="22">
        <v>0</v>
      </c>
      <c r="AF476" s="22">
        <v>2234</v>
      </c>
      <c r="AG476" s="22">
        <v>3</v>
      </c>
      <c r="AH476" s="20">
        <v>0</v>
      </c>
      <c r="AI476" s="20">
        <v>0</v>
      </c>
      <c r="AJ476" s="20" t="s">
        <v>1757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626</v>
      </c>
      <c r="BH476" s="22">
        <v>242</v>
      </c>
      <c r="BI476" s="22">
        <v>615</v>
      </c>
      <c r="BJ476" s="22">
        <v>242</v>
      </c>
      <c r="BK476" s="22">
        <v>598</v>
      </c>
      <c r="BL476" s="22">
        <v>238</v>
      </c>
      <c r="BM476" s="22">
        <v>631</v>
      </c>
      <c r="BN476" s="22">
        <v>245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550</v>
      </c>
      <c r="CB476" s="22">
        <v>308</v>
      </c>
      <c r="CC476" s="22">
        <v>582</v>
      </c>
      <c r="CD476" s="22">
        <v>212</v>
      </c>
      <c r="CE476" s="22">
        <v>638</v>
      </c>
      <c r="CF476" s="22">
        <v>250</v>
      </c>
      <c r="CG476" s="22">
        <v>677</v>
      </c>
      <c r="CH476" s="22">
        <v>271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155405</v>
      </c>
      <c r="D477" s="22">
        <v>-1</v>
      </c>
      <c r="E477" s="22">
        <v>1</v>
      </c>
      <c r="F477" s="22">
        <v>-3</v>
      </c>
      <c r="G477" s="22">
        <v>3</v>
      </c>
      <c r="H477" s="22">
        <v>0</v>
      </c>
      <c r="I477" s="22">
        <v>3</v>
      </c>
      <c r="J477" s="20">
        <v>1</v>
      </c>
      <c r="K477" s="20">
        <v>1.5</v>
      </c>
      <c r="L477" s="22">
        <v>0</v>
      </c>
      <c r="M477" s="20" t="s">
        <v>1411</v>
      </c>
      <c r="N477" s="20">
        <v>0</v>
      </c>
      <c r="O477" s="22">
        <v>364</v>
      </c>
      <c r="P477" s="23" t="b">
        <v>0</v>
      </c>
      <c r="Q477" s="20"/>
      <c r="R477" s="20"/>
      <c r="S477" s="22">
        <v>47</v>
      </c>
      <c r="T477" s="20" t="s">
        <v>1412</v>
      </c>
      <c r="U477" s="20">
        <v>1</v>
      </c>
      <c r="V477" s="20" t="s">
        <v>680</v>
      </c>
      <c r="W477" s="20">
        <v>0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4</v>
      </c>
      <c r="AD477" s="22">
        <v>1920</v>
      </c>
      <c r="AE477" s="22">
        <v>22</v>
      </c>
      <c r="AF477" s="22">
        <v>4265</v>
      </c>
      <c r="AG477" s="22">
        <v>42</v>
      </c>
      <c r="AH477" s="20">
        <v>0</v>
      </c>
      <c r="AI477" s="20">
        <v>0.9</v>
      </c>
      <c r="AJ477" s="20" t="s">
        <v>680</v>
      </c>
      <c r="AK477" s="22">
        <v>89</v>
      </c>
      <c r="AL477" s="22">
        <v>0</v>
      </c>
      <c r="AM477" s="22">
        <v>0</v>
      </c>
      <c r="AN477" s="22">
        <v>0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14</v>
      </c>
      <c r="AX477" s="20">
        <v>16.2</v>
      </c>
      <c r="AY477" s="20">
        <v>9.3000000000000007</v>
      </c>
      <c r="AZ477" s="20">
        <v>6</v>
      </c>
      <c r="BA477" s="20">
        <v>3.1</v>
      </c>
      <c r="BB477" s="22">
        <v>0</v>
      </c>
      <c r="BC477" s="20">
        <v>7.0000000000000007E-2</v>
      </c>
      <c r="BD477" s="20">
        <v>7.0000000000000007E-2</v>
      </c>
      <c r="BE477" s="20">
        <v>0.14000000000000001</v>
      </c>
      <c r="BF477" s="20">
        <v>1.58</v>
      </c>
      <c r="BG477" s="22">
        <v>413</v>
      </c>
      <c r="BH477" s="22">
        <v>188</v>
      </c>
      <c r="BI477" s="22">
        <v>394</v>
      </c>
      <c r="BJ477" s="22">
        <v>197</v>
      </c>
      <c r="BK477" s="22">
        <v>395</v>
      </c>
      <c r="BL477" s="22">
        <v>199</v>
      </c>
      <c r="BM477" s="22">
        <v>427</v>
      </c>
      <c r="BN477" s="22">
        <v>198</v>
      </c>
      <c r="BO477" s="20"/>
      <c r="BP477" s="20"/>
      <c r="BQ477" s="20"/>
      <c r="BR477" s="20"/>
      <c r="BS477" s="20"/>
      <c r="BT477" s="20"/>
      <c r="BU477" s="22">
        <v>7.0000000000000007E-2</v>
      </c>
      <c r="BV477" s="22">
        <v>0</v>
      </c>
      <c r="BW477" s="22">
        <v>7.0000000000000007E-2</v>
      </c>
      <c r="BX477" s="22">
        <v>0.14000000000000001</v>
      </c>
      <c r="BY477" s="22">
        <v>1.6</v>
      </c>
      <c r="BZ477" s="22">
        <v>2.02</v>
      </c>
      <c r="CA477" s="22">
        <v>318</v>
      </c>
      <c r="CB477" s="22">
        <v>205</v>
      </c>
      <c r="CC477" s="22">
        <v>667</v>
      </c>
      <c r="CD477" s="22">
        <v>265</v>
      </c>
      <c r="CE477" s="22">
        <v>429</v>
      </c>
      <c r="CF477" s="22">
        <v>197</v>
      </c>
      <c r="CG477" s="22">
        <v>544</v>
      </c>
      <c r="CH477" s="22">
        <v>197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220566</v>
      </c>
      <c r="D478" s="22">
        <v>0</v>
      </c>
      <c r="E478" s="22">
        <v>0</v>
      </c>
      <c r="F478" s="22">
        <v>1</v>
      </c>
      <c r="G478" s="22">
        <v>-1</v>
      </c>
      <c r="H478" s="22">
        <v>1</v>
      </c>
      <c r="I478" s="22">
        <v>3</v>
      </c>
      <c r="J478" s="20">
        <v>3</v>
      </c>
      <c r="K478" s="20">
        <v>3.5</v>
      </c>
      <c r="L478" s="22">
        <v>1</v>
      </c>
      <c r="M478" s="20" t="s">
        <v>307</v>
      </c>
      <c r="N478" s="20">
        <v>2</v>
      </c>
      <c r="O478" s="22">
        <v>365</v>
      </c>
      <c r="P478" s="23" t="b">
        <v>0</v>
      </c>
      <c r="Q478" s="20"/>
      <c r="R478" s="20" t="s">
        <v>3651</v>
      </c>
      <c r="S478" s="22">
        <v>56</v>
      </c>
      <c r="T478" s="20" t="s">
        <v>1400</v>
      </c>
      <c r="U478" s="20">
        <v>3.8</v>
      </c>
      <c r="V478" s="20" t="s">
        <v>1401</v>
      </c>
      <c r="W478" s="20">
        <v>5.4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49</v>
      </c>
      <c r="AD478" s="22">
        <v>1223557</v>
      </c>
      <c r="AE478" s="22">
        <v>4519</v>
      </c>
      <c r="AF478" s="22">
        <v>1261095</v>
      </c>
      <c r="AG478" s="22">
        <v>4919</v>
      </c>
      <c r="AH478" s="20">
        <v>0.4</v>
      </c>
      <c r="AI478" s="20">
        <v>8.8000000000000007</v>
      </c>
      <c r="AJ478" s="20" t="s">
        <v>307</v>
      </c>
      <c r="AK478" s="22">
        <v>1090</v>
      </c>
      <c r="AL478" s="22">
        <v>3</v>
      </c>
      <c r="AM478" s="22">
        <v>3</v>
      </c>
      <c r="AN478" s="22">
        <v>4</v>
      </c>
      <c r="AO478" s="22">
        <v>13</v>
      </c>
      <c r="AP478" s="22">
        <v>0</v>
      </c>
      <c r="AQ478" s="22">
        <v>0</v>
      </c>
      <c r="AR478" s="22">
        <v>0</v>
      </c>
      <c r="AS478" s="22">
        <v>6</v>
      </c>
      <c r="AT478" s="22">
        <v>1</v>
      </c>
      <c r="AU478" s="22">
        <v>0</v>
      </c>
      <c r="AV478" s="22">
        <v>5</v>
      </c>
      <c r="AW478" s="22">
        <v>250</v>
      </c>
      <c r="AX478" s="20">
        <v>342.8</v>
      </c>
      <c r="AY478" s="20">
        <v>266.7</v>
      </c>
      <c r="AZ478" s="20">
        <v>200</v>
      </c>
      <c r="BA478" s="20">
        <v>80.900000000000006</v>
      </c>
      <c r="BB478" s="22">
        <v>13</v>
      </c>
      <c r="BC478" s="20">
        <v>1.56</v>
      </c>
      <c r="BD478" s="20">
        <v>2.54</v>
      </c>
      <c r="BE478" s="20">
        <v>4.0999999999999996</v>
      </c>
      <c r="BF478" s="20">
        <v>12.14</v>
      </c>
      <c r="BG478" s="22">
        <v>39</v>
      </c>
      <c r="BH478" s="22">
        <v>14</v>
      </c>
      <c r="BI478" s="22">
        <v>48</v>
      </c>
      <c r="BJ478" s="22">
        <v>38</v>
      </c>
      <c r="BK478" s="22">
        <v>75</v>
      </c>
      <c r="BL478" s="22">
        <v>50</v>
      </c>
      <c r="BM478" s="22">
        <v>43</v>
      </c>
      <c r="BN478" s="22">
        <v>30</v>
      </c>
      <c r="BO478" s="20"/>
      <c r="BP478" s="20"/>
      <c r="BQ478" s="20"/>
      <c r="BR478" s="20"/>
      <c r="BS478" s="20"/>
      <c r="BT478" s="20"/>
      <c r="BU478" s="22">
        <v>0.13</v>
      </c>
      <c r="BV478" s="22">
        <v>0</v>
      </c>
      <c r="BW478" s="22">
        <v>0.21</v>
      </c>
      <c r="BX478" s="22">
        <v>0.34</v>
      </c>
      <c r="BY478" s="22">
        <v>1</v>
      </c>
      <c r="BZ478" s="22">
        <v>1.07</v>
      </c>
      <c r="CA478" s="22">
        <v>91</v>
      </c>
      <c r="CB478" s="22">
        <v>56</v>
      </c>
      <c r="CC478" s="22">
        <v>167</v>
      </c>
      <c r="CD478" s="22">
        <v>82</v>
      </c>
      <c r="CE478" s="22">
        <v>71</v>
      </c>
      <c r="CF478" s="22">
        <v>38</v>
      </c>
      <c r="CG478" s="22">
        <v>76</v>
      </c>
      <c r="CH478" s="22">
        <v>24</v>
      </c>
      <c r="CI478" s="22">
        <v>1.07</v>
      </c>
      <c r="CJ478" s="22">
        <v>0.33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437468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1</v>
      </c>
      <c r="K479" s="20">
        <v>1.5</v>
      </c>
      <c r="L479" s="22">
        <v>0</v>
      </c>
      <c r="M479" s="20" t="s">
        <v>1416</v>
      </c>
      <c r="N479" s="20">
        <v>0</v>
      </c>
      <c r="O479" s="22">
        <v>366</v>
      </c>
      <c r="P479" s="23" t="b">
        <v>0</v>
      </c>
      <c r="Q479" s="20"/>
      <c r="R479" s="20" t="s">
        <v>3443</v>
      </c>
      <c r="S479" s="22">
        <v>39</v>
      </c>
      <c r="T479" s="20" t="s">
        <v>1417</v>
      </c>
      <c r="U479" s="20">
        <v>2.5</v>
      </c>
      <c r="V479" s="20" t="s">
        <v>749</v>
      </c>
      <c r="W479" s="20">
        <v>1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5</v>
      </c>
      <c r="AD479" s="22">
        <v>127277</v>
      </c>
      <c r="AE479" s="22">
        <v>1530</v>
      </c>
      <c r="AF479" s="22">
        <v>128361</v>
      </c>
      <c r="AG479" s="22">
        <v>1479</v>
      </c>
      <c r="AH479" s="20">
        <v>0</v>
      </c>
      <c r="AI479" s="20">
        <v>1.3</v>
      </c>
      <c r="AJ479" s="20" t="s">
        <v>195</v>
      </c>
      <c r="AK479" s="22">
        <v>15</v>
      </c>
      <c r="AL479" s="22">
        <v>0</v>
      </c>
      <c r="AM479" s="22">
        <v>1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17</v>
      </c>
      <c r="AX479" s="20">
        <v>19.399999999999999</v>
      </c>
      <c r="AY479" s="20">
        <v>14.6</v>
      </c>
      <c r="AZ479" s="20">
        <v>4</v>
      </c>
      <c r="BA479" s="20">
        <v>3.8</v>
      </c>
      <c r="BB479" s="22">
        <v>0</v>
      </c>
      <c r="BC479" s="20">
        <v>0</v>
      </c>
      <c r="BD479" s="20">
        <v>0.08</v>
      </c>
      <c r="BE479" s="20">
        <v>0.08</v>
      </c>
      <c r="BF479" s="20">
        <v>0.02</v>
      </c>
      <c r="BG479" s="22">
        <v>404</v>
      </c>
      <c r="BH479" s="22">
        <v>149</v>
      </c>
      <c r="BI479" s="22">
        <v>368</v>
      </c>
      <c r="BJ479" s="22">
        <v>130</v>
      </c>
      <c r="BK479" s="22">
        <v>401</v>
      </c>
      <c r="BL479" s="22">
        <v>145</v>
      </c>
      <c r="BM479" s="22">
        <v>411</v>
      </c>
      <c r="BN479" s="22">
        <v>146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0.48</v>
      </c>
      <c r="BX479" s="22">
        <v>0.48</v>
      </c>
      <c r="BY479" s="22">
        <v>0.12</v>
      </c>
      <c r="BZ479" s="22">
        <v>0</v>
      </c>
      <c r="CA479" s="22">
        <v>751</v>
      </c>
      <c r="CB479" s="22">
        <v>240</v>
      </c>
      <c r="CC479" s="22">
        <v>422</v>
      </c>
      <c r="CD479" s="22">
        <v>140</v>
      </c>
      <c r="CE479" s="22">
        <v>205</v>
      </c>
      <c r="CF479" s="22">
        <v>64</v>
      </c>
      <c r="CG479" s="22">
        <v>180</v>
      </c>
      <c r="CH479" s="22">
        <v>68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164484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1</v>
      </c>
      <c r="J480" s="20">
        <v>1</v>
      </c>
      <c r="K480" s="20">
        <v>1.5</v>
      </c>
      <c r="L480" s="22">
        <v>0</v>
      </c>
      <c r="M480" s="20" t="s">
        <v>1392</v>
      </c>
      <c r="N480" s="20">
        <v>0</v>
      </c>
      <c r="O480" s="22">
        <v>367</v>
      </c>
      <c r="P480" s="23" t="b">
        <v>0</v>
      </c>
      <c r="Q480" s="20"/>
      <c r="R480" s="20"/>
      <c r="S480" s="22">
        <v>39</v>
      </c>
      <c r="T480" s="20" t="s">
        <v>1393</v>
      </c>
      <c r="U480" s="20">
        <v>0</v>
      </c>
      <c r="V480" s="20" t="s">
        <v>751</v>
      </c>
      <c r="W480" s="20">
        <v>0.2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0</v>
      </c>
      <c r="AD480" s="22">
        <v>18496</v>
      </c>
      <c r="AE480" s="22">
        <v>109</v>
      </c>
      <c r="AF480" s="22">
        <v>14862</v>
      </c>
      <c r="AG480" s="22">
        <v>202</v>
      </c>
      <c r="AH480" s="20">
        <v>0</v>
      </c>
      <c r="AI480" s="20">
        <v>0</v>
      </c>
      <c r="AJ480" s="20" t="s">
        <v>751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487</v>
      </c>
      <c r="BH480" s="22">
        <v>41</v>
      </c>
      <c r="BI480" s="22">
        <v>470</v>
      </c>
      <c r="BJ480" s="22">
        <v>22</v>
      </c>
      <c r="BK480" s="22">
        <v>441</v>
      </c>
      <c r="BL480" s="22">
        <v>13</v>
      </c>
      <c r="BM480" s="22">
        <v>493</v>
      </c>
      <c r="BN480" s="22">
        <v>41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736</v>
      </c>
      <c r="CB480" s="22">
        <v>78</v>
      </c>
      <c r="CC480" s="22">
        <v>413</v>
      </c>
      <c r="CD480" s="22">
        <v>40</v>
      </c>
      <c r="CE480" s="22">
        <v>499</v>
      </c>
      <c r="CF480" s="22">
        <v>41</v>
      </c>
      <c r="CG480" s="22">
        <v>318</v>
      </c>
      <c r="CH480" s="22">
        <v>48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97299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1.4</v>
      </c>
      <c r="K481" s="20">
        <v>1.9</v>
      </c>
      <c r="L481" s="22">
        <v>1</v>
      </c>
      <c r="M481" s="20" t="s">
        <v>935</v>
      </c>
      <c r="N481" s="20">
        <v>0.4</v>
      </c>
      <c r="O481" s="22">
        <v>368</v>
      </c>
      <c r="P481" s="23" t="b">
        <v>0</v>
      </c>
      <c r="Q481" s="20"/>
      <c r="R481" s="20" t="s">
        <v>3523</v>
      </c>
      <c r="S481" s="22">
        <v>53</v>
      </c>
      <c r="T481" s="20" t="s">
        <v>1382</v>
      </c>
      <c r="U481" s="20">
        <v>2.8</v>
      </c>
      <c r="V481" s="20" t="s">
        <v>407</v>
      </c>
      <c r="W481" s="20">
        <v>3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17</v>
      </c>
      <c r="AD481" s="22">
        <v>101549</v>
      </c>
      <c r="AE481" s="22">
        <v>1632</v>
      </c>
      <c r="AF481" s="22">
        <v>2204259</v>
      </c>
      <c r="AG481" s="22">
        <v>1541</v>
      </c>
      <c r="AH481" s="20">
        <v>0.1</v>
      </c>
      <c r="AI481" s="20">
        <v>3.2</v>
      </c>
      <c r="AJ481" s="20" t="s">
        <v>407</v>
      </c>
      <c r="AK481" s="22">
        <v>367</v>
      </c>
      <c r="AL481" s="22">
        <v>0</v>
      </c>
      <c r="AM481" s="22">
        <v>0</v>
      </c>
      <c r="AN481" s="22">
        <v>2</v>
      </c>
      <c r="AO481" s="22">
        <v>3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0</v>
      </c>
      <c r="AW481" s="22">
        <v>83</v>
      </c>
      <c r="AX481" s="20">
        <v>51.4</v>
      </c>
      <c r="AY481" s="20">
        <v>47.5</v>
      </c>
      <c r="AZ481" s="20">
        <v>8</v>
      </c>
      <c r="BA481" s="20">
        <v>10.7</v>
      </c>
      <c r="BB481" s="22">
        <v>4</v>
      </c>
      <c r="BC481" s="20">
        <v>0</v>
      </c>
      <c r="BD481" s="20">
        <v>7.0000000000000007E-2</v>
      </c>
      <c r="BE481" s="20">
        <v>7.0000000000000007E-2</v>
      </c>
      <c r="BF481" s="20">
        <v>4.3</v>
      </c>
      <c r="BG481" s="22">
        <v>345</v>
      </c>
      <c r="BH481" s="22">
        <v>131</v>
      </c>
      <c r="BI481" s="22">
        <v>284</v>
      </c>
      <c r="BJ481" s="22">
        <v>90</v>
      </c>
      <c r="BK481" s="22">
        <v>388</v>
      </c>
      <c r="BL481" s="22">
        <v>141</v>
      </c>
      <c r="BM481" s="22">
        <v>360</v>
      </c>
      <c r="BN481" s="22">
        <v>131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0.02</v>
      </c>
      <c r="BX481" s="22">
        <v>0.02</v>
      </c>
      <c r="BY481" s="22">
        <v>1.05</v>
      </c>
      <c r="BZ481" s="22">
        <v>0.74</v>
      </c>
      <c r="CA481" s="22">
        <v>136</v>
      </c>
      <c r="CB481" s="22">
        <v>13</v>
      </c>
      <c r="CC481" s="22">
        <v>350</v>
      </c>
      <c r="CD481" s="22">
        <v>115</v>
      </c>
      <c r="CE481" s="22">
        <v>173</v>
      </c>
      <c r="CF481" s="22">
        <v>54</v>
      </c>
      <c r="CG481" s="22">
        <v>111</v>
      </c>
      <c r="CH481" s="22">
        <v>46</v>
      </c>
      <c r="CI481" s="22">
        <v>0.98</v>
      </c>
      <c r="CJ481" s="22">
        <v>0.49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58621</v>
      </c>
      <c r="D482" s="22">
        <v>0</v>
      </c>
      <c r="E482" s="22">
        <v>0</v>
      </c>
      <c r="F482" s="22">
        <v>3</v>
      </c>
      <c r="G482" s="22">
        <v>-3</v>
      </c>
      <c r="H482" s="22">
        <v>0</v>
      </c>
      <c r="I482" s="22">
        <v>2</v>
      </c>
      <c r="J482" s="20">
        <v>2.4</v>
      </c>
      <c r="K482" s="20">
        <v>2.9</v>
      </c>
      <c r="L482" s="22">
        <v>2</v>
      </c>
      <c r="M482" s="20" t="s">
        <v>1280</v>
      </c>
      <c r="N482" s="20">
        <v>1.4</v>
      </c>
      <c r="O482" s="22">
        <v>369</v>
      </c>
      <c r="P482" s="23" t="b">
        <v>0</v>
      </c>
      <c r="Q482" s="20"/>
      <c r="R482" s="20"/>
      <c r="S482" s="22">
        <v>53</v>
      </c>
      <c r="T482" s="20" t="s">
        <v>1380</v>
      </c>
      <c r="U482" s="20">
        <v>3.1</v>
      </c>
      <c r="V482" s="20" t="s">
        <v>514</v>
      </c>
      <c r="W482" s="20">
        <v>16.3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50</v>
      </c>
      <c r="AD482" s="22">
        <v>2006427</v>
      </c>
      <c r="AE482" s="22">
        <v>13128</v>
      </c>
      <c r="AF482" s="22">
        <v>968241</v>
      </c>
      <c r="AG482" s="22">
        <v>17508</v>
      </c>
      <c r="AH482" s="20">
        <v>0.3</v>
      </c>
      <c r="AI482" s="20">
        <v>9.4</v>
      </c>
      <c r="AJ482" s="20" t="s">
        <v>514</v>
      </c>
      <c r="AK482" s="22">
        <v>1440</v>
      </c>
      <c r="AL482" s="22">
        <v>0</v>
      </c>
      <c r="AM482" s="22">
        <v>1</v>
      </c>
      <c r="AN482" s="22">
        <v>4</v>
      </c>
      <c r="AO482" s="22">
        <v>18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4</v>
      </c>
      <c r="AW482" s="22">
        <v>284</v>
      </c>
      <c r="AX482" s="20">
        <v>195</v>
      </c>
      <c r="AY482" s="20">
        <v>266.39999999999998</v>
      </c>
      <c r="AZ482" s="20">
        <v>50</v>
      </c>
      <c r="BA482" s="20">
        <v>51.1</v>
      </c>
      <c r="BB482" s="22">
        <v>16</v>
      </c>
      <c r="BC482" s="20">
        <v>0.18</v>
      </c>
      <c r="BD482" s="20">
        <v>1.3</v>
      </c>
      <c r="BE482" s="20">
        <v>1.48</v>
      </c>
      <c r="BF482" s="20">
        <v>14.6</v>
      </c>
      <c r="BG482" s="22">
        <v>159</v>
      </c>
      <c r="BH482" s="22">
        <v>61</v>
      </c>
      <c r="BI482" s="22">
        <v>49</v>
      </c>
      <c r="BJ482" s="22">
        <v>9</v>
      </c>
      <c r="BK482" s="22">
        <v>232</v>
      </c>
      <c r="BL482" s="22">
        <v>66</v>
      </c>
      <c r="BM482" s="22">
        <v>115</v>
      </c>
      <c r="BN482" s="22">
        <v>22</v>
      </c>
      <c r="BO482" s="20"/>
      <c r="BP482" s="20"/>
      <c r="BQ482" s="20"/>
      <c r="BR482" s="20"/>
      <c r="BS482" s="20"/>
      <c r="BT482" s="20"/>
      <c r="BU482" s="22">
        <v>0.01</v>
      </c>
      <c r="BV482" s="22">
        <v>0</v>
      </c>
      <c r="BW482" s="22">
        <v>0.08</v>
      </c>
      <c r="BX482" s="22">
        <v>0.09</v>
      </c>
      <c r="BY482" s="22">
        <v>0.91</v>
      </c>
      <c r="BZ482" s="22">
        <v>1.1200000000000001</v>
      </c>
      <c r="CA482" s="22">
        <v>134</v>
      </c>
      <c r="CB482" s="22">
        <v>12</v>
      </c>
      <c r="CC482" s="22">
        <v>229</v>
      </c>
      <c r="CD482" s="22">
        <v>71</v>
      </c>
      <c r="CE482" s="22">
        <v>131</v>
      </c>
      <c r="CF482" s="22">
        <v>40</v>
      </c>
      <c r="CG482" s="22">
        <v>18</v>
      </c>
      <c r="CH482" s="22">
        <v>5</v>
      </c>
      <c r="CI482" s="22">
        <v>1</v>
      </c>
      <c r="CJ482" s="22">
        <v>0.25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465351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1.4</v>
      </c>
      <c r="K483" s="20">
        <v>1.9</v>
      </c>
      <c r="L483" s="22">
        <v>1</v>
      </c>
      <c r="M483" s="20" t="s">
        <v>1716</v>
      </c>
      <c r="N483" s="20">
        <v>0.4</v>
      </c>
      <c r="O483" s="22">
        <v>566</v>
      </c>
      <c r="P483" s="23" t="b">
        <v>0</v>
      </c>
      <c r="Q483" s="20"/>
      <c r="R483" s="20" t="s">
        <v>3524</v>
      </c>
      <c r="S483" s="22">
        <v>48</v>
      </c>
      <c r="T483" s="20" t="s">
        <v>1717</v>
      </c>
      <c r="U483" s="20">
        <v>1.4</v>
      </c>
      <c r="V483" s="20" t="s">
        <v>643</v>
      </c>
      <c r="W483" s="20">
        <v>0.1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13</v>
      </c>
      <c r="AD483" s="22">
        <v>20955</v>
      </c>
      <c r="AE483" s="22">
        <v>18</v>
      </c>
      <c r="AF483" s="22">
        <v>35339</v>
      </c>
      <c r="AG483" s="22">
        <v>70</v>
      </c>
      <c r="AH483" s="20">
        <v>0.1</v>
      </c>
      <c r="AI483" s="20">
        <v>2.7</v>
      </c>
      <c r="AJ483" s="20" t="s">
        <v>2344</v>
      </c>
      <c r="AK483" s="22">
        <v>408</v>
      </c>
      <c r="AL483" s="22">
        <v>0</v>
      </c>
      <c r="AM483" s="22">
        <v>1</v>
      </c>
      <c r="AN483" s="22">
        <v>1</v>
      </c>
      <c r="AO483" s="22">
        <v>9</v>
      </c>
      <c r="AP483" s="22">
        <v>0</v>
      </c>
      <c r="AQ483" s="22">
        <v>0</v>
      </c>
      <c r="AR483" s="22">
        <v>0</v>
      </c>
      <c r="AS483" s="22">
        <v>0</v>
      </c>
      <c r="AT483" s="22">
        <v>1</v>
      </c>
      <c r="AU483" s="22">
        <v>0</v>
      </c>
      <c r="AV483" s="22">
        <v>0</v>
      </c>
      <c r="AW483" s="22">
        <v>58</v>
      </c>
      <c r="AX483" s="20">
        <v>80.2</v>
      </c>
      <c r="AY483" s="20">
        <v>81.900000000000006</v>
      </c>
      <c r="AZ483" s="20">
        <v>28</v>
      </c>
      <c r="BA483" s="20">
        <v>19</v>
      </c>
      <c r="BB483" s="22">
        <v>4</v>
      </c>
      <c r="BC483" s="20">
        <v>0.05</v>
      </c>
      <c r="BD483" s="20">
        <v>0.45</v>
      </c>
      <c r="BE483" s="20">
        <v>0.5</v>
      </c>
      <c r="BF483" s="20">
        <v>6.05</v>
      </c>
      <c r="BG483" s="22">
        <v>304</v>
      </c>
      <c r="BH483" s="22">
        <v>128</v>
      </c>
      <c r="BI483" s="22">
        <v>197</v>
      </c>
      <c r="BJ483" s="22">
        <v>120</v>
      </c>
      <c r="BK483" s="22">
        <v>301</v>
      </c>
      <c r="BL483" s="22">
        <v>155</v>
      </c>
      <c r="BM483" s="22">
        <v>299</v>
      </c>
      <c r="BN483" s="22">
        <v>138</v>
      </c>
      <c r="BO483" s="20"/>
      <c r="BP483" s="20"/>
      <c r="BQ483" s="20"/>
      <c r="BR483" s="20"/>
      <c r="BS483" s="20"/>
      <c r="BT483" s="20"/>
      <c r="BU483" s="22">
        <v>0.01</v>
      </c>
      <c r="BV483" s="22">
        <v>0</v>
      </c>
      <c r="BW483" s="22">
        <v>0.1</v>
      </c>
      <c r="BX483" s="22">
        <v>0.11</v>
      </c>
      <c r="BY483" s="22">
        <v>1.33</v>
      </c>
      <c r="BZ483" s="22">
        <v>1.99</v>
      </c>
      <c r="CA483" s="22">
        <v>303</v>
      </c>
      <c r="CB483" s="22">
        <v>198</v>
      </c>
      <c r="CC483" s="22">
        <v>342</v>
      </c>
      <c r="CD483" s="22">
        <v>159</v>
      </c>
      <c r="CE483" s="22">
        <v>347</v>
      </c>
      <c r="CF483" s="22">
        <v>158</v>
      </c>
      <c r="CG483" s="22">
        <v>410</v>
      </c>
      <c r="CH483" s="22">
        <v>134</v>
      </c>
      <c r="CI483" s="22">
        <v>0.88</v>
      </c>
      <c r="CJ483" s="22">
        <v>0.22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477424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2</v>
      </c>
      <c r="J484" s="20">
        <v>1.8</v>
      </c>
      <c r="K484" s="20">
        <v>2.2999999999999998</v>
      </c>
      <c r="L484" s="22">
        <v>2</v>
      </c>
      <c r="M484" s="20" t="s">
        <v>2429</v>
      </c>
      <c r="N484" s="20">
        <v>0.8</v>
      </c>
      <c r="O484" s="22">
        <v>616</v>
      </c>
      <c r="P484" s="23" t="b">
        <v>0</v>
      </c>
      <c r="Q484" s="20"/>
      <c r="R484" s="20"/>
      <c r="S484" s="22">
        <v>49</v>
      </c>
      <c r="T484" s="20" t="s">
        <v>2430</v>
      </c>
      <c r="U484" s="20">
        <v>2.6</v>
      </c>
      <c r="V484" s="20" t="s">
        <v>2431</v>
      </c>
      <c r="W484" s="20">
        <v>3.6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31</v>
      </c>
      <c r="AD484" s="22">
        <v>562658</v>
      </c>
      <c r="AE484" s="22">
        <v>1525</v>
      </c>
      <c r="AF484" s="22">
        <v>598789</v>
      </c>
      <c r="AG484" s="22">
        <v>4121</v>
      </c>
      <c r="AH484" s="20">
        <v>0.2</v>
      </c>
      <c r="AI484" s="20">
        <v>6.3</v>
      </c>
      <c r="AJ484" s="20" t="s">
        <v>2431</v>
      </c>
      <c r="AK484" s="22">
        <v>975</v>
      </c>
      <c r="AL484" s="22">
        <v>0</v>
      </c>
      <c r="AM484" s="22">
        <v>0</v>
      </c>
      <c r="AN484" s="22">
        <v>3</v>
      </c>
      <c r="AO484" s="22">
        <v>12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188</v>
      </c>
      <c r="AX484" s="20">
        <v>181.8</v>
      </c>
      <c r="AY484" s="20">
        <v>119.9</v>
      </c>
      <c r="AZ484" s="20">
        <v>62</v>
      </c>
      <c r="BA484" s="20">
        <v>36.4</v>
      </c>
      <c r="BB484" s="22">
        <v>11</v>
      </c>
      <c r="BC484" s="20">
        <v>0.28000000000000003</v>
      </c>
      <c r="BD484" s="20">
        <v>0.61</v>
      </c>
      <c r="BE484" s="20">
        <v>0.89</v>
      </c>
      <c r="BF484" s="20">
        <v>11.01</v>
      </c>
      <c r="BG484" s="22">
        <v>175</v>
      </c>
      <c r="BH484" s="22">
        <v>67</v>
      </c>
      <c r="BI484" s="22">
        <v>146</v>
      </c>
      <c r="BJ484" s="22">
        <v>29</v>
      </c>
      <c r="BK484" s="22">
        <v>206</v>
      </c>
      <c r="BL484" s="22">
        <v>49</v>
      </c>
      <c r="BM484" s="22">
        <v>187</v>
      </c>
      <c r="BN484" s="22">
        <v>51</v>
      </c>
      <c r="BO484" s="20"/>
      <c r="BP484" s="20"/>
      <c r="BQ484" s="20"/>
      <c r="BR484" s="20"/>
      <c r="BS484" s="20"/>
      <c r="BT484" s="20"/>
      <c r="BU484" s="22">
        <v>0.03</v>
      </c>
      <c r="BV484" s="22">
        <v>0</v>
      </c>
      <c r="BW484" s="22">
        <v>0.06</v>
      </c>
      <c r="BX484" s="22">
        <v>0.09</v>
      </c>
      <c r="BY484" s="22">
        <v>1.02</v>
      </c>
      <c r="BZ484" s="22">
        <v>1.1100000000000001</v>
      </c>
      <c r="CA484" s="22">
        <v>267</v>
      </c>
      <c r="CB484" s="22">
        <v>33</v>
      </c>
      <c r="CC484" s="22">
        <v>291</v>
      </c>
      <c r="CD484" s="22">
        <v>94</v>
      </c>
      <c r="CE484" s="22">
        <v>198</v>
      </c>
      <c r="CF484" s="22">
        <v>63</v>
      </c>
      <c r="CG484" s="22">
        <v>97</v>
      </c>
      <c r="CH484" s="22">
        <v>39</v>
      </c>
      <c r="CI484" s="22">
        <v>1.02</v>
      </c>
      <c r="CJ484" s="22">
        <v>0.28000000000000003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75</v>
      </c>
      <c r="B485" s="22">
        <v>75</v>
      </c>
      <c r="C485" s="22">
        <v>248875</v>
      </c>
      <c r="D485" s="22">
        <v>0</v>
      </c>
      <c r="E485" s="22">
        <v>0</v>
      </c>
      <c r="F485" s="22">
        <v>2</v>
      </c>
      <c r="G485" s="22">
        <v>-2</v>
      </c>
      <c r="H485" s="22">
        <v>1</v>
      </c>
      <c r="I485" s="22">
        <v>3</v>
      </c>
      <c r="J485" s="20">
        <v>1.7</v>
      </c>
      <c r="K485" s="20">
        <v>2</v>
      </c>
      <c r="L485" s="22">
        <v>0</v>
      </c>
      <c r="M485" s="20" t="s">
        <v>2888</v>
      </c>
      <c r="N485" s="20">
        <v>1.2</v>
      </c>
      <c r="O485" s="22">
        <v>678</v>
      </c>
      <c r="P485" s="23" t="b">
        <v>0</v>
      </c>
      <c r="Q485" s="20" t="s">
        <v>3033</v>
      </c>
      <c r="R485" s="20" t="s">
        <v>3653</v>
      </c>
      <c r="S485" s="22">
        <v>67</v>
      </c>
      <c r="T485" s="20" t="s">
        <v>2889</v>
      </c>
      <c r="U485" s="20">
        <v>4.5</v>
      </c>
      <c r="V485" s="20" t="s">
        <v>2890</v>
      </c>
      <c r="W485" s="20">
        <v>5.7</v>
      </c>
      <c r="X485" s="23" t="b">
        <v>0</v>
      </c>
      <c r="Y485" s="20"/>
      <c r="Z485" s="20" t="s">
        <v>937</v>
      </c>
      <c r="AA485" s="22">
        <v>13</v>
      </c>
      <c r="AB485" s="22">
        <v>43</v>
      </c>
      <c r="AC485" s="22">
        <v>49</v>
      </c>
      <c r="AD485" s="22">
        <v>1311398</v>
      </c>
      <c r="AE485" s="22">
        <v>3062</v>
      </c>
      <c r="AF485" s="22">
        <v>762495</v>
      </c>
      <c r="AG485" s="22">
        <v>58149</v>
      </c>
      <c r="AH485" s="20">
        <v>0.2</v>
      </c>
      <c r="AI485" s="20">
        <v>7.3</v>
      </c>
      <c r="AJ485" s="20" t="s">
        <v>2890</v>
      </c>
      <c r="AK485" s="22">
        <v>693</v>
      </c>
      <c r="AL485" s="22">
        <v>2</v>
      </c>
      <c r="AM485" s="22">
        <v>5</v>
      </c>
      <c r="AN485" s="22">
        <v>0</v>
      </c>
      <c r="AO485" s="22">
        <v>11</v>
      </c>
      <c r="AP485" s="22">
        <v>0</v>
      </c>
      <c r="AQ485" s="22">
        <v>0</v>
      </c>
      <c r="AR485" s="22">
        <v>0</v>
      </c>
      <c r="AS485" s="22">
        <v>2</v>
      </c>
      <c r="AT485" s="22">
        <v>0</v>
      </c>
      <c r="AU485" s="22">
        <v>0</v>
      </c>
      <c r="AV485" s="22">
        <v>9</v>
      </c>
      <c r="AW485" s="22">
        <v>211</v>
      </c>
      <c r="AX485" s="20">
        <v>273.60000000000002</v>
      </c>
      <c r="AY485" s="20">
        <v>263</v>
      </c>
      <c r="AZ485" s="20">
        <v>327</v>
      </c>
      <c r="BA485" s="20">
        <v>86.4</v>
      </c>
      <c r="BB485" s="22">
        <v>9</v>
      </c>
      <c r="BC485" s="20">
        <v>0.88</v>
      </c>
      <c r="BD485" s="20">
        <v>2.5499999999999998</v>
      </c>
      <c r="BE485" s="20">
        <v>3.43</v>
      </c>
      <c r="BF485" s="20">
        <v>6.43</v>
      </c>
      <c r="BG485" s="22">
        <v>82</v>
      </c>
      <c r="BH485" s="22">
        <v>29</v>
      </c>
      <c r="BI485" s="22">
        <v>51</v>
      </c>
      <c r="BJ485" s="22">
        <v>40</v>
      </c>
      <c r="BK485" s="22">
        <v>30</v>
      </c>
      <c r="BL485" s="22">
        <v>16</v>
      </c>
      <c r="BM485" s="22">
        <v>36</v>
      </c>
      <c r="BN485" s="22">
        <v>24</v>
      </c>
      <c r="BO485" s="20"/>
      <c r="BP485" s="20"/>
      <c r="BQ485" s="20"/>
      <c r="BR485" s="20"/>
      <c r="BS485" s="20"/>
      <c r="BT485" s="20"/>
      <c r="BU485" s="22">
        <v>0.11</v>
      </c>
      <c r="BV485" s="22">
        <v>0</v>
      </c>
      <c r="BW485" s="22">
        <v>0.33</v>
      </c>
      <c r="BX485" s="22">
        <v>0.44</v>
      </c>
      <c r="BY485" s="22">
        <v>0.84</v>
      </c>
      <c r="BZ485" s="22">
        <v>1.43</v>
      </c>
      <c r="CA485" s="22">
        <v>42</v>
      </c>
      <c r="CB485" s="22">
        <v>25</v>
      </c>
      <c r="CC485" s="22">
        <v>255</v>
      </c>
      <c r="CD485" s="22">
        <v>119</v>
      </c>
      <c r="CE485" s="22">
        <v>34</v>
      </c>
      <c r="CF485" s="22">
        <v>20</v>
      </c>
      <c r="CG485" s="22">
        <v>71</v>
      </c>
      <c r="CH485" s="22">
        <v>22</v>
      </c>
      <c r="CI485" s="22">
        <v>1.17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25</v>
      </c>
      <c r="B486" s="22">
        <v>25</v>
      </c>
      <c r="C486" s="22">
        <v>184341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0.1</v>
      </c>
      <c r="K486" s="20">
        <v>0.2</v>
      </c>
      <c r="L486" s="22">
        <v>0</v>
      </c>
      <c r="M486" s="20" t="s">
        <v>1161</v>
      </c>
      <c r="N486" s="20">
        <v>0.2</v>
      </c>
      <c r="O486" s="22">
        <v>209</v>
      </c>
      <c r="P486" s="23" t="b">
        <v>0</v>
      </c>
      <c r="Q486" s="20" t="s">
        <v>3644</v>
      </c>
      <c r="R486" s="20" t="s">
        <v>3596</v>
      </c>
      <c r="S486" s="22">
        <v>68</v>
      </c>
      <c r="T486" s="20" t="s">
        <v>1162</v>
      </c>
      <c r="U486" s="20">
        <v>1.5</v>
      </c>
      <c r="V486" s="20" t="s">
        <v>465</v>
      </c>
      <c r="W486" s="20">
        <v>0.9</v>
      </c>
      <c r="X486" s="23" t="b">
        <v>0</v>
      </c>
      <c r="Y486" s="20"/>
      <c r="Z486" s="20" t="s">
        <v>937</v>
      </c>
      <c r="AA486" s="22">
        <v>14</v>
      </c>
      <c r="AB486" s="22">
        <v>1</v>
      </c>
      <c r="AC486" s="22">
        <v>12</v>
      </c>
      <c r="AD486" s="22">
        <v>24581</v>
      </c>
      <c r="AE486" s="22">
        <v>37</v>
      </c>
      <c r="AF486" s="22">
        <v>277890</v>
      </c>
      <c r="AG486" s="22">
        <v>514</v>
      </c>
      <c r="AH486" s="20">
        <v>0</v>
      </c>
      <c r="AI486" s="20">
        <v>1.8</v>
      </c>
      <c r="AJ486" s="20" t="s">
        <v>465</v>
      </c>
      <c r="AK486" s="22">
        <v>397</v>
      </c>
      <c r="AL486" s="22">
        <v>0</v>
      </c>
      <c r="AM486" s="22">
        <v>0</v>
      </c>
      <c r="AN486" s="22">
        <v>1</v>
      </c>
      <c r="AO486" s="22">
        <v>6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51</v>
      </c>
      <c r="AX486" s="20">
        <v>53</v>
      </c>
      <c r="AY486" s="20">
        <v>86.3</v>
      </c>
      <c r="AZ486" s="20">
        <v>40</v>
      </c>
      <c r="BA486" s="20">
        <v>18</v>
      </c>
      <c r="BB486" s="22">
        <v>4</v>
      </c>
      <c r="BC486" s="20">
        <v>0.2</v>
      </c>
      <c r="BD486" s="20">
        <v>0.32</v>
      </c>
      <c r="BE486" s="20">
        <v>0.52</v>
      </c>
      <c r="BF486" s="20">
        <v>6.92</v>
      </c>
      <c r="BG486" s="22">
        <v>343</v>
      </c>
      <c r="BH486" s="22">
        <v>149</v>
      </c>
      <c r="BI486" s="22">
        <v>189</v>
      </c>
      <c r="BJ486" s="22">
        <v>116</v>
      </c>
      <c r="BK486" s="22">
        <v>260</v>
      </c>
      <c r="BL486" s="22">
        <v>136</v>
      </c>
      <c r="BM486" s="22">
        <v>308</v>
      </c>
      <c r="BN486" s="22">
        <v>141</v>
      </c>
      <c r="BO486" s="22">
        <v>4</v>
      </c>
      <c r="BP486" s="20"/>
      <c r="BQ486" s="20"/>
      <c r="BR486" s="20"/>
      <c r="BS486" s="20"/>
      <c r="BT486" s="20"/>
      <c r="BU486" s="22">
        <v>0.05</v>
      </c>
      <c r="BV486" s="22">
        <v>0</v>
      </c>
      <c r="BW486" s="22">
        <v>7.0000000000000007E-2</v>
      </c>
      <c r="BX486" s="22">
        <v>0.12</v>
      </c>
      <c r="BY486" s="22">
        <v>1.57</v>
      </c>
      <c r="BZ486" s="22">
        <v>1.36</v>
      </c>
      <c r="CA486" s="22">
        <v>38</v>
      </c>
      <c r="CB486" s="22">
        <v>21</v>
      </c>
      <c r="CC486" s="22">
        <v>399</v>
      </c>
      <c r="CD486" s="22">
        <v>186</v>
      </c>
      <c r="CE486" s="22">
        <v>342</v>
      </c>
      <c r="CF486" s="22">
        <v>155</v>
      </c>
      <c r="CG486" s="22">
        <v>195</v>
      </c>
      <c r="CH486" s="22">
        <v>67</v>
      </c>
      <c r="CI486" s="22">
        <v>0.91</v>
      </c>
      <c r="CJ486" s="22">
        <v>0.23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152590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1255</v>
      </c>
      <c r="N487" s="20">
        <v>0</v>
      </c>
      <c r="O487" s="22">
        <v>370</v>
      </c>
      <c r="P487" s="23" t="b">
        <v>0</v>
      </c>
      <c r="Q487" s="20" t="s">
        <v>2200</v>
      </c>
      <c r="R487" s="20" t="s">
        <v>2201</v>
      </c>
      <c r="S487" s="22">
        <v>45</v>
      </c>
      <c r="T487" s="20" t="s">
        <v>1431</v>
      </c>
      <c r="U487" s="20">
        <v>0</v>
      </c>
      <c r="V487" s="20" t="s">
        <v>755</v>
      </c>
      <c r="W487" s="20">
        <v>0</v>
      </c>
      <c r="X487" s="23" t="b">
        <v>0</v>
      </c>
      <c r="Y487" s="20"/>
      <c r="Z487" s="20" t="s">
        <v>872</v>
      </c>
      <c r="AA487" s="22">
        <v>14</v>
      </c>
      <c r="AB487" s="22">
        <v>1</v>
      </c>
      <c r="AC487" s="22">
        <v>0</v>
      </c>
      <c r="AD487" s="22">
        <v>0</v>
      </c>
      <c r="AE487" s="22">
        <v>0</v>
      </c>
      <c r="AF487" s="22">
        <v>700</v>
      </c>
      <c r="AG487" s="22">
        <v>1</v>
      </c>
      <c r="AH487" s="20">
        <v>0</v>
      </c>
      <c r="AI487" s="20">
        <v>0</v>
      </c>
      <c r="AJ487" s="20" t="s">
        <v>2202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633</v>
      </c>
      <c r="BH487" s="22">
        <v>241</v>
      </c>
      <c r="BI487" s="22">
        <v>628</v>
      </c>
      <c r="BJ487" s="22">
        <v>241</v>
      </c>
      <c r="BK487" s="22">
        <v>613</v>
      </c>
      <c r="BL487" s="22">
        <v>237</v>
      </c>
      <c r="BM487" s="22">
        <v>638</v>
      </c>
      <c r="BN487" s="22">
        <v>241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363</v>
      </c>
      <c r="CB487" s="22">
        <v>57</v>
      </c>
      <c r="CC487" s="22">
        <v>591</v>
      </c>
      <c r="CD487" s="22">
        <v>232</v>
      </c>
      <c r="CE487" s="22">
        <v>645</v>
      </c>
      <c r="CF487" s="22">
        <v>240</v>
      </c>
      <c r="CG487" s="22">
        <v>711</v>
      </c>
      <c r="CH487" s="22">
        <v>240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25</v>
      </c>
      <c r="B488" s="22">
        <v>25</v>
      </c>
      <c r="C488" s="22">
        <v>493250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0</v>
      </c>
      <c r="K488" s="20">
        <v>0.1</v>
      </c>
      <c r="L488" s="22">
        <v>0</v>
      </c>
      <c r="M488" s="20" t="s">
        <v>756</v>
      </c>
      <c r="N488" s="20">
        <v>0</v>
      </c>
      <c r="O488" s="22">
        <v>371</v>
      </c>
      <c r="P488" s="23" t="b">
        <v>0</v>
      </c>
      <c r="Q488" s="20" t="s">
        <v>3279</v>
      </c>
      <c r="R488" s="20" t="s">
        <v>2432</v>
      </c>
      <c r="S488" s="22">
        <v>44</v>
      </c>
      <c r="T488" s="20" t="s">
        <v>1457</v>
      </c>
      <c r="U488" s="20">
        <v>0</v>
      </c>
      <c r="V488" s="20" t="s">
        <v>632</v>
      </c>
      <c r="W488" s="20">
        <v>0</v>
      </c>
      <c r="X488" s="23" t="b">
        <v>0</v>
      </c>
      <c r="Y488" s="20"/>
      <c r="Z488" s="20" t="s">
        <v>937</v>
      </c>
      <c r="AA488" s="22">
        <v>14</v>
      </c>
      <c r="AB488" s="22">
        <v>1</v>
      </c>
      <c r="AC488" s="22">
        <v>0</v>
      </c>
      <c r="AD488" s="22">
        <v>893</v>
      </c>
      <c r="AE488" s="22">
        <v>26</v>
      </c>
      <c r="AF488" s="22">
        <v>3634</v>
      </c>
      <c r="AG488" s="22">
        <v>26</v>
      </c>
      <c r="AH488" s="20">
        <v>0</v>
      </c>
      <c r="AI488" s="20">
        <v>0</v>
      </c>
      <c r="AJ488" s="20" t="s">
        <v>756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629</v>
      </c>
      <c r="BH488" s="22">
        <v>245</v>
      </c>
      <c r="BI488" s="22">
        <v>620</v>
      </c>
      <c r="BJ488" s="22">
        <v>246</v>
      </c>
      <c r="BK488" s="22">
        <v>603</v>
      </c>
      <c r="BL488" s="22">
        <v>242</v>
      </c>
      <c r="BM488" s="22">
        <v>634</v>
      </c>
      <c r="BN488" s="22">
        <v>248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558</v>
      </c>
      <c r="CB488" s="22">
        <v>313</v>
      </c>
      <c r="CC488" s="22">
        <v>586</v>
      </c>
      <c r="CD488" s="22">
        <v>215</v>
      </c>
      <c r="CE488" s="22">
        <v>641</v>
      </c>
      <c r="CF488" s="22">
        <v>253</v>
      </c>
      <c r="CG488" s="22">
        <v>607</v>
      </c>
      <c r="CH488" s="22">
        <v>233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467169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1</v>
      </c>
      <c r="K489" s="20">
        <v>1.5</v>
      </c>
      <c r="L489" s="22">
        <v>2</v>
      </c>
      <c r="M489" s="20" t="s">
        <v>1463</v>
      </c>
      <c r="N489" s="20">
        <v>1</v>
      </c>
      <c r="O489" s="22">
        <v>372</v>
      </c>
      <c r="P489" s="23" t="b">
        <v>0</v>
      </c>
      <c r="Q489" s="20"/>
      <c r="R489" s="20" t="s">
        <v>3597</v>
      </c>
      <c r="S489" s="22">
        <v>68</v>
      </c>
      <c r="T489" s="20" t="s">
        <v>1464</v>
      </c>
      <c r="U489" s="20">
        <v>1.6</v>
      </c>
      <c r="V489" s="20" t="s">
        <v>1465</v>
      </c>
      <c r="W489" s="20">
        <v>0.6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19</v>
      </c>
      <c r="AD489" s="22">
        <v>26394</v>
      </c>
      <c r="AE489" s="22">
        <v>518</v>
      </c>
      <c r="AF489" s="22">
        <v>107741</v>
      </c>
      <c r="AG489" s="22">
        <v>585</v>
      </c>
      <c r="AH489" s="20">
        <v>0.1</v>
      </c>
      <c r="AI489" s="20">
        <v>2.8</v>
      </c>
      <c r="AJ489" s="20" t="s">
        <v>118</v>
      </c>
      <c r="AK489" s="22">
        <v>683</v>
      </c>
      <c r="AL489" s="22">
        <v>0</v>
      </c>
      <c r="AM489" s="22">
        <v>0</v>
      </c>
      <c r="AN489" s="22">
        <v>2</v>
      </c>
      <c r="AO489" s="22">
        <v>9</v>
      </c>
      <c r="AP489" s="22">
        <v>0</v>
      </c>
      <c r="AQ489" s="22">
        <v>0</v>
      </c>
      <c r="AR489" s="22">
        <v>0</v>
      </c>
      <c r="AS489" s="22">
        <v>3</v>
      </c>
      <c r="AT489" s="22">
        <v>0</v>
      </c>
      <c r="AU489" s="22">
        <v>0</v>
      </c>
      <c r="AV489" s="22">
        <v>0</v>
      </c>
      <c r="AW489" s="22">
        <v>78</v>
      </c>
      <c r="AX489" s="20">
        <v>77</v>
      </c>
      <c r="AY489" s="20">
        <v>179</v>
      </c>
      <c r="AZ489" s="20">
        <v>130</v>
      </c>
      <c r="BA489" s="20">
        <v>38.200000000000003</v>
      </c>
      <c r="BB489" s="22">
        <v>8</v>
      </c>
      <c r="BC489" s="20">
        <v>1.36</v>
      </c>
      <c r="BD489" s="20">
        <v>1.08</v>
      </c>
      <c r="BE489" s="20">
        <v>2.44</v>
      </c>
      <c r="BF489" s="20">
        <v>10.78</v>
      </c>
      <c r="BG489" s="22">
        <v>307</v>
      </c>
      <c r="BH489" s="22">
        <v>130</v>
      </c>
      <c r="BI489" s="22">
        <v>87</v>
      </c>
      <c r="BJ489" s="22">
        <v>64</v>
      </c>
      <c r="BK489" s="22">
        <v>122</v>
      </c>
      <c r="BL489" s="22">
        <v>75</v>
      </c>
      <c r="BM489" s="22">
        <v>173</v>
      </c>
      <c r="BN489" s="22">
        <v>90</v>
      </c>
      <c r="BO489" s="20"/>
      <c r="BP489" s="20"/>
      <c r="BQ489" s="20"/>
      <c r="BR489" s="20"/>
      <c r="BS489" s="20"/>
      <c r="BT489" s="20"/>
      <c r="BU489" s="22">
        <v>0.18</v>
      </c>
      <c r="BV489" s="22">
        <v>0</v>
      </c>
      <c r="BW489" s="22">
        <v>0.14000000000000001</v>
      </c>
      <c r="BX489" s="22">
        <v>0.32</v>
      </c>
      <c r="BY489" s="22">
        <v>1.42</v>
      </c>
      <c r="BZ489" s="22">
        <v>1.19</v>
      </c>
      <c r="CA489" s="22">
        <v>39</v>
      </c>
      <c r="CB489" s="22">
        <v>22</v>
      </c>
      <c r="CC489" s="22">
        <v>274</v>
      </c>
      <c r="CD489" s="22">
        <v>131</v>
      </c>
      <c r="CE489" s="22">
        <v>335</v>
      </c>
      <c r="CF489" s="22">
        <v>152</v>
      </c>
      <c r="CG489" s="22">
        <v>220</v>
      </c>
      <c r="CH489" s="22">
        <v>72</v>
      </c>
      <c r="CI489" s="22">
        <v>1.05</v>
      </c>
      <c r="CJ489" s="22">
        <v>0.26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0</v>
      </c>
      <c r="B490" s="20"/>
      <c r="C490" s="22">
        <v>141746</v>
      </c>
      <c r="D490" s="22">
        <v>0</v>
      </c>
      <c r="E490" s="22">
        <v>0</v>
      </c>
      <c r="F490" s="22">
        <v>-2</v>
      </c>
      <c r="G490" s="22">
        <v>2</v>
      </c>
      <c r="H490" s="22">
        <v>2</v>
      </c>
      <c r="I490" s="22">
        <v>3</v>
      </c>
      <c r="J490" s="20">
        <v>0</v>
      </c>
      <c r="K490" s="20">
        <v>2.9</v>
      </c>
      <c r="L490" s="22">
        <v>1</v>
      </c>
      <c r="M490" s="20" t="s">
        <v>1428</v>
      </c>
      <c r="N490" s="20">
        <v>2.4</v>
      </c>
      <c r="O490" s="22">
        <v>373</v>
      </c>
      <c r="P490" s="23" t="b">
        <v>0</v>
      </c>
      <c r="Q490" s="20" t="s">
        <v>3795</v>
      </c>
      <c r="R490" s="20" t="s">
        <v>3820</v>
      </c>
      <c r="S490" s="22">
        <v>83</v>
      </c>
      <c r="T490" s="20" t="s">
        <v>1429</v>
      </c>
      <c r="U490" s="20">
        <v>4</v>
      </c>
      <c r="V490" s="20" t="s">
        <v>1430</v>
      </c>
      <c r="W490" s="20">
        <v>12.4</v>
      </c>
      <c r="X490" s="23" t="b">
        <v>0</v>
      </c>
      <c r="Y490" s="20"/>
      <c r="Z490" s="20" t="s">
        <v>1804</v>
      </c>
      <c r="AA490" s="22">
        <v>14</v>
      </c>
      <c r="AB490" s="22">
        <v>1</v>
      </c>
      <c r="AC490" s="22">
        <v>64</v>
      </c>
      <c r="AD490" s="22">
        <v>1311450</v>
      </c>
      <c r="AE490" s="22">
        <v>1384</v>
      </c>
      <c r="AF490" s="22">
        <v>2659697</v>
      </c>
      <c r="AG490" s="22">
        <v>121569</v>
      </c>
      <c r="AH490" s="20">
        <v>0.3</v>
      </c>
      <c r="AI490" s="20">
        <v>7.7</v>
      </c>
      <c r="AJ490" s="20" t="s">
        <v>2203</v>
      </c>
      <c r="AK490" s="22">
        <v>1440</v>
      </c>
      <c r="AL490" s="22">
        <v>3</v>
      </c>
      <c r="AM490" s="22">
        <v>3</v>
      </c>
      <c r="AN490" s="22">
        <v>5</v>
      </c>
      <c r="AO490" s="22">
        <v>21</v>
      </c>
      <c r="AP490" s="22">
        <v>0</v>
      </c>
      <c r="AQ490" s="22">
        <v>0</v>
      </c>
      <c r="AR490" s="22">
        <v>1</v>
      </c>
      <c r="AS490" s="22">
        <v>5</v>
      </c>
      <c r="AT490" s="22">
        <v>0</v>
      </c>
      <c r="AU490" s="22">
        <v>0</v>
      </c>
      <c r="AV490" s="22">
        <v>10</v>
      </c>
      <c r="AW490" s="22">
        <v>279</v>
      </c>
      <c r="AX490" s="20">
        <v>423.8</v>
      </c>
      <c r="AY490" s="20">
        <v>691.7</v>
      </c>
      <c r="AZ490" s="20">
        <v>302</v>
      </c>
      <c r="BA490" s="20">
        <v>141.69999999999999</v>
      </c>
      <c r="BB490" s="22">
        <v>16</v>
      </c>
      <c r="BC490" s="20">
        <v>4.3899999999999997</v>
      </c>
      <c r="BD490" s="20">
        <v>5.23</v>
      </c>
      <c r="BE490" s="20">
        <v>9.6199999999999992</v>
      </c>
      <c r="BF490" s="20">
        <v>27.36</v>
      </c>
      <c r="BG490" s="22">
        <v>15</v>
      </c>
      <c r="BH490" s="22">
        <v>5</v>
      </c>
      <c r="BI490" s="22">
        <v>1</v>
      </c>
      <c r="BJ490" s="22">
        <v>1</v>
      </c>
      <c r="BK490" s="22">
        <v>40</v>
      </c>
      <c r="BL490" s="22">
        <v>24</v>
      </c>
      <c r="BM490" s="22">
        <v>4</v>
      </c>
      <c r="BN490" s="22">
        <v>3</v>
      </c>
      <c r="BO490" s="22">
        <v>2</v>
      </c>
      <c r="BP490" s="20"/>
      <c r="BQ490" s="22">
        <v>1</v>
      </c>
      <c r="BR490" s="20"/>
      <c r="BS490" s="22">
        <v>1</v>
      </c>
      <c r="BT490" s="20"/>
      <c r="BU490" s="22">
        <v>0.27</v>
      </c>
      <c r="BV490" s="22">
        <v>0</v>
      </c>
      <c r="BW490" s="22">
        <v>0.33</v>
      </c>
      <c r="BX490" s="22">
        <v>0.6</v>
      </c>
      <c r="BY490" s="22">
        <v>1.71</v>
      </c>
      <c r="BZ490" s="22">
        <v>1.31</v>
      </c>
      <c r="CA490" s="22">
        <v>9</v>
      </c>
      <c r="CB490" s="22">
        <v>6</v>
      </c>
      <c r="CC490" s="22">
        <v>143</v>
      </c>
      <c r="CD490" s="22">
        <v>73</v>
      </c>
      <c r="CE490" s="22">
        <v>62</v>
      </c>
      <c r="CF490" s="22">
        <v>33</v>
      </c>
      <c r="CG490" s="22">
        <v>30</v>
      </c>
      <c r="CH490" s="22">
        <v>10</v>
      </c>
      <c r="CI490" s="22">
        <v>1</v>
      </c>
      <c r="CJ490" s="22">
        <v>0.31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232937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1445</v>
      </c>
      <c r="N491" s="20">
        <v>0</v>
      </c>
      <c r="O491" s="22">
        <v>374</v>
      </c>
      <c r="P491" s="23" t="b">
        <v>0</v>
      </c>
      <c r="Q491" s="20" t="s">
        <v>2891</v>
      </c>
      <c r="R491" s="20" t="s">
        <v>2892</v>
      </c>
      <c r="S491" s="22">
        <v>40</v>
      </c>
      <c r="T491" s="20" t="s">
        <v>1446</v>
      </c>
      <c r="U491" s="20">
        <v>0</v>
      </c>
      <c r="V491" s="20" t="s">
        <v>1372</v>
      </c>
      <c r="W491" s="20">
        <v>0.1</v>
      </c>
      <c r="X491" s="23" t="b">
        <v>0</v>
      </c>
      <c r="Y491" s="20"/>
      <c r="Z491" s="20" t="s">
        <v>872</v>
      </c>
      <c r="AA491" s="22">
        <v>14</v>
      </c>
      <c r="AB491" s="22">
        <v>1</v>
      </c>
      <c r="AC491" s="22">
        <v>0</v>
      </c>
      <c r="AD491" s="22">
        <v>1224</v>
      </c>
      <c r="AE491" s="22">
        <v>0</v>
      </c>
      <c r="AF491" s="22">
        <v>12320</v>
      </c>
      <c r="AG491" s="22">
        <v>31</v>
      </c>
      <c r="AH491" s="20">
        <v>0</v>
      </c>
      <c r="AI491" s="20">
        <v>0</v>
      </c>
      <c r="AJ491" s="20" t="s">
        <v>753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529</v>
      </c>
      <c r="BH491" s="22">
        <v>192</v>
      </c>
      <c r="BI491" s="22">
        <v>516</v>
      </c>
      <c r="BJ491" s="22">
        <v>192</v>
      </c>
      <c r="BK491" s="22">
        <v>488</v>
      </c>
      <c r="BL491" s="22">
        <v>180</v>
      </c>
      <c r="BM491" s="22">
        <v>537</v>
      </c>
      <c r="BN491" s="22">
        <v>193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660</v>
      </c>
      <c r="CB491" s="22">
        <v>185</v>
      </c>
      <c r="CC491" s="22">
        <v>461</v>
      </c>
      <c r="CD491" s="22">
        <v>163</v>
      </c>
      <c r="CE491" s="22">
        <v>541</v>
      </c>
      <c r="CF491" s="22">
        <v>189</v>
      </c>
      <c r="CG491" s="22">
        <v>462</v>
      </c>
      <c r="CH491" s="22">
        <v>176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27.75" thickBot="1">
      <c r="A492" s="22">
        <v>0</v>
      </c>
      <c r="B492" s="22">
        <v>0</v>
      </c>
      <c r="C492" s="22">
        <v>197365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1438</v>
      </c>
      <c r="N492" s="20">
        <v>0</v>
      </c>
      <c r="O492" s="22">
        <v>375</v>
      </c>
      <c r="P492" s="23" t="b">
        <v>0</v>
      </c>
      <c r="Q492" s="20" t="s">
        <v>3156</v>
      </c>
      <c r="R492" s="20" t="s">
        <v>3157</v>
      </c>
      <c r="S492" s="22">
        <v>40</v>
      </c>
      <c r="T492" s="20" t="s">
        <v>1439</v>
      </c>
      <c r="U492" s="20">
        <v>0</v>
      </c>
      <c r="V492" s="20" t="s">
        <v>754</v>
      </c>
      <c r="W492" s="20">
        <v>0.1</v>
      </c>
      <c r="X492" s="23" t="b">
        <v>0</v>
      </c>
      <c r="Y492" s="20"/>
      <c r="Z492" s="20" t="s">
        <v>872</v>
      </c>
      <c r="AA492" s="22">
        <v>14</v>
      </c>
      <c r="AB492" s="22">
        <v>1</v>
      </c>
      <c r="AC492" s="22">
        <v>0</v>
      </c>
      <c r="AD492" s="22">
        <v>2895</v>
      </c>
      <c r="AE492" s="22">
        <v>0</v>
      </c>
      <c r="AF492" s="22">
        <v>15889</v>
      </c>
      <c r="AG492" s="22">
        <v>56</v>
      </c>
      <c r="AH492" s="20">
        <v>0</v>
      </c>
      <c r="AI492" s="20">
        <v>0</v>
      </c>
      <c r="AJ492" s="20" t="s">
        <v>754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517</v>
      </c>
      <c r="BH492" s="22">
        <v>184</v>
      </c>
      <c r="BI492" s="22">
        <v>503</v>
      </c>
      <c r="BJ492" s="22">
        <v>184</v>
      </c>
      <c r="BK492" s="22">
        <v>475</v>
      </c>
      <c r="BL492" s="22">
        <v>172</v>
      </c>
      <c r="BM492" s="22">
        <v>525</v>
      </c>
      <c r="BN492" s="22">
        <v>185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646</v>
      </c>
      <c r="CB492" s="22">
        <v>176</v>
      </c>
      <c r="CC492" s="22">
        <v>449</v>
      </c>
      <c r="CD492" s="22">
        <v>155</v>
      </c>
      <c r="CE492" s="22">
        <v>529</v>
      </c>
      <c r="CF492" s="22">
        <v>181</v>
      </c>
      <c r="CG492" s="22">
        <v>418</v>
      </c>
      <c r="CH492" s="22">
        <v>161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61256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1460</v>
      </c>
      <c r="N493" s="20">
        <v>0</v>
      </c>
      <c r="O493" s="22">
        <v>376</v>
      </c>
      <c r="P493" s="23" t="b">
        <v>0</v>
      </c>
      <c r="Q493" s="20" t="s">
        <v>3525</v>
      </c>
      <c r="R493" s="20" t="s">
        <v>3444</v>
      </c>
      <c r="S493" s="22">
        <v>54</v>
      </c>
      <c r="T493" s="20" t="s">
        <v>1461</v>
      </c>
      <c r="U493" s="20">
        <v>2.6</v>
      </c>
      <c r="V493" s="20" t="s">
        <v>1462</v>
      </c>
      <c r="W493" s="20">
        <v>2.1</v>
      </c>
      <c r="X493" s="23" t="b">
        <v>0</v>
      </c>
      <c r="Y493" s="20"/>
      <c r="Z493" s="20" t="s">
        <v>899</v>
      </c>
      <c r="AA493" s="22">
        <v>14</v>
      </c>
      <c r="AB493" s="22">
        <v>1</v>
      </c>
      <c r="AC493" s="22">
        <v>21</v>
      </c>
      <c r="AD493" s="22">
        <v>141652</v>
      </c>
      <c r="AE493" s="22">
        <v>29</v>
      </c>
      <c r="AF493" s="22">
        <v>436356</v>
      </c>
      <c r="AG493" s="22">
        <v>1408</v>
      </c>
      <c r="AH493" s="20">
        <v>0</v>
      </c>
      <c r="AI493" s="20">
        <v>3.9</v>
      </c>
      <c r="AJ493" s="20" t="s">
        <v>139</v>
      </c>
      <c r="AK493" s="22">
        <v>648</v>
      </c>
      <c r="AL493" s="22">
        <v>1</v>
      </c>
      <c r="AM493" s="22">
        <v>0</v>
      </c>
      <c r="AN493" s="22">
        <v>2</v>
      </c>
      <c r="AO493" s="22">
        <v>11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94</v>
      </c>
      <c r="AX493" s="20">
        <v>167.2</v>
      </c>
      <c r="AY493" s="20">
        <v>112.6</v>
      </c>
      <c r="AZ493" s="20">
        <v>123</v>
      </c>
      <c r="BA493" s="20">
        <v>40.299999999999997</v>
      </c>
      <c r="BB493" s="22">
        <v>8</v>
      </c>
      <c r="BC493" s="20">
        <v>1.91</v>
      </c>
      <c r="BD493" s="20">
        <v>0.41</v>
      </c>
      <c r="BE493" s="20">
        <v>2.3199999999999998</v>
      </c>
      <c r="BF493" s="20">
        <v>10.94</v>
      </c>
      <c r="BG493" s="22">
        <v>190</v>
      </c>
      <c r="BH493" s="22">
        <v>78</v>
      </c>
      <c r="BI493" s="22">
        <v>153</v>
      </c>
      <c r="BJ493" s="22">
        <v>102</v>
      </c>
      <c r="BK493" s="22">
        <v>126</v>
      </c>
      <c r="BL493" s="22">
        <v>79</v>
      </c>
      <c r="BM493" s="22">
        <v>165</v>
      </c>
      <c r="BN493" s="22">
        <v>85</v>
      </c>
      <c r="BO493" s="20"/>
      <c r="BP493" s="20"/>
      <c r="BQ493" s="20"/>
      <c r="BR493" s="20"/>
      <c r="BS493" s="20"/>
      <c r="BT493" s="20"/>
      <c r="BU493" s="22">
        <v>0.27</v>
      </c>
      <c r="BV493" s="22">
        <v>0</v>
      </c>
      <c r="BW493" s="22">
        <v>0.06</v>
      </c>
      <c r="BX493" s="22">
        <v>0.33</v>
      </c>
      <c r="BY493" s="22">
        <v>1.52</v>
      </c>
      <c r="BZ493" s="22">
        <v>1.53</v>
      </c>
      <c r="CA493" s="22">
        <v>109</v>
      </c>
      <c r="CB493" s="22">
        <v>66</v>
      </c>
      <c r="CC493" s="22">
        <v>728</v>
      </c>
      <c r="CD493" s="22">
        <v>312</v>
      </c>
      <c r="CE493" s="22">
        <v>200</v>
      </c>
      <c r="CF493" s="22">
        <v>90</v>
      </c>
      <c r="CG493" s="22">
        <v>133</v>
      </c>
      <c r="CH493" s="22">
        <v>38</v>
      </c>
      <c r="CI493" s="22">
        <v>1.1100000000000001</v>
      </c>
      <c r="CJ493" s="22">
        <v>0.28000000000000003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216051</v>
      </c>
      <c r="D494" s="22">
        <v>1</v>
      </c>
      <c r="E494" s="22">
        <v>-1</v>
      </c>
      <c r="F494" s="22">
        <v>1</v>
      </c>
      <c r="G494" s="22">
        <v>-1</v>
      </c>
      <c r="H494" s="22">
        <v>2</v>
      </c>
      <c r="I494" s="22">
        <v>2</v>
      </c>
      <c r="J494" s="20">
        <v>4.4000000000000004</v>
      </c>
      <c r="K494" s="20">
        <v>4.9000000000000004</v>
      </c>
      <c r="L494" s="22">
        <v>1</v>
      </c>
      <c r="M494" s="20" t="s">
        <v>1353</v>
      </c>
      <c r="N494" s="20">
        <v>4.4000000000000004</v>
      </c>
      <c r="O494" s="22">
        <v>377</v>
      </c>
      <c r="P494" s="23" t="b">
        <v>0</v>
      </c>
      <c r="Q494" s="20"/>
      <c r="R494" s="20"/>
      <c r="S494" s="22">
        <v>51</v>
      </c>
      <c r="T494" s="20" t="s">
        <v>1443</v>
      </c>
      <c r="U494" s="20">
        <v>3.6</v>
      </c>
      <c r="V494" s="20" t="s">
        <v>1444</v>
      </c>
      <c r="W494" s="20">
        <v>4.7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54</v>
      </c>
      <c r="AD494" s="22">
        <v>569493</v>
      </c>
      <c r="AE494" s="22">
        <v>4398</v>
      </c>
      <c r="AF494" s="22">
        <v>308785</v>
      </c>
      <c r="AG494" s="22">
        <v>22049</v>
      </c>
      <c r="AH494" s="20">
        <v>0.9</v>
      </c>
      <c r="AI494" s="20">
        <v>10.6</v>
      </c>
      <c r="AJ494" s="20" t="s">
        <v>476</v>
      </c>
      <c r="AK494" s="22">
        <v>1284</v>
      </c>
      <c r="AL494" s="22">
        <v>1</v>
      </c>
      <c r="AM494" s="22">
        <v>1</v>
      </c>
      <c r="AN494" s="22">
        <v>4</v>
      </c>
      <c r="AO494" s="22">
        <v>20</v>
      </c>
      <c r="AP494" s="22">
        <v>0</v>
      </c>
      <c r="AQ494" s="22">
        <v>0</v>
      </c>
      <c r="AR494" s="22">
        <v>0</v>
      </c>
      <c r="AS494" s="22">
        <v>3</v>
      </c>
      <c r="AT494" s="22">
        <v>0</v>
      </c>
      <c r="AU494" s="22">
        <v>0</v>
      </c>
      <c r="AV494" s="22">
        <v>8</v>
      </c>
      <c r="AW494" s="22">
        <v>284</v>
      </c>
      <c r="AX494" s="20">
        <v>294</v>
      </c>
      <c r="AY494" s="20">
        <v>306.8</v>
      </c>
      <c r="AZ494" s="20">
        <v>82</v>
      </c>
      <c r="BA494" s="20">
        <v>68.400000000000006</v>
      </c>
      <c r="BB494" s="22">
        <v>14</v>
      </c>
      <c r="BC494" s="20">
        <v>0.56000000000000005</v>
      </c>
      <c r="BD494" s="20">
        <v>1.25</v>
      </c>
      <c r="BE494" s="20">
        <v>1.81</v>
      </c>
      <c r="BF494" s="20">
        <v>23.84</v>
      </c>
      <c r="BG494" s="22">
        <v>64</v>
      </c>
      <c r="BH494" s="22">
        <v>20</v>
      </c>
      <c r="BI494" s="22">
        <v>33</v>
      </c>
      <c r="BJ494" s="22">
        <v>6</v>
      </c>
      <c r="BK494" s="22">
        <v>176</v>
      </c>
      <c r="BL494" s="22">
        <v>33</v>
      </c>
      <c r="BM494" s="22">
        <v>61</v>
      </c>
      <c r="BN494" s="22">
        <v>7</v>
      </c>
      <c r="BO494" s="20"/>
      <c r="BP494" s="20"/>
      <c r="BQ494" s="20"/>
      <c r="BR494" s="20"/>
      <c r="BS494" s="20"/>
      <c r="BT494" s="20"/>
      <c r="BU494" s="22">
        <v>0.04</v>
      </c>
      <c r="BV494" s="22">
        <v>0</v>
      </c>
      <c r="BW494" s="22">
        <v>0.09</v>
      </c>
      <c r="BX494" s="22">
        <v>0.13</v>
      </c>
      <c r="BY494" s="22">
        <v>1.67</v>
      </c>
      <c r="BZ494" s="22">
        <v>1.4</v>
      </c>
      <c r="CA494" s="22">
        <v>164</v>
      </c>
      <c r="CB494" s="22">
        <v>18</v>
      </c>
      <c r="CC494" s="22">
        <v>42</v>
      </c>
      <c r="CD494" s="22">
        <v>12</v>
      </c>
      <c r="CE494" s="22">
        <v>84</v>
      </c>
      <c r="CF494" s="22">
        <v>21</v>
      </c>
      <c r="CG494" s="22">
        <v>86</v>
      </c>
      <c r="CH494" s="22">
        <v>33</v>
      </c>
      <c r="CI494" s="22">
        <v>0.98</v>
      </c>
      <c r="CJ494" s="22">
        <v>0.28000000000000003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25</v>
      </c>
      <c r="B495" s="22">
        <v>25</v>
      </c>
      <c r="C495" s="22">
        <v>80607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3</v>
      </c>
      <c r="J495" s="20">
        <v>0.1</v>
      </c>
      <c r="K495" s="20">
        <v>0.2</v>
      </c>
      <c r="L495" s="22">
        <v>0</v>
      </c>
      <c r="M495" s="20" t="s">
        <v>1025</v>
      </c>
      <c r="N495" s="20">
        <v>0.2</v>
      </c>
      <c r="O495" s="22">
        <v>379</v>
      </c>
      <c r="P495" s="23" t="b">
        <v>0</v>
      </c>
      <c r="Q495" s="20" t="s">
        <v>3279</v>
      </c>
      <c r="R495" s="20" t="s">
        <v>3526</v>
      </c>
      <c r="S495" s="22">
        <v>58</v>
      </c>
      <c r="T495" s="20" t="s">
        <v>1454</v>
      </c>
      <c r="U495" s="20">
        <v>2.6</v>
      </c>
      <c r="V495" s="20" t="s">
        <v>450</v>
      </c>
      <c r="W495" s="20">
        <v>0.4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29</v>
      </c>
      <c r="AD495" s="22">
        <v>45297</v>
      </c>
      <c r="AE495" s="22">
        <v>12</v>
      </c>
      <c r="AF495" s="22">
        <v>75165</v>
      </c>
      <c r="AG495" s="22">
        <v>413</v>
      </c>
      <c r="AH495" s="20">
        <v>0</v>
      </c>
      <c r="AI495" s="20">
        <v>5</v>
      </c>
      <c r="AJ495" s="20" t="s">
        <v>450</v>
      </c>
      <c r="AK495" s="22">
        <v>603</v>
      </c>
      <c r="AL495" s="22">
        <v>1</v>
      </c>
      <c r="AM495" s="22">
        <v>1</v>
      </c>
      <c r="AN495" s="22">
        <v>1</v>
      </c>
      <c r="AO495" s="22">
        <v>12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4</v>
      </c>
      <c r="AW495" s="22">
        <v>135</v>
      </c>
      <c r="AX495" s="20">
        <v>148.4</v>
      </c>
      <c r="AY495" s="20">
        <v>129.69999999999999</v>
      </c>
      <c r="AZ495" s="20">
        <v>59</v>
      </c>
      <c r="BA495" s="20">
        <v>33.799999999999997</v>
      </c>
      <c r="BB495" s="22">
        <v>6</v>
      </c>
      <c r="BC495" s="20">
        <v>0.43</v>
      </c>
      <c r="BD495" s="20">
        <v>0.88</v>
      </c>
      <c r="BE495" s="20">
        <v>1.31</v>
      </c>
      <c r="BF495" s="20">
        <v>12.7</v>
      </c>
      <c r="BG495" s="22">
        <v>215</v>
      </c>
      <c r="BH495" s="22">
        <v>86</v>
      </c>
      <c r="BI495" s="22">
        <v>135</v>
      </c>
      <c r="BJ495" s="22">
        <v>94</v>
      </c>
      <c r="BK495" s="22">
        <v>214</v>
      </c>
      <c r="BL495" s="22">
        <v>117</v>
      </c>
      <c r="BM495" s="22">
        <v>201</v>
      </c>
      <c r="BN495" s="22">
        <v>98</v>
      </c>
      <c r="BO495" s="22">
        <v>3</v>
      </c>
      <c r="BP495" s="20"/>
      <c r="BQ495" s="22">
        <v>4</v>
      </c>
      <c r="BR495" s="20"/>
      <c r="BS495" s="20"/>
      <c r="BT495" s="20"/>
      <c r="BU495" s="22">
        <v>0.06</v>
      </c>
      <c r="BV495" s="22">
        <v>0</v>
      </c>
      <c r="BW495" s="22">
        <v>0.13</v>
      </c>
      <c r="BX495" s="22">
        <v>0.19</v>
      </c>
      <c r="BY495" s="22">
        <v>1.9</v>
      </c>
      <c r="BZ495" s="22">
        <v>1.79</v>
      </c>
      <c r="CA495" s="22">
        <v>69</v>
      </c>
      <c r="CB495" s="22">
        <v>44</v>
      </c>
      <c r="CC495" s="22">
        <v>398</v>
      </c>
      <c r="CD495" s="22">
        <v>185</v>
      </c>
      <c r="CE495" s="22">
        <v>203</v>
      </c>
      <c r="CF495" s="22">
        <v>93</v>
      </c>
      <c r="CG495" s="22">
        <v>260</v>
      </c>
      <c r="CH495" s="22">
        <v>85</v>
      </c>
      <c r="CI495" s="22">
        <v>0.9</v>
      </c>
      <c r="CJ495" s="22">
        <v>0.15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515501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2</v>
      </c>
      <c r="J496" s="20">
        <v>0</v>
      </c>
      <c r="K496" s="20">
        <v>0</v>
      </c>
      <c r="L496" s="22">
        <v>0</v>
      </c>
      <c r="M496" s="20" t="s">
        <v>2204</v>
      </c>
      <c r="N496" s="20">
        <v>0</v>
      </c>
      <c r="O496" s="22">
        <v>380</v>
      </c>
      <c r="P496" s="23" t="b">
        <v>0</v>
      </c>
      <c r="Q496" s="20" t="s">
        <v>3034</v>
      </c>
      <c r="R496" s="20" t="s">
        <v>3035</v>
      </c>
      <c r="S496" s="22">
        <v>40</v>
      </c>
      <c r="T496" s="20" t="s">
        <v>2205</v>
      </c>
      <c r="U496" s="20">
        <v>0</v>
      </c>
      <c r="V496" s="20" t="s">
        <v>2206</v>
      </c>
      <c r="W496" s="20">
        <v>0.1</v>
      </c>
      <c r="X496" s="23" t="b">
        <v>0</v>
      </c>
      <c r="Y496" s="20"/>
      <c r="Z496" s="20" t="s">
        <v>872</v>
      </c>
      <c r="AA496" s="22">
        <v>14</v>
      </c>
      <c r="AB496" s="22">
        <v>1</v>
      </c>
      <c r="AC496" s="22">
        <v>0</v>
      </c>
      <c r="AD496" s="22">
        <v>5187</v>
      </c>
      <c r="AE496" s="22">
        <v>0</v>
      </c>
      <c r="AF496" s="22">
        <v>24787</v>
      </c>
      <c r="AG496" s="22">
        <v>65</v>
      </c>
      <c r="AH496" s="20">
        <v>0</v>
      </c>
      <c r="AI496" s="20">
        <v>0</v>
      </c>
      <c r="AJ496" s="20" t="s">
        <v>2207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568</v>
      </c>
      <c r="BH496" s="22">
        <v>216</v>
      </c>
      <c r="BI496" s="22">
        <v>554</v>
      </c>
      <c r="BJ496" s="22">
        <v>215</v>
      </c>
      <c r="BK496" s="22">
        <v>528</v>
      </c>
      <c r="BL496" s="22">
        <v>205</v>
      </c>
      <c r="BM496" s="22">
        <v>575</v>
      </c>
      <c r="BN496" s="22">
        <v>216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706</v>
      </c>
      <c r="CB496" s="22">
        <v>216</v>
      </c>
      <c r="CC496" s="22">
        <v>502</v>
      </c>
      <c r="CD496" s="22">
        <v>189</v>
      </c>
      <c r="CE496" s="22">
        <v>580</v>
      </c>
      <c r="CF496" s="22">
        <v>213</v>
      </c>
      <c r="CG496" s="22">
        <v>379</v>
      </c>
      <c r="CH496" s="22">
        <v>143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101582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1424</v>
      </c>
      <c r="N497" s="20">
        <v>0</v>
      </c>
      <c r="O497" s="22">
        <v>381</v>
      </c>
      <c r="P497" s="23" t="b">
        <v>0</v>
      </c>
      <c r="Q497" s="20" t="s">
        <v>2560</v>
      </c>
      <c r="R497" s="20" t="s">
        <v>2561</v>
      </c>
      <c r="S497" s="22">
        <v>50</v>
      </c>
      <c r="T497" s="20" t="s">
        <v>1425</v>
      </c>
      <c r="U497" s="20">
        <v>0</v>
      </c>
      <c r="V497" s="20" t="s">
        <v>1426</v>
      </c>
      <c r="W497" s="20">
        <v>0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322</v>
      </c>
      <c r="AE497" s="22">
        <v>0</v>
      </c>
      <c r="AF497" s="22">
        <v>10734</v>
      </c>
      <c r="AG497" s="22">
        <v>7</v>
      </c>
      <c r="AH497" s="20">
        <v>0</v>
      </c>
      <c r="AI497" s="20">
        <v>0</v>
      </c>
      <c r="AJ497" s="20" t="s">
        <v>183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728</v>
      </c>
      <c r="BH497" s="22">
        <v>311</v>
      </c>
      <c r="BI497" s="22">
        <v>723</v>
      </c>
      <c r="BJ497" s="22">
        <v>309</v>
      </c>
      <c r="BK497" s="22">
        <v>720</v>
      </c>
      <c r="BL497" s="22">
        <v>309</v>
      </c>
      <c r="BM497" s="22">
        <v>728</v>
      </c>
      <c r="BN497" s="22">
        <v>311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173</v>
      </c>
      <c r="CB497" s="22">
        <v>106</v>
      </c>
      <c r="CC497" s="22">
        <v>703</v>
      </c>
      <c r="CD497" s="22">
        <v>292</v>
      </c>
      <c r="CE497" s="22">
        <v>728</v>
      </c>
      <c r="CF497" s="22">
        <v>311</v>
      </c>
      <c r="CG497" s="22">
        <v>547</v>
      </c>
      <c r="CH497" s="22">
        <v>200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493105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3</v>
      </c>
      <c r="J498" s="20">
        <v>3.8</v>
      </c>
      <c r="K498" s="20">
        <v>4.3</v>
      </c>
      <c r="L498" s="22">
        <v>2</v>
      </c>
      <c r="M498" s="20" t="s">
        <v>1458</v>
      </c>
      <c r="N498" s="20">
        <v>3.8</v>
      </c>
      <c r="O498" s="22">
        <v>382</v>
      </c>
      <c r="P498" s="23" t="b">
        <v>0</v>
      </c>
      <c r="Q498" s="20"/>
      <c r="R498" s="20"/>
      <c r="S498" s="22">
        <v>48</v>
      </c>
      <c r="T498" s="20" t="s">
        <v>1459</v>
      </c>
      <c r="U498" s="20">
        <v>2.2999999999999998</v>
      </c>
      <c r="V498" s="20" t="s">
        <v>513</v>
      </c>
      <c r="W498" s="20">
        <v>2.9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32</v>
      </c>
      <c r="AD498" s="22">
        <v>307725</v>
      </c>
      <c r="AE498" s="22">
        <v>7595</v>
      </c>
      <c r="AF498" s="22">
        <v>269372</v>
      </c>
      <c r="AG498" s="22">
        <v>10591</v>
      </c>
      <c r="AH498" s="20">
        <v>0.8</v>
      </c>
      <c r="AI498" s="20">
        <v>6.7</v>
      </c>
      <c r="AJ498" s="20" t="s">
        <v>513</v>
      </c>
      <c r="AK498" s="22">
        <v>728</v>
      </c>
      <c r="AL498" s="22">
        <v>1</v>
      </c>
      <c r="AM498" s="22">
        <v>1</v>
      </c>
      <c r="AN498" s="22">
        <v>4</v>
      </c>
      <c r="AO498" s="22">
        <v>9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0</v>
      </c>
      <c r="AW498" s="22">
        <v>95</v>
      </c>
      <c r="AX498" s="20">
        <v>114.2</v>
      </c>
      <c r="AY498" s="20">
        <v>206.9</v>
      </c>
      <c r="AZ498" s="20">
        <v>331</v>
      </c>
      <c r="BA498" s="20">
        <v>65.099999999999994</v>
      </c>
      <c r="BB498" s="22">
        <v>8</v>
      </c>
      <c r="BC498" s="20">
        <v>2.09</v>
      </c>
      <c r="BD498" s="20">
        <v>0.71</v>
      </c>
      <c r="BE498" s="20">
        <v>2.8</v>
      </c>
      <c r="BF498" s="20">
        <v>13.91</v>
      </c>
      <c r="BG498" s="22">
        <v>261</v>
      </c>
      <c r="BH498" s="22">
        <v>105</v>
      </c>
      <c r="BI498" s="22">
        <v>69</v>
      </c>
      <c r="BJ498" s="22">
        <v>54</v>
      </c>
      <c r="BK498" s="22">
        <v>28</v>
      </c>
      <c r="BL498" s="22">
        <v>14</v>
      </c>
      <c r="BM498" s="22">
        <v>72</v>
      </c>
      <c r="BN498" s="22">
        <v>51</v>
      </c>
      <c r="BO498" s="20"/>
      <c r="BP498" s="20"/>
      <c r="BQ498" s="20"/>
      <c r="BR498" s="20"/>
      <c r="BS498" s="20"/>
      <c r="BT498" s="20"/>
      <c r="BU498" s="22">
        <v>0.26</v>
      </c>
      <c r="BV498" s="22">
        <v>0</v>
      </c>
      <c r="BW498" s="22">
        <v>0.09</v>
      </c>
      <c r="BX498" s="22">
        <v>0.35</v>
      </c>
      <c r="BY498" s="22">
        <v>1.72</v>
      </c>
      <c r="BZ498" s="22">
        <v>1.1100000000000001</v>
      </c>
      <c r="CA498" s="22">
        <v>306</v>
      </c>
      <c r="CB498" s="22">
        <v>199</v>
      </c>
      <c r="CC498" s="22">
        <v>65</v>
      </c>
      <c r="CD498" s="22">
        <v>32</v>
      </c>
      <c r="CE498" s="22">
        <v>230</v>
      </c>
      <c r="CF498" s="22">
        <v>105</v>
      </c>
      <c r="CG498" s="22">
        <v>113</v>
      </c>
      <c r="CH498" s="22">
        <v>32</v>
      </c>
      <c r="CI498" s="22">
        <v>0.99</v>
      </c>
      <c r="CJ498" s="22">
        <v>0.49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465527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0.2</v>
      </c>
      <c r="K499" s="20">
        <v>0.7</v>
      </c>
      <c r="L499" s="22">
        <v>0</v>
      </c>
      <c r="M499" s="20" t="s">
        <v>2208</v>
      </c>
      <c r="N499" s="20">
        <v>0.2</v>
      </c>
      <c r="O499" s="22">
        <v>383</v>
      </c>
      <c r="P499" s="23" t="b">
        <v>0</v>
      </c>
      <c r="Q499" s="20"/>
      <c r="R499" s="20"/>
      <c r="S499" s="22">
        <v>44</v>
      </c>
      <c r="T499" s="20" t="s">
        <v>2209</v>
      </c>
      <c r="U499" s="20">
        <v>3</v>
      </c>
      <c r="V499" s="20" t="s">
        <v>2210</v>
      </c>
      <c r="W499" s="20">
        <v>0.2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9</v>
      </c>
      <c r="AD499" s="22">
        <v>45090</v>
      </c>
      <c r="AE499" s="22">
        <v>49</v>
      </c>
      <c r="AF499" s="22">
        <v>35248</v>
      </c>
      <c r="AG499" s="22">
        <v>489</v>
      </c>
      <c r="AH499" s="20">
        <v>0</v>
      </c>
      <c r="AI499" s="20">
        <v>2</v>
      </c>
      <c r="AJ499" s="20" t="s">
        <v>2208</v>
      </c>
      <c r="AK499" s="22">
        <v>122</v>
      </c>
      <c r="AL499" s="22">
        <v>1</v>
      </c>
      <c r="AM499" s="22">
        <v>0</v>
      </c>
      <c r="AN499" s="22">
        <v>1</v>
      </c>
      <c r="AO499" s="22">
        <v>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33</v>
      </c>
      <c r="AX499" s="20">
        <v>48.2</v>
      </c>
      <c r="AY499" s="20">
        <v>28.7</v>
      </c>
      <c r="AZ499" s="20">
        <v>13</v>
      </c>
      <c r="BA499" s="20">
        <v>9</v>
      </c>
      <c r="BB499" s="22">
        <v>1</v>
      </c>
      <c r="BC499" s="20">
        <v>0.03</v>
      </c>
      <c r="BD499" s="20">
        <v>0.48</v>
      </c>
      <c r="BE499" s="20">
        <v>0.51</v>
      </c>
      <c r="BF499" s="20">
        <v>3.19</v>
      </c>
      <c r="BG499" s="22">
        <v>349</v>
      </c>
      <c r="BH499" s="22">
        <v>153</v>
      </c>
      <c r="BI499" s="22">
        <v>325</v>
      </c>
      <c r="BJ499" s="22">
        <v>171</v>
      </c>
      <c r="BK499" s="22">
        <v>364</v>
      </c>
      <c r="BL499" s="22">
        <v>182</v>
      </c>
      <c r="BM499" s="22">
        <v>374</v>
      </c>
      <c r="BN499" s="22">
        <v>172</v>
      </c>
      <c r="BO499" s="20"/>
      <c r="BP499" s="20"/>
      <c r="BQ499" s="20"/>
      <c r="BR499" s="20"/>
      <c r="BS499" s="20"/>
      <c r="BT499" s="20"/>
      <c r="BU499" s="22">
        <v>0.02</v>
      </c>
      <c r="BV499" s="22">
        <v>0</v>
      </c>
      <c r="BW499" s="22">
        <v>0.35</v>
      </c>
      <c r="BX499" s="22">
        <v>0.37</v>
      </c>
      <c r="BY499" s="22">
        <v>2.35</v>
      </c>
      <c r="BZ499" s="22">
        <v>0.74</v>
      </c>
      <c r="CA499" s="22">
        <v>543</v>
      </c>
      <c r="CB499" s="22">
        <v>304</v>
      </c>
      <c r="CC499" s="22">
        <v>369</v>
      </c>
      <c r="CD499" s="22">
        <v>167</v>
      </c>
      <c r="CE499" s="22">
        <v>141</v>
      </c>
      <c r="CF499" s="22">
        <v>61</v>
      </c>
      <c r="CG499" s="22">
        <v>334</v>
      </c>
      <c r="CH499" s="22">
        <v>105</v>
      </c>
      <c r="CI499" s="22">
        <v>0.74</v>
      </c>
      <c r="CJ499" s="22">
        <v>0.74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21205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1</v>
      </c>
      <c r="J500" s="20">
        <v>0</v>
      </c>
      <c r="K500" s="20">
        <v>0.5</v>
      </c>
      <c r="L500" s="22">
        <v>0</v>
      </c>
      <c r="M500" s="20" t="s">
        <v>1260</v>
      </c>
      <c r="N500" s="20">
        <v>0</v>
      </c>
      <c r="O500" s="22">
        <v>384</v>
      </c>
      <c r="P500" s="23" t="b">
        <v>0</v>
      </c>
      <c r="Q500" s="20"/>
      <c r="R500" s="20" t="s">
        <v>2562</v>
      </c>
      <c r="S500" s="22">
        <v>40</v>
      </c>
      <c r="T500" s="20" t="s">
        <v>1451</v>
      </c>
      <c r="U500" s="20">
        <v>0</v>
      </c>
      <c r="V500" s="20" t="s">
        <v>757</v>
      </c>
      <c r="W500" s="20">
        <v>0.1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0</v>
      </c>
      <c r="AD500" s="22">
        <v>2192</v>
      </c>
      <c r="AE500" s="22">
        <v>47</v>
      </c>
      <c r="AF500" s="22">
        <v>7872</v>
      </c>
      <c r="AG500" s="22">
        <v>62</v>
      </c>
      <c r="AH500" s="20">
        <v>0</v>
      </c>
      <c r="AI500" s="20">
        <v>0</v>
      </c>
      <c r="AJ500" s="20" t="s">
        <v>757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500</v>
      </c>
      <c r="BH500" s="22">
        <v>50</v>
      </c>
      <c r="BI500" s="22">
        <v>485</v>
      </c>
      <c r="BJ500" s="22">
        <v>33</v>
      </c>
      <c r="BK500" s="22">
        <v>457</v>
      </c>
      <c r="BL500" s="22">
        <v>24</v>
      </c>
      <c r="BM500" s="22">
        <v>507</v>
      </c>
      <c r="BN500" s="22">
        <v>50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624</v>
      </c>
      <c r="CB500" s="22">
        <v>36</v>
      </c>
      <c r="CC500" s="22">
        <v>429</v>
      </c>
      <c r="CD500" s="22">
        <v>49</v>
      </c>
      <c r="CE500" s="22">
        <v>512</v>
      </c>
      <c r="CF500" s="22">
        <v>50</v>
      </c>
      <c r="CG500" s="22">
        <v>427</v>
      </c>
      <c r="CH500" s="22">
        <v>61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184667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0</v>
      </c>
      <c r="K501" s="20">
        <v>0</v>
      </c>
      <c r="L501" s="22">
        <v>0</v>
      </c>
      <c r="M501" s="20" t="s">
        <v>1333</v>
      </c>
      <c r="N501" s="20">
        <v>4.4000000000000004</v>
      </c>
      <c r="O501" s="22">
        <v>386</v>
      </c>
      <c r="P501" s="23" t="b">
        <v>0</v>
      </c>
      <c r="Q501" s="20" t="s">
        <v>3591</v>
      </c>
      <c r="R501" s="20" t="s">
        <v>3821</v>
      </c>
      <c r="S501" s="22">
        <v>45</v>
      </c>
      <c r="T501" s="20" t="s">
        <v>1436</v>
      </c>
      <c r="U501" s="20">
        <v>3.5</v>
      </c>
      <c r="V501" s="20" t="s">
        <v>547</v>
      </c>
      <c r="W501" s="20">
        <v>0.6</v>
      </c>
      <c r="X501" s="23" t="b">
        <v>0</v>
      </c>
      <c r="Y501" s="20"/>
      <c r="Z501" s="20" t="s">
        <v>899</v>
      </c>
      <c r="AA501" s="22">
        <v>14</v>
      </c>
      <c r="AB501" s="22">
        <v>1</v>
      </c>
      <c r="AC501" s="22">
        <v>42</v>
      </c>
      <c r="AD501" s="22">
        <v>85874</v>
      </c>
      <c r="AE501" s="22">
        <v>27</v>
      </c>
      <c r="AF501" s="22">
        <v>58851</v>
      </c>
      <c r="AG501" s="22">
        <v>8679</v>
      </c>
      <c r="AH501" s="20">
        <v>1</v>
      </c>
      <c r="AI501" s="20">
        <v>9.3000000000000007</v>
      </c>
      <c r="AJ501" s="20" t="s">
        <v>2211</v>
      </c>
      <c r="AK501" s="22">
        <v>898</v>
      </c>
      <c r="AL501" s="22">
        <v>1</v>
      </c>
      <c r="AM501" s="22">
        <v>1</v>
      </c>
      <c r="AN501" s="22">
        <v>3</v>
      </c>
      <c r="AO501" s="22">
        <v>10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3</v>
      </c>
      <c r="AW501" s="22">
        <v>201</v>
      </c>
      <c r="AX501" s="20">
        <v>199.4</v>
      </c>
      <c r="AY501" s="20">
        <v>93.7</v>
      </c>
      <c r="AZ501" s="20">
        <v>40</v>
      </c>
      <c r="BA501" s="20">
        <v>33.4</v>
      </c>
      <c r="BB501" s="22">
        <v>10</v>
      </c>
      <c r="BC501" s="20">
        <v>0.25</v>
      </c>
      <c r="BD501" s="20">
        <v>0.3</v>
      </c>
      <c r="BE501" s="20">
        <v>0.55000000000000004</v>
      </c>
      <c r="BF501" s="20">
        <v>16.079999999999998</v>
      </c>
      <c r="BG501" s="22">
        <v>151</v>
      </c>
      <c r="BH501" s="22">
        <v>58</v>
      </c>
      <c r="BI501" s="22">
        <v>176</v>
      </c>
      <c r="BJ501" s="22">
        <v>41</v>
      </c>
      <c r="BK501" s="22">
        <v>258</v>
      </c>
      <c r="BL501" s="22">
        <v>79</v>
      </c>
      <c r="BM501" s="22">
        <v>205</v>
      </c>
      <c r="BN501" s="22">
        <v>59</v>
      </c>
      <c r="BO501" s="20"/>
      <c r="BP501" s="20"/>
      <c r="BQ501" s="20"/>
      <c r="BR501" s="20"/>
      <c r="BS501" s="20"/>
      <c r="BT501" s="20"/>
      <c r="BU501" s="22">
        <v>0.03</v>
      </c>
      <c r="BV501" s="22">
        <v>0</v>
      </c>
      <c r="BW501" s="22">
        <v>0.03</v>
      </c>
      <c r="BX501" s="22">
        <v>0.06</v>
      </c>
      <c r="BY501" s="22">
        <v>1.61</v>
      </c>
      <c r="BZ501" s="22">
        <v>1</v>
      </c>
      <c r="CA501" s="22">
        <v>371</v>
      </c>
      <c r="CB501" s="22">
        <v>62</v>
      </c>
      <c r="CC501" s="22">
        <v>39</v>
      </c>
      <c r="CD501" s="22">
        <v>10</v>
      </c>
      <c r="CE501" s="22">
        <v>89</v>
      </c>
      <c r="CF501" s="22">
        <v>22</v>
      </c>
      <c r="CG501" s="22">
        <v>225</v>
      </c>
      <c r="CH501" s="22">
        <v>84</v>
      </c>
      <c r="CI501" s="22">
        <v>1</v>
      </c>
      <c r="CJ501" s="22">
        <v>0.3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95658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2</v>
      </c>
      <c r="J502" s="20">
        <v>3.8</v>
      </c>
      <c r="K502" s="20">
        <v>4.3</v>
      </c>
      <c r="L502" s="22">
        <v>1</v>
      </c>
      <c r="M502" s="20" t="s">
        <v>1298</v>
      </c>
      <c r="N502" s="20">
        <v>3.8</v>
      </c>
      <c r="O502" s="22">
        <v>387</v>
      </c>
      <c r="P502" s="23" t="b">
        <v>0</v>
      </c>
      <c r="Q502" s="20"/>
      <c r="R502" s="20" t="s">
        <v>3237</v>
      </c>
      <c r="S502" s="22">
        <v>43</v>
      </c>
      <c r="T502" s="20" t="s">
        <v>1423</v>
      </c>
      <c r="U502" s="20">
        <v>3.3</v>
      </c>
      <c r="V502" s="20" t="s">
        <v>519</v>
      </c>
      <c r="W502" s="20">
        <v>3.6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36</v>
      </c>
      <c r="AD502" s="22">
        <v>411033</v>
      </c>
      <c r="AE502" s="22">
        <v>7135</v>
      </c>
      <c r="AF502" s="22">
        <v>110487</v>
      </c>
      <c r="AG502" s="22">
        <v>11746</v>
      </c>
      <c r="AH502" s="20">
        <v>0.9</v>
      </c>
      <c r="AI502" s="20">
        <v>8.4</v>
      </c>
      <c r="AJ502" s="20" t="s">
        <v>519</v>
      </c>
      <c r="AK502" s="22">
        <v>836</v>
      </c>
      <c r="AL502" s="22">
        <v>0</v>
      </c>
      <c r="AM502" s="22">
        <v>2</v>
      </c>
      <c r="AN502" s="22">
        <v>3</v>
      </c>
      <c r="AO502" s="22">
        <v>12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2</v>
      </c>
      <c r="AW502" s="22">
        <v>173</v>
      </c>
      <c r="AX502" s="20">
        <v>218.8</v>
      </c>
      <c r="AY502" s="20">
        <v>39.4</v>
      </c>
      <c r="AZ502" s="20">
        <v>60</v>
      </c>
      <c r="BA502" s="20">
        <v>32</v>
      </c>
      <c r="BB502" s="22">
        <v>9</v>
      </c>
      <c r="BC502" s="20">
        <v>0.42</v>
      </c>
      <c r="BD502" s="20">
        <v>0.28000000000000003</v>
      </c>
      <c r="BE502" s="20">
        <v>0.7</v>
      </c>
      <c r="BF502" s="20">
        <v>17.16</v>
      </c>
      <c r="BG502" s="22">
        <v>135</v>
      </c>
      <c r="BH502" s="22">
        <v>50</v>
      </c>
      <c r="BI502" s="22">
        <v>298</v>
      </c>
      <c r="BJ502" s="22">
        <v>99</v>
      </c>
      <c r="BK502" s="22">
        <v>210</v>
      </c>
      <c r="BL502" s="22">
        <v>51</v>
      </c>
      <c r="BM502" s="22">
        <v>213</v>
      </c>
      <c r="BN502" s="22">
        <v>65</v>
      </c>
      <c r="BO502" s="20"/>
      <c r="BP502" s="20"/>
      <c r="BQ502" s="20"/>
      <c r="BR502" s="20"/>
      <c r="BS502" s="20"/>
      <c r="BT502" s="20"/>
      <c r="BU502" s="22">
        <v>0.05</v>
      </c>
      <c r="BV502" s="22">
        <v>0</v>
      </c>
      <c r="BW502" s="22">
        <v>0.03</v>
      </c>
      <c r="BX502" s="22">
        <v>0.08</v>
      </c>
      <c r="BY502" s="22">
        <v>1.85</v>
      </c>
      <c r="BZ502" s="22">
        <v>1.29</v>
      </c>
      <c r="CA502" s="22">
        <v>574</v>
      </c>
      <c r="CB502" s="22">
        <v>129</v>
      </c>
      <c r="CC502" s="22">
        <v>63</v>
      </c>
      <c r="CD502" s="22">
        <v>18</v>
      </c>
      <c r="CE502" s="22">
        <v>103</v>
      </c>
      <c r="CF502" s="22">
        <v>26</v>
      </c>
      <c r="CG502" s="22">
        <v>98</v>
      </c>
      <c r="CH502" s="22">
        <v>40</v>
      </c>
      <c r="CI502" s="22">
        <v>0.97</v>
      </c>
      <c r="CJ502" s="22">
        <v>0.32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516895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1</v>
      </c>
      <c r="K503" s="20">
        <v>1.5</v>
      </c>
      <c r="L503" s="22">
        <v>0</v>
      </c>
      <c r="M503" s="20" t="s">
        <v>1466</v>
      </c>
      <c r="N503" s="20">
        <v>1</v>
      </c>
      <c r="O503" s="22">
        <v>388</v>
      </c>
      <c r="P503" s="23" t="b">
        <v>0</v>
      </c>
      <c r="Q503" s="20"/>
      <c r="R503" s="20" t="s">
        <v>2433</v>
      </c>
      <c r="S503" s="22">
        <v>44</v>
      </c>
      <c r="T503" s="20" t="s">
        <v>1467</v>
      </c>
      <c r="U503" s="20">
        <v>2.5</v>
      </c>
      <c r="V503" s="20" t="s">
        <v>1468</v>
      </c>
      <c r="W503" s="20">
        <v>0.2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5</v>
      </c>
      <c r="AD503" s="22">
        <v>20468</v>
      </c>
      <c r="AE503" s="22">
        <v>626</v>
      </c>
      <c r="AF503" s="22">
        <v>8260</v>
      </c>
      <c r="AG503" s="22">
        <v>1011</v>
      </c>
      <c r="AH503" s="20">
        <v>0.2</v>
      </c>
      <c r="AI503" s="20">
        <v>1.1000000000000001</v>
      </c>
      <c r="AJ503" s="20" t="s">
        <v>1468</v>
      </c>
      <c r="AK503" s="22">
        <v>150</v>
      </c>
      <c r="AL503" s="22">
        <v>0</v>
      </c>
      <c r="AM503" s="22">
        <v>0</v>
      </c>
      <c r="AN503" s="22">
        <v>1</v>
      </c>
      <c r="AO503" s="22">
        <v>1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28</v>
      </c>
      <c r="AX503" s="20">
        <v>24.8</v>
      </c>
      <c r="AY503" s="20">
        <v>8.3000000000000007</v>
      </c>
      <c r="AZ503" s="20">
        <v>2</v>
      </c>
      <c r="BA503" s="20">
        <v>3.6</v>
      </c>
      <c r="BB503" s="22">
        <v>2</v>
      </c>
      <c r="BC503" s="20">
        <v>0</v>
      </c>
      <c r="BD503" s="20">
        <v>0.03</v>
      </c>
      <c r="BE503" s="20">
        <v>0.03</v>
      </c>
      <c r="BF503" s="20">
        <v>4.2300000000000004</v>
      </c>
      <c r="BG503" s="22">
        <v>393</v>
      </c>
      <c r="BH503" s="22">
        <v>175</v>
      </c>
      <c r="BI503" s="22">
        <v>395</v>
      </c>
      <c r="BJ503" s="22">
        <v>198</v>
      </c>
      <c r="BK503" s="22">
        <v>415</v>
      </c>
      <c r="BL503" s="22">
        <v>207</v>
      </c>
      <c r="BM503" s="22">
        <v>416</v>
      </c>
      <c r="BN503" s="22">
        <v>191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0.02</v>
      </c>
      <c r="BX503" s="22">
        <v>0.02</v>
      </c>
      <c r="BY503" s="22">
        <v>2.54</v>
      </c>
      <c r="BZ503" s="22">
        <v>0.6</v>
      </c>
      <c r="CA503" s="22">
        <v>563</v>
      </c>
      <c r="CB503" s="22">
        <v>317</v>
      </c>
      <c r="CC503" s="22">
        <v>258</v>
      </c>
      <c r="CD503" s="22">
        <v>120</v>
      </c>
      <c r="CE503" s="22">
        <v>206</v>
      </c>
      <c r="CF503" s="22">
        <v>95</v>
      </c>
      <c r="CG503" s="22">
        <v>360</v>
      </c>
      <c r="CH503" s="22">
        <v>114</v>
      </c>
      <c r="CI503" s="22">
        <v>1.2</v>
      </c>
      <c r="CJ503" s="22">
        <v>0.6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222690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2</v>
      </c>
      <c r="J504" s="20">
        <v>0</v>
      </c>
      <c r="K504" s="20">
        <v>0</v>
      </c>
      <c r="L504" s="22">
        <v>0</v>
      </c>
      <c r="M504" s="20" t="s">
        <v>1452</v>
      </c>
      <c r="N504" s="20">
        <v>0</v>
      </c>
      <c r="O504" s="22">
        <v>389</v>
      </c>
      <c r="P504" s="23" t="b">
        <v>0</v>
      </c>
      <c r="Q504" s="20" t="s">
        <v>3654</v>
      </c>
      <c r="R504" s="20" t="s">
        <v>2434</v>
      </c>
      <c r="S504" s="22">
        <v>43</v>
      </c>
      <c r="T504" s="20" t="s">
        <v>1453</v>
      </c>
      <c r="U504" s="20">
        <v>0</v>
      </c>
      <c r="V504" s="20" t="s">
        <v>463</v>
      </c>
      <c r="W504" s="20">
        <v>0</v>
      </c>
      <c r="X504" s="23" t="b">
        <v>0</v>
      </c>
      <c r="Y504" s="20"/>
      <c r="Z504" s="20" t="s">
        <v>899</v>
      </c>
      <c r="AA504" s="22">
        <v>14</v>
      </c>
      <c r="AB504" s="22">
        <v>1</v>
      </c>
      <c r="AC504" s="22">
        <v>0</v>
      </c>
      <c r="AD504" s="22">
        <v>581</v>
      </c>
      <c r="AE504" s="22">
        <v>7</v>
      </c>
      <c r="AF504" s="22">
        <v>4579</v>
      </c>
      <c r="AG504" s="22">
        <v>14</v>
      </c>
      <c r="AH504" s="20">
        <v>0</v>
      </c>
      <c r="AI504" s="20">
        <v>0</v>
      </c>
      <c r="AJ504" s="20" t="s">
        <v>463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591</v>
      </c>
      <c r="BH504" s="22">
        <v>233</v>
      </c>
      <c r="BI504" s="22">
        <v>581</v>
      </c>
      <c r="BJ504" s="22">
        <v>233</v>
      </c>
      <c r="BK504" s="22">
        <v>561</v>
      </c>
      <c r="BL504" s="22">
        <v>228</v>
      </c>
      <c r="BM504" s="22">
        <v>598</v>
      </c>
      <c r="BN504" s="22">
        <v>233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594</v>
      </c>
      <c r="CB504" s="22">
        <v>147</v>
      </c>
      <c r="CC504" s="22">
        <v>536</v>
      </c>
      <c r="CD504" s="22">
        <v>215</v>
      </c>
      <c r="CE504" s="22">
        <v>604</v>
      </c>
      <c r="CF504" s="22">
        <v>231</v>
      </c>
      <c r="CG504" s="22">
        <v>596</v>
      </c>
      <c r="CH504" s="22">
        <v>211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148225</v>
      </c>
      <c r="D505" s="22">
        <v>0</v>
      </c>
      <c r="E505" s="22">
        <v>0</v>
      </c>
      <c r="F505" s="22">
        <v>-1</v>
      </c>
      <c r="G505" s="22">
        <v>1</v>
      </c>
      <c r="H505" s="22">
        <v>1</v>
      </c>
      <c r="I505" s="22">
        <v>4</v>
      </c>
      <c r="J505" s="20">
        <v>3</v>
      </c>
      <c r="K505" s="20">
        <v>3.5</v>
      </c>
      <c r="L505" s="22">
        <v>1</v>
      </c>
      <c r="M505" s="20" t="s">
        <v>444</v>
      </c>
      <c r="N505" s="20">
        <v>3</v>
      </c>
      <c r="O505" s="22">
        <v>390</v>
      </c>
      <c r="P505" s="23" t="b">
        <v>0</v>
      </c>
      <c r="Q505" s="20"/>
      <c r="R505" s="20" t="s">
        <v>2435</v>
      </c>
      <c r="S505" s="22">
        <v>64</v>
      </c>
      <c r="T505" s="20" t="s">
        <v>1448</v>
      </c>
      <c r="U505" s="20">
        <v>1.9</v>
      </c>
      <c r="V505" s="20" t="s">
        <v>498</v>
      </c>
      <c r="W505" s="20">
        <v>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25</v>
      </c>
      <c r="AD505" s="22">
        <v>33111</v>
      </c>
      <c r="AE505" s="22">
        <v>357</v>
      </c>
      <c r="AF505" s="22">
        <v>38854</v>
      </c>
      <c r="AG505" s="22">
        <v>1015</v>
      </c>
      <c r="AH505" s="20">
        <v>0.5</v>
      </c>
      <c r="AI505" s="20">
        <v>3.9</v>
      </c>
      <c r="AJ505" s="20" t="s">
        <v>498</v>
      </c>
      <c r="AK505" s="22">
        <v>439</v>
      </c>
      <c r="AL505" s="22">
        <v>1</v>
      </c>
      <c r="AM505" s="22">
        <v>1</v>
      </c>
      <c r="AN505" s="22">
        <v>1</v>
      </c>
      <c r="AO505" s="22">
        <v>6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2</v>
      </c>
      <c r="AW505" s="22">
        <v>73</v>
      </c>
      <c r="AX505" s="20">
        <v>67.2</v>
      </c>
      <c r="AY505" s="20">
        <v>85</v>
      </c>
      <c r="AZ505" s="20">
        <v>97</v>
      </c>
      <c r="BA505" s="20">
        <v>24.5</v>
      </c>
      <c r="BB505" s="22">
        <v>5</v>
      </c>
      <c r="BC505" s="20">
        <v>1.24</v>
      </c>
      <c r="BD505" s="20">
        <v>0.14000000000000001</v>
      </c>
      <c r="BE505" s="20">
        <v>1.38</v>
      </c>
      <c r="BF505" s="20">
        <v>8.5399999999999991</v>
      </c>
      <c r="BG505" s="22">
        <v>318</v>
      </c>
      <c r="BH505" s="22">
        <v>37</v>
      </c>
      <c r="BI505" s="22">
        <v>191</v>
      </c>
      <c r="BJ505" s="22">
        <v>26</v>
      </c>
      <c r="BK505" s="22">
        <v>157</v>
      </c>
      <c r="BL505" s="22">
        <v>37</v>
      </c>
      <c r="BM505" s="22">
        <v>260</v>
      </c>
      <c r="BN505" s="22">
        <v>36</v>
      </c>
      <c r="BO505" s="20"/>
      <c r="BP505" s="20"/>
      <c r="BQ505" s="20"/>
      <c r="BR505" s="20"/>
      <c r="BS505" s="22">
        <v>2</v>
      </c>
      <c r="BT505" s="20"/>
      <c r="BU505" s="22">
        <v>0.25</v>
      </c>
      <c r="BV505" s="22">
        <v>0</v>
      </c>
      <c r="BW505" s="22">
        <v>0.03</v>
      </c>
      <c r="BX505" s="22">
        <v>0.28000000000000003</v>
      </c>
      <c r="BY505" s="22">
        <v>1.75</v>
      </c>
      <c r="BZ505" s="22">
        <v>1.23</v>
      </c>
      <c r="CA505" s="22">
        <v>52</v>
      </c>
      <c r="CB505" s="22">
        <v>18</v>
      </c>
      <c r="CC505" s="22">
        <v>109</v>
      </c>
      <c r="CD505" s="22">
        <v>15</v>
      </c>
      <c r="CE505" s="22">
        <v>294</v>
      </c>
      <c r="CF505" s="22">
        <v>39</v>
      </c>
      <c r="CG505" s="22">
        <v>261</v>
      </c>
      <c r="CH505" s="22">
        <v>42</v>
      </c>
      <c r="CI505" s="22">
        <v>1.03</v>
      </c>
      <c r="CJ505" s="22">
        <v>0.21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221820</v>
      </c>
      <c r="D506" s="22">
        <v>0</v>
      </c>
      <c r="E506" s="22">
        <v>0</v>
      </c>
      <c r="F506" s="22">
        <v>-3</v>
      </c>
      <c r="G506" s="22">
        <v>3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1455</v>
      </c>
      <c r="N506" s="20">
        <v>0</v>
      </c>
      <c r="O506" s="22">
        <v>391</v>
      </c>
      <c r="P506" s="23" t="b">
        <v>0</v>
      </c>
      <c r="Q506" s="20" t="s">
        <v>3527</v>
      </c>
      <c r="R506" s="20" t="s">
        <v>3238</v>
      </c>
      <c r="S506" s="22">
        <v>47</v>
      </c>
      <c r="T506" s="20" t="s">
        <v>1456</v>
      </c>
      <c r="U506" s="20">
        <v>1</v>
      </c>
      <c r="V506" s="20" t="s">
        <v>483</v>
      </c>
      <c r="W506" s="20">
        <v>2.2999999999999998</v>
      </c>
      <c r="X506" s="23" t="b">
        <v>0</v>
      </c>
      <c r="Y506" s="20"/>
      <c r="Z506" s="20" t="s">
        <v>899</v>
      </c>
      <c r="AA506" s="22">
        <v>14</v>
      </c>
      <c r="AB506" s="22">
        <v>1</v>
      </c>
      <c r="AC506" s="22">
        <v>5</v>
      </c>
      <c r="AD506" s="22">
        <v>83337</v>
      </c>
      <c r="AE506" s="22">
        <v>41</v>
      </c>
      <c r="AF506" s="22">
        <v>571434</v>
      </c>
      <c r="AG506" s="22">
        <v>999</v>
      </c>
      <c r="AH506" s="20">
        <v>0</v>
      </c>
      <c r="AI506" s="20">
        <v>1.1000000000000001</v>
      </c>
      <c r="AJ506" s="20" t="s">
        <v>1895</v>
      </c>
      <c r="AK506" s="22">
        <v>375</v>
      </c>
      <c r="AL506" s="22">
        <v>0</v>
      </c>
      <c r="AM506" s="22">
        <v>1</v>
      </c>
      <c r="AN506" s="22">
        <v>0</v>
      </c>
      <c r="AO506" s="22">
        <v>8</v>
      </c>
      <c r="AP506" s="22">
        <v>1</v>
      </c>
      <c r="AQ506" s="22">
        <v>0</v>
      </c>
      <c r="AR506" s="22">
        <v>0</v>
      </c>
      <c r="AS506" s="22">
        <v>2</v>
      </c>
      <c r="AT506" s="22">
        <v>0</v>
      </c>
      <c r="AU506" s="22">
        <v>0</v>
      </c>
      <c r="AV506" s="22">
        <v>0</v>
      </c>
      <c r="AW506" s="22">
        <v>74</v>
      </c>
      <c r="AX506" s="20">
        <v>74</v>
      </c>
      <c r="AY506" s="20">
        <v>43.5</v>
      </c>
      <c r="AZ506" s="20">
        <v>2</v>
      </c>
      <c r="BA506" s="20">
        <v>11.9</v>
      </c>
      <c r="BB506" s="22">
        <v>5</v>
      </c>
      <c r="BC506" s="20">
        <v>0</v>
      </c>
      <c r="BD506" s="20">
        <v>0.08</v>
      </c>
      <c r="BE506" s="20">
        <v>0.08</v>
      </c>
      <c r="BF506" s="20">
        <v>5.51</v>
      </c>
      <c r="BG506" s="22">
        <v>309</v>
      </c>
      <c r="BH506" s="22">
        <v>121</v>
      </c>
      <c r="BI506" s="22">
        <v>289</v>
      </c>
      <c r="BJ506" s="22">
        <v>93</v>
      </c>
      <c r="BK506" s="22">
        <v>420</v>
      </c>
      <c r="BL506" s="22">
        <v>153</v>
      </c>
      <c r="BM506" s="22">
        <v>349</v>
      </c>
      <c r="BN506" s="22">
        <v>128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0.02</v>
      </c>
      <c r="BX506" s="22">
        <v>0.02</v>
      </c>
      <c r="BY506" s="22">
        <v>1.32</v>
      </c>
      <c r="BZ506" s="22">
        <v>1.92</v>
      </c>
      <c r="CA506" s="22">
        <v>324</v>
      </c>
      <c r="CB506" s="22">
        <v>40</v>
      </c>
      <c r="CC506" s="22">
        <v>670</v>
      </c>
      <c r="CD506" s="22">
        <v>239</v>
      </c>
      <c r="CE506" s="22">
        <v>432</v>
      </c>
      <c r="CF506" s="22">
        <v>146</v>
      </c>
      <c r="CG506" s="22">
        <v>125</v>
      </c>
      <c r="CH506" s="22">
        <v>52</v>
      </c>
      <c r="CI506" s="22">
        <v>1.2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195851</v>
      </c>
      <c r="D507" s="22">
        <v>0</v>
      </c>
      <c r="E507" s="22">
        <v>0</v>
      </c>
      <c r="F507" s="22">
        <v>-1</v>
      </c>
      <c r="G507" s="22">
        <v>1</v>
      </c>
      <c r="H507" s="22">
        <v>2</v>
      </c>
      <c r="I507" s="22">
        <v>3</v>
      </c>
      <c r="J507" s="20">
        <v>4.8</v>
      </c>
      <c r="K507" s="20">
        <v>5.3</v>
      </c>
      <c r="L507" s="22">
        <v>2</v>
      </c>
      <c r="M507" s="20" t="s">
        <v>1413</v>
      </c>
      <c r="N507" s="20">
        <v>4.8</v>
      </c>
      <c r="O507" s="22">
        <v>392</v>
      </c>
      <c r="P507" s="23" t="b">
        <v>0</v>
      </c>
      <c r="Q507" s="20"/>
      <c r="R507" s="20" t="s">
        <v>3277</v>
      </c>
      <c r="S507" s="22">
        <v>49</v>
      </c>
      <c r="T507" s="20" t="s">
        <v>1437</v>
      </c>
      <c r="U507" s="20">
        <v>4.4000000000000004</v>
      </c>
      <c r="V507" s="20" t="s">
        <v>630</v>
      </c>
      <c r="W507" s="20">
        <v>2.5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57</v>
      </c>
      <c r="AD507" s="22">
        <v>334345</v>
      </c>
      <c r="AE507" s="22">
        <v>13471</v>
      </c>
      <c r="AF507" s="22">
        <v>96817</v>
      </c>
      <c r="AG507" s="22">
        <v>12078</v>
      </c>
      <c r="AH507" s="20">
        <v>1</v>
      </c>
      <c r="AI507" s="20">
        <v>11.6</v>
      </c>
      <c r="AJ507" s="20" t="s">
        <v>630</v>
      </c>
      <c r="AK507" s="22">
        <v>876</v>
      </c>
      <c r="AL507" s="22">
        <v>5</v>
      </c>
      <c r="AM507" s="22">
        <v>0</v>
      </c>
      <c r="AN507" s="22">
        <v>4</v>
      </c>
      <c r="AO507" s="22">
        <v>12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5</v>
      </c>
      <c r="AW507" s="22">
        <v>176</v>
      </c>
      <c r="AX507" s="20">
        <v>276.60000000000002</v>
      </c>
      <c r="AY507" s="20">
        <v>35.1</v>
      </c>
      <c r="AZ507" s="20">
        <v>304</v>
      </c>
      <c r="BA507" s="20">
        <v>61.7</v>
      </c>
      <c r="BB507" s="22">
        <v>10</v>
      </c>
      <c r="BC507" s="20">
        <v>3.43</v>
      </c>
      <c r="BD507" s="20">
        <v>0.12</v>
      </c>
      <c r="BE507" s="20">
        <v>3.54</v>
      </c>
      <c r="BF507" s="20">
        <v>17.72</v>
      </c>
      <c r="BG507" s="22">
        <v>79</v>
      </c>
      <c r="BH507" s="22">
        <v>28</v>
      </c>
      <c r="BI507" s="22">
        <v>309</v>
      </c>
      <c r="BJ507" s="22">
        <v>164</v>
      </c>
      <c r="BK507" s="22">
        <v>39</v>
      </c>
      <c r="BL507" s="22">
        <v>23</v>
      </c>
      <c r="BM507" s="22">
        <v>83</v>
      </c>
      <c r="BN507" s="22">
        <v>57</v>
      </c>
      <c r="BO507" s="20"/>
      <c r="BP507" s="20"/>
      <c r="BQ507" s="20"/>
      <c r="BR507" s="20"/>
      <c r="BS507" s="20"/>
      <c r="BT507" s="20"/>
      <c r="BU507" s="22">
        <v>0.35</v>
      </c>
      <c r="BV507" s="22">
        <v>0</v>
      </c>
      <c r="BW507" s="22">
        <v>0.01</v>
      </c>
      <c r="BX507" s="22">
        <v>0.36</v>
      </c>
      <c r="BY507" s="22">
        <v>1.82</v>
      </c>
      <c r="BZ507" s="22">
        <v>1.23</v>
      </c>
      <c r="CA507" s="22">
        <v>236</v>
      </c>
      <c r="CB507" s="22">
        <v>153</v>
      </c>
      <c r="CC507" s="22">
        <v>29</v>
      </c>
      <c r="CD507" s="22">
        <v>16</v>
      </c>
      <c r="CE507" s="22">
        <v>36</v>
      </c>
      <c r="CF507" s="22">
        <v>21</v>
      </c>
      <c r="CG507" s="22">
        <v>118</v>
      </c>
      <c r="CH507" s="22">
        <v>34</v>
      </c>
      <c r="CI507" s="22">
        <v>1.03</v>
      </c>
      <c r="CJ507" s="22">
        <v>0.41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488404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3</v>
      </c>
      <c r="J508" s="20">
        <v>0.4</v>
      </c>
      <c r="K508" s="20">
        <v>0.9</v>
      </c>
      <c r="L508" s="22">
        <v>1</v>
      </c>
      <c r="M508" s="20" t="s">
        <v>1137</v>
      </c>
      <c r="N508" s="20">
        <v>0.4</v>
      </c>
      <c r="O508" s="22">
        <v>394</v>
      </c>
      <c r="P508" s="23" t="b">
        <v>0</v>
      </c>
      <c r="Q508" s="20"/>
      <c r="R508" s="20"/>
      <c r="S508" s="22">
        <v>44</v>
      </c>
      <c r="T508" s="20" t="s">
        <v>1449</v>
      </c>
      <c r="U508" s="20">
        <v>1.6</v>
      </c>
      <c r="V508" s="20" t="s">
        <v>1450</v>
      </c>
      <c r="W508" s="20">
        <v>0.2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11</v>
      </c>
      <c r="AD508" s="22">
        <v>44550</v>
      </c>
      <c r="AE508" s="22">
        <v>211</v>
      </c>
      <c r="AF508" s="22">
        <v>38334</v>
      </c>
      <c r="AG508" s="22">
        <v>506</v>
      </c>
      <c r="AH508" s="20">
        <v>0.1</v>
      </c>
      <c r="AI508" s="20">
        <v>2.5</v>
      </c>
      <c r="AJ508" s="20" t="s">
        <v>758</v>
      </c>
      <c r="AK508" s="22">
        <v>139</v>
      </c>
      <c r="AL508" s="22">
        <v>0</v>
      </c>
      <c r="AM508" s="22">
        <v>1</v>
      </c>
      <c r="AN508" s="22">
        <v>0</v>
      </c>
      <c r="AO508" s="22">
        <v>1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33</v>
      </c>
      <c r="AX508" s="20">
        <v>37.6</v>
      </c>
      <c r="AY508" s="20">
        <v>18.100000000000001</v>
      </c>
      <c r="AZ508" s="20">
        <v>57</v>
      </c>
      <c r="BA508" s="20">
        <v>11.4</v>
      </c>
      <c r="BB508" s="22">
        <v>1</v>
      </c>
      <c r="BC508" s="20">
        <v>0.39</v>
      </c>
      <c r="BD508" s="20">
        <v>0.31</v>
      </c>
      <c r="BE508" s="20">
        <v>0.7</v>
      </c>
      <c r="BF508" s="20">
        <v>3.71</v>
      </c>
      <c r="BG508" s="22">
        <v>367</v>
      </c>
      <c r="BH508" s="22">
        <v>164</v>
      </c>
      <c r="BI508" s="22">
        <v>354</v>
      </c>
      <c r="BJ508" s="22">
        <v>184</v>
      </c>
      <c r="BK508" s="22">
        <v>217</v>
      </c>
      <c r="BL508" s="22">
        <v>119</v>
      </c>
      <c r="BM508" s="22">
        <v>351</v>
      </c>
      <c r="BN508" s="22">
        <v>158</v>
      </c>
      <c r="BO508" s="20"/>
      <c r="BP508" s="20"/>
      <c r="BQ508" s="20"/>
      <c r="BR508" s="20"/>
      <c r="BS508" s="20"/>
      <c r="BT508" s="20"/>
      <c r="BU508" s="22">
        <v>0.25</v>
      </c>
      <c r="BV508" s="22">
        <v>0</v>
      </c>
      <c r="BW508" s="22">
        <v>0.2</v>
      </c>
      <c r="BX508" s="22">
        <v>0.45</v>
      </c>
      <c r="BY508" s="22">
        <v>2.4</v>
      </c>
      <c r="BZ508" s="22">
        <v>0.65</v>
      </c>
      <c r="CA508" s="22">
        <v>552</v>
      </c>
      <c r="CB508" s="22">
        <v>310</v>
      </c>
      <c r="CC508" s="22">
        <v>330</v>
      </c>
      <c r="CD508" s="22">
        <v>150</v>
      </c>
      <c r="CE508" s="22">
        <v>325</v>
      </c>
      <c r="CF508" s="22">
        <v>143</v>
      </c>
      <c r="CG508" s="22">
        <v>310</v>
      </c>
      <c r="CH508" s="22">
        <v>99</v>
      </c>
      <c r="CI508" s="22">
        <v>0.65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90152</v>
      </c>
      <c r="D509" s="22">
        <v>0</v>
      </c>
      <c r="E509" s="22">
        <v>0</v>
      </c>
      <c r="F509" s="22">
        <v>-1</v>
      </c>
      <c r="G509" s="22">
        <v>1</v>
      </c>
      <c r="H509" s="22">
        <v>1</v>
      </c>
      <c r="I509" s="22">
        <v>2</v>
      </c>
      <c r="J509" s="20">
        <v>0.2</v>
      </c>
      <c r="K509" s="20">
        <v>0.7</v>
      </c>
      <c r="L509" s="22">
        <v>0</v>
      </c>
      <c r="M509" s="20" t="s">
        <v>1421</v>
      </c>
      <c r="N509" s="20">
        <v>0.2</v>
      </c>
      <c r="O509" s="22">
        <v>395</v>
      </c>
      <c r="P509" s="23" t="b">
        <v>0</v>
      </c>
      <c r="Q509" s="20"/>
      <c r="R509" s="20" t="s">
        <v>3720</v>
      </c>
      <c r="S509" s="22">
        <v>49</v>
      </c>
      <c r="T509" s="20" t="s">
        <v>1422</v>
      </c>
      <c r="U509" s="20">
        <v>2.6</v>
      </c>
      <c r="V509" s="20" t="s">
        <v>475</v>
      </c>
      <c r="W509" s="20">
        <v>2.2999999999999998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21</v>
      </c>
      <c r="AD509" s="22">
        <v>428402</v>
      </c>
      <c r="AE509" s="22">
        <v>202</v>
      </c>
      <c r="AF509" s="22">
        <v>592946</v>
      </c>
      <c r="AG509" s="22">
        <v>2053</v>
      </c>
      <c r="AH509" s="20">
        <v>0</v>
      </c>
      <c r="AI509" s="20">
        <v>4.3</v>
      </c>
      <c r="AJ509" s="20" t="s">
        <v>2215</v>
      </c>
      <c r="AK509" s="22">
        <v>340</v>
      </c>
      <c r="AL509" s="22">
        <v>1</v>
      </c>
      <c r="AM509" s="22">
        <v>0</v>
      </c>
      <c r="AN509" s="22">
        <v>1</v>
      </c>
      <c r="AO509" s="22">
        <v>5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2</v>
      </c>
      <c r="AW509" s="22">
        <v>100</v>
      </c>
      <c r="AX509" s="20">
        <v>103.4</v>
      </c>
      <c r="AY509" s="20">
        <v>22.5</v>
      </c>
      <c r="AZ509" s="20">
        <v>66</v>
      </c>
      <c r="BA509" s="20">
        <v>19.2</v>
      </c>
      <c r="BB509" s="22">
        <v>4</v>
      </c>
      <c r="BC509" s="20">
        <v>0.68</v>
      </c>
      <c r="BD509" s="20">
        <v>0.14000000000000001</v>
      </c>
      <c r="BE509" s="20">
        <v>0.82</v>
      </c>
      <c r="BF509" s="20">
        <v>6.21</v>
      </c>
      <c r="BG509" s="22">
        <v>269</v>
      </c>
      <c r="BH509" s="22">
        <v>107</v>
      </c>
      <c r="BI509" s="22">
        <v>342</v>
      </c>
      <c r="BJ509" s="22">
        <v>120</v>
      </c>
      <c r="BK509" s="22">
        <v>201</v>
      </c>
      <c r="BL509" s="22">
        <v>47</v>
      </c>
      <c r="BM509" s="22">
        <v>297</v>
      </c>
      <c r="BN509" s="22">
        <v>102</v>
      </c>
      <c r="BO509" s="20"/>
      <c r="BP509" s="20"/>
      <c r="BQ509" s="20"/>
      <c r="BR509" s="20"/>
      <c r="BS509" s="20"/>
      <c r="BT509" s="20"/>
      <c r="BU509" s="22">
        <v>0.18</v>
      </c>
      <c r="BV509" s="22">
        <v>0</v>
      </c>
      <c r="BW509" s="22">
        <v>0.04</v>
      </c>
      <c r="BX509" s="22">
        <v>0.22</v>
      </c>
      <c r="BY509" s="22">
        <v>1.64</v>
      </c>
      <c r="BZ509" s="22">
        <v>1.32</v>
      </c>
      <c r="CA509" s="22">
        <v>221</v>
      </c>
      <c r="CB509" s="22">
        <v>25</v>
      </c>
      <c r="CC509" s="22">
        <v>388</v>
      </c>
      <c r="CD509" s="22">
        <v>133</v>
      </c>
      <c r="CE509" s="22">
        <v>196</v>
      </c>
      <c r="CF509" s="22">
        <v>62</v>
      </c>
      <c r="CG509" s="22">
        <v>124</v>
      </c>
      <c r="CH509" s="22">
        <v>51</v>
      </c>
      <c r="CI509" s="22">
        <v>1.06</v>
      </c>
      <c r="CJ509" s="22">
        <v>0.26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75</v>
      </c>
      <c r="C510" s="22">
        <v>176297</v>
      </c>
      <c r="D510" s="22">
        <v>0</v>
      </c>
      <c r="E510" s="22">
        <v>0</v>
      </c>
      <c r="F510" s="22">
        <v>-5</v>
      </c>
      <c r="G510" s="22">
        <v>5</v>
      </c>
      <c r="H510" s="22">
        <v>0</v>
      </c>
      <c r="I510" s="22">
        <v>3</v>
      </c>
      <c r="J510" s="20">
        <v>3</v>
      </c>
      <c r="K510" s="20">
        <v>2.6</v>
      </c>
      <c r="L510" s="22">
        <v>1</v>
      </c>
      <c r="M510" s="20" t="s">
        <v>907</v>
      </c>
      <c r="N510" s="20">
        <v>3</v>
      </c>
      <c r="O510" s="22">
        <v>396</v>
      </c>
      <c r="P510" s="23" t="b">
        <v>0</v>
      </c>
      <c r="Q510" s="20"/>
      <c r="R510" s="20" t="s">
        <v>3822</v>
      </c>
      <c r="S510" s="22">
        <v>85</v>
      </c>
      <c r="T510" s="20" t="s">
        <v>1432</v>
      </c>
      <c r="U510" s="20">
        <v>3.1</v>
      </c>
      <c r="V510" s="20" t="s">
        <v>390</v>
      </c>
      <c r="W510" s="20">
        <v>11.2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47</v>
      </c>
      <c r="AD510" s="22">
        <v>748497</v>
      </c>
      <c r="AE510" s="22">
        <v>1796</v>
      </c>
      <c r="AF510" s="22">
        <v>4211939</v>
      </c>
      <c r="AG510" s="22">
        <v>15096</v>
      </c>
      <c r="AH510" s="20">
        <v>0.4</v>
      </c>
      <c r="AI510" s="20">
        <v>5.5</v>
      </c>
      <c r="AJ510" s="20" t="s">
        <v>390</v>
      </c>
      <c r="AK510" s="22">
        <v>1098</v>
      </c>
      <c r="AL510" s="22">
        <v>2</v>
      </c>
      <c r="AM510" s="22">
        <v>2</v>
      </c>
      <c r="AN510" s="22">
        <v>4</v>
      </c>
      <c r="AO510" s="22">
        <v>17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133</v>
      </c>
      <c r="AX510" s="20">
        <v>178.4</v>
      </c>
      <c r="AY510" s="20">
        <v>204.8</v>
      </c>
      <c r="AZ510" s="20">
        <v>366</v>
      </c>
      <c r="BA510" s="20">
        <v>75</v>
      </c>
      <c r="BB510" s="22">
        <v>13</v>
      </c>
      <c r="BC510" s="20">
        <v>4.55</v>
      </c>
      <c r="BD510" s="20">
        <v>1.76</v>
      </c>
      <c r="BE510" s="20">
        <v>6.31</v>
      </c>
      <c r="BF510" s="20">
        <v>23.07</v>
      </c>
      <c r="BG510" s="22">
        <v>178</v>
      </c>
      <c r="BH510" s="22">
        <v>73</v>
      </c>
      <c r="BI510" s="22">
        <v>71</v>
      </c>
      <c r="BJ510" s="22">
        <v>56</v>
      </c>
      <c r="BK510" s="22">
        <v>22</v>
      </c>
      <c r="BL510" s="22">
        <v>12</v>
      </c>
      <c r="BM510" s="22">
        <v>50</v>
      </c>
      <c r="BN510" s="22">
        <v>35</v>
      </c>
      <c r="BO510" s="20"/>
      <c r="BP510" s="20"/>
      <c r="BQ510" s="22">
        <v>2</v>
      </c>
      <c r="BR510" s="20"/>
      <c r="BS510" s="22">
        <v>3</v>
      </c>
      <c r="BT510" s="20"/>
      <c r="BU510" s="22">
        <v>0.37</v>
      </c>
      <c r="BV510" s="22">
        <v>0</v>
      </c>
      <c r="BW510" s="22">
        <v>0.14000000000000001</v>
      </c>
      <c r="BX510" s="22">
        <v>0.51</v>
      </c>
      <c r="BY510" s="22">
        <v>1.89</v>
      </c>
      <c r="BZ510" s="22">
        <v>1.39</v>
      </c>
      <c r="CA510" s="22">
        <v>7</v>
      </c>
      <c r="CB510" s="22">
        <v>5</v>
      </c>
      <c r="CC510" s="22">
        <v>113</v>
      </c>
      <c r="CD510" s="22">
        <v>61</v>
      </c>
      <c r="CE510" s="22">
        <v>137</v>
      </c>
      <c r="CF510" s="22">
        <v>59</v>
      </c>
      <c r="CG510" s="22">
        <v>36</v>
      </c>
      <c r="CH510" s="22">
        <v>14</v>
      </c>
      <c r="CI510" s="22">
        <v>1.07</v>
      </c>
      <c r="CJ510" s="22">
        <v>0.33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27.75" thickBot="1">
      <c r="A511" s="22">
        <v>0</v>
      </c>
      <c r="B511" s="22">
        <v>0</v>
      </c>
      <c r="C511" s="22">
        <v>209243</v>
      </c>
      <c r="D511" s="22">
        <v>0</v>
      </c>
      <c r="E511" s="22">
        <v>0</v>
      </c>
      <c r="F511" s="22">
        <v>-3</v>
      </c>
      <c r="G511" s="22">
        <v>3</v>
      </c>
      <c r="H511" s="22">
        <v>0</v>
      </c>
      <c r="I511" s="22">
        <v>3</v>
      </c>
      <c r="J511" s="20">
        <v>0</v>
      </c>
      <c r="K511" s="20">
        <v>0</v>
      </c>
      <c r="L511" s="22">
        <v>0</v>
      </c>
      <c r="M511" s="20" t="s">
        <v>1440</v>
      </c>
      <c r="N511" s="20">
        <v>0</v>
      </c>
      <c r="O511" s="22">
        <v>397</v>
      </c>
      <c r="P511" s="23" t="b">
        <v>0</v>
      </c>
      <c r="Q511" s="20" t="s">
        <v>3154</v>
      </c>
      <c r="R511" s="20" t="s">
        <v>3158</v>
      </c>
      <c r="S511" s="22">
        <v>67</v>
      </c>
      <c r="T511" s="20" t="s">
        <v>1441</v>
      </c>
      <c r="U511" s="20">
        <v>1</v>
      </c>
      <c r="V511" s="20" t="s">
        <v>537</v>
      </c>
      <c r="W511" s="20">
        <v>0.4</v>
      </c>
      <c r="X511" s="23" t="b">
        <v>0</v>
      </c>
      <c r="Y511" s="20"/>
      <c r="Z511" s="20" t="s">
        <v>3155</v>
      </c>
      <c r="AA511" s="22">
        <v>14</v>
      </c>
      <c r="AB511" s="22">
        <v>1</v>
      </c>
      <c r="AC511" s="22">
        <v>3</v>
      </c>
      <c r="AD511" s="22">
        <v>6574</v>
      </c>
      <c r="AE511" s="22">
        <v>29</v>
      </c>
      <c r="AF511" s="22">
        <v>68233</v>
      </c>
      <c r="AG511" s="22">
        <v>108</v>
      </c>
      <c r="AH511" s="20">
        <v>0</v>
      </c>
      <c r="AI511" s="20">
        <v>0.4</v>
      </c>
      <c r="AJ511" s="20" t="s">
        <v>537</v>
      </c>
      <c r="AK511" s="22">
        <v>76</v>
      </c>
      <c r="AL511" s="22">
        <v>0</v>
      </c>
      <c r="AM511" s="22">
        <v>0</v>
      </c>
      <c r="AN511" s="22">
        <v>0</v>
      </c>
      <c r="AO511" s="22">
        <v>1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11</v>
      </c>
      <c r="AX511" s="20">
        <v>9.8000000000000007</v>
      </c>
      <c r="AY511" s="20">
        <v>14.8</v>
      </c>
      <c r="AZ511" s="20">
        <v>12</v>
      </c>
      <c r="BA511" s="20">
        <v>3.6</v>
      </c>
      <c r="BB511" s="22">
        <v>0</v>
      </c>
      <c r="BC511" s="20">
        <v>0</v>
      </c>
      <c r="BD511" s="20">
        <v>7.0000000000000007E-2</v>
      </c>
      <c r="BE511" s="20">
        <v>7.0000000000000007E-2</v>
      </c>
      <c r="BF511" s="20">
        <v>1.86</v>
      </c>
      <c r="BG511" s="22">
        <v>432</v>
      </c>
      <c r="BH511" s="22">
        <v>195</v>
      </c>
      <c r="BI511" s="22">
        <v>367</v>
      </c>
      <c r="BJ511" s="22">
        <v>189</v>
      </c>
      <c r="BK511" s="22">
        <v>372</v>
      </c>
      <c r="BL511" s="22">
        <v>186</v>
      </c>
      <c r="BM511" s="22">
        <v>417</v>
      </c>
      <c r="BN511" s="22">
        <v>192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0.08</v>
      </c>
      <c r="BX511" s="22">
        <v>0.08</v>
      </c>
      <c r="BY511" s="22">
        <v>2.2000000000000002</v>
      </c>
      <c r="BZ511" s="22">
        <v>1.18</v>
      </c>
      <c r="CA511" s="22">
        <v>40</v>
      </c>
      <c r="CB511" s="22">
        <v>23</v>
      </c>
      <c r="CC511" s="22">
        <v>749</v>
      </c>
      <c r="CD511" s="22">
        <v>324</v>
      </c>
      <c r="CE511" s="22">
        <v>455</v>
      </c>
      <c r="CF511" s="22">
        <v>216</v>
      </c>
      <c r="CG511" s="22">
        <v>264</v>
      </c>
      <c r="CH511" s="22">
        <v>86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106760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2</v>
      </c>
      <c r="K512" s="20">
        <v>2.5</v>
      </c>
      <c r="L512" s="22">
        <v>1</v>
      </c>
      <c r="M512" s="20" t="s">
        <v>1235</v>
      </c>
      <c r="N512" s="20">
        <v>2</v>
      </c>
      <c r="O512" s="22">
        <v>398</v>
      </c>
      <c r="P512" s="23" t="b">
        <v>0</v>
      </c>
      <c r="Q512" s="20"/>
      <c r="R512" s="20" t="s">
        <v>2893</v>
      </c>
      <c r="S512" s="22">
        <v>52</v>
      </c>
      <c r="T512" s="20" t="s">
        <v>1427</v>
      </c>
      <c r="U512" s="20">
        <v>2.7</v>
      </c>
      <c r="V512" s="20" t="s">
        <v>403</v>
      </c>
      <c r="W512" s="20">
        <v>3.5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16</v>
      </c>
      <c r="AD512" s="22">
        <v>252953</v>
      </c>
      <c r="AE512" s="22">
        <v>2166</v>
      </c>
      <c r="AF512" s="22">
        <v>2277406</v>
      </c>
      <c r="AG512" s="22">
        <v>5061</v>
      </c>
      <c r="AH512" s="20">
        <v>0.4</v>
      </c>
      <c r="AI512" s="20">
        <v>3.1</v>
      </c>
      <c r="AJ512" s="20" t="s">
        <v>403</v>
      </c>
      <c r="AK512" s="22">
        <v>513</v>
      </c>
      <c r="AL512" s="22">
        <v>0</v>
      </c>
      <c r="AM512" s="22">
        <v>0</v>
      </c>
      <c r="AN512" s="22">
        <v>2</v>
      </c>
      <c r="AO512" s="22">
        <v>7</v>
      </c>
      <c r="AP512" s="22">
        <v>0</v>
      </c>
      <c r="AQ512" s="22">
        <v>0</v>
      </c>
      <c r="AR512" s="22">
        <v>0</v>
      </c>
      <c r="AS512" s="22">
        <v>2</v>
      </c>
      <c r="AT512" s="22">
        <v>0</v>
      </c>
      <c r="AU512" s="22">
        <v>0</v>
      </c>
      <c r="AV512" s="22">
        <v>0</v>
      </c>
      <c r="AW512" s="22">
        <v>117</v>
      </c>
      <c r="AX512" s="20">
        <v>119.6</v>
      </c>
      <c r="AY512" s="20">
        <v>145.4</v>
      </c>
      <c r="AZ512" s="20">
        <v>15</v>
      </c>
      <c r="BA512" s="20">
        <v>28</v>
      </c>
      <c r="BB512" s="22">
        <v>6</v>
      </c>
      <c r="BC512" s="20">
        <v>0.05</v>
      </c>
      <c r="BD512" s="20">
        <v>0.69</v>
      </c>
      <c r="BE512" s="20">
        <v>0.74</v>
      </c>
      <c r="BF512" s="20">
        <v>10.76</v>
      </c>
      <c r="BG512" s="22">
        <v>252</v>
      </c>
      <c r="BH512" s="22">
        <v>99</v>
      </c>
      <c r="BI512" s="22">
        <v>118</v>
      </c>
      <c r="BJ512" s="22">
        <v>23</v>
      </c>
      <c r="BK512" s="22">
        <v>359</v>
      </c>
      <c r="BL512" s="22">
        <v>128</v>
      </c>
      <c r="BM512" s="22">
        <v>237</v>
      </c>
      <c r="BN512" s="22">
        <v>77</v>
      </c>
      <c r="BO512" s="22">
        <v>1</v>
      </c>
      <c r="BP512" s="20"/>
      <c r="BQ512" s="20"/>
      <c r="BR512" s="20"/>
      <c r="BS512" s="20"/>
      <c r="BT512" s="20"/>
      <c r="BU512" s="22">
        <v>0.01</v>
      </c>
      <c r="BV512" s="22">
        <v>0</v>
      </c>
      <c r="BW512" s="22">
        <v>0.12</v>
      </c>
      <c r="BX512" s="22">
        <v>0.13</v>
      </c>
      <c r="BY512" s="22">
        <v>1.89</v>
      </c>
      <c r="BZ512" s="22">
        <v>1.23</v>
      </c>
      <c r="CA512" s="22">
        <v>153</v>
      </c>
      <c r="CB512" s="22">
        <v>15</v>
      </c>
      <c r="CC512" s="22">
        <v>163</v>
      </c>
      <c r="CD512" s="22">
        <v>49</v>
      </c>
      <c r="CE512" s="22">
        <v>184</v>
      </c>
      <c r="CF512" s="22">
        <v>58</v>
      </c>
      <c r="CG512" s="22">
        <v>99</v>
      </c>
      <c r="CH512" s="22">
        <v>41</v>
      </c>
      <c r="CI512" s="22">
        <v>1.05</v>
      </c>
      <c r="CJ512" s="22">
        <v>0.35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472464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4</v>
      </c>
      <c r="J513" s="20">
        <v>0</v>
      </c>
      <c r="K513" s="20">
        <v>0.5</v>
      </c>
      <c r="L513" s="22">
        <v>0</v>
      </c>
      <c r="M513" s="20" t="s">
        <v>1469</v>
      </c>
      <c r="N513" s="20">
        <v>0</v>
      </c>
      <c r="O513" s="22">
        <v>399</v>
      </c>
      <c r="P513" s="23" t="b">
        <v>0</v>
      </c>
      <c r="Q513" s="20"/>
      <c r="R513" s="20"/>
      <c r="S513" s="22">
        <v>44</v>
      </c>
      <c r="T513" s="20" t="s">
        <v>1470</v>
      </c>
      <c r="U513" s="20">
        <v>0</v>
      </c>
      <c r="V513" s="20" t="s">
        <v>1471</v>
      </c>
      <c r="W513" s="20">
        <v>0.3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32368</v>
      </c>
      <c r="AE513" s="22">
        <v>291</v>
      </c>
      <c r="AF513" s="22">
        <v>28861</v>
      </c>
      <c r="AG513" s="22">
        <v>536</v>
      </c>
      <c r="AH513" s="20">
        <v>0</v>
      </c>
      <c r="AI513" s="20">
        <v>0</v>
      </c>
      <c r="AJ513" s="20" t="s">
        <v>1471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624</v>
      </c>
      <c r="BH513" s="22">
        <v>61</v>
      </c>
      <c r="BI513" s="22">
        <v>613</v>
      </c>
      <c r="BJ513" s="22">
        <v>62</v>
      </c>
      <c r="BK513" s="22">
        <v>596</v>
      </c>
      <c r="BL513" s="22">
        <v>60</v>
      </c>
      <c r="BM513" s="22">
        <v>629</v>
      </c>
      <c r="BN513" s="22">
        <v>63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544</v>
      </c>
      <c r="CB513" s="22">
        <v>96</v>
      </c>
      <c r="CC513" s="22">
        <v>579</v>
      </c>
      <c r="CD513" s="22">
        <v>57</v>
      </c>
      <c r="CE513" s="22">
        <v>636</v>
      </c>
      <c r="CF513" s="22">
        <v>66</v>
      </c>
      <c r="CG513" s="22">
        <v>298</v>
      </c>
      <c r="CH513" s="22">
        <v>46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180184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</v>
      </c>
      <c r="K514" s="20">
        <v>0.5</v>
      </c>
      <c r="L514" s="22">
        <v>0</v>
      </c>
      <c r="M514" s="20" t="s">
        <v>1433</v>
      </c>
      <c r="N514" s="20">
        <v>0</v>
      </c>
      <c r="O514" s="22">
        <v>400</v>
      </c>
      <c r="P514" s="23" t="b">
        <v>0</v>
      </c>
      <c r="Q514" s="20"/>
      <c r="R514" s="20"/>
      <c r="S514" s="22">
        <v>47</v>
      </c>
      <c r="T514" s="20" t="s">
        <v>1434</v>
      </c>
      <c r="U514" s="20">
        <v>1</v>
      </c>
      <c r="V514" s="20" t="s">
        <v>1435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</v>
      </c>
      <c r="AD514" s="22">
        <v>1347</v>
      </c>
      <c r="AE514" s="22">
        <v>16</v>
      </c>
      <c r="AF514" s="22">
        <v>4215</v>
      </c>
      <c r="AG514" s="22">
        <v>45</v>
      </c>
      <c r="AH514" s="20">
        <v>0</v>
      </c>
      <c r="AI514" s="20">
        <v>0.2</v>
      </c>
      <c r="AJ514" s="20" t="s">
        <v>607</v>
      </c>
      <c r="AK514" s="22">
        <v>2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3</v>
      </c>
      <c r="AX514" s="20">
        <v>0</v>
      </c>
      <c r="AY514" s="20">
        <v>10.3</v>
      </c>
      <c r="AZ514" s="20">
        <v>6</v>
      </c>
      <c r="BA514" s="20">
        <v>1.6</v>
      </c>
      <c r="BB514" s="22">
        <v>0</v>
      </c>
      <c r="BC514" s="20">
        <v>0.04</v>
      </c>
      <c r="BD514" s="20">
        <v>0.03</v>
      </c>
      <c r="BE514" s="20">
        <v>7.0000000000000007E-2</v>
      </c>
      <c r="BF514" s="20">
        <v>0</v>
      </c>
      <c r="BG514" s="22">
        <v>704</v>
      </c>
      <c r="BH514" s="22">
        <v>293</v>
      </c>
      <c r="BI514" s="22">
        <v>388</v>
      </c>
      <c r="BJ514" s="22">
        <v>196</v>
      </c>
      <c r="BK514" s="22">
        <v>396</v>
      </c>
      <c r="BL514" s="22">
        <v>200</v>
      </c>
      <c r="BM514" s="22">
        <v>450</v>
      </c>
      <c r="BN514" s="22">
        <v>208</v>
      </c>
      <c r="BO514" s="20"/>
      <c r="BP514" s="20"/>
      <c r="BQ514" s="20"/>
      <c r="BR514" s="20"/>
      <c r="BS514" s="20"/>
      <c r="BT514" s="20"/>
      <c r="BU514" s="22">
        <v>1.8</v>
      </c>
      <c r="BV514" s="22">
        <v>0</v>
      </c>
      <c r="BW514" s="22">
        <v>1.35</v>
      </c>
      <c r="BX514" s="22">
        <v>3.15</v>
      </c>
      <c r="BY514" s="22">
        <v>0</v>
      </c>
      <c r="BZ514" s="22">
        <v>0</v>
      </c>
      <c r="CA514" s="22">
        <v>320</v>
      </c>
      <c r="CB514" s="22">
        <v>207</v>
      </c>
      <c r="CC514" s="22">
        <v>668</v>
      </c>
      <c r="CD514" s="22">
        <v>266</v>
      </c>
      <c r="CE514" s="22">
        <v>430</v>
      </c>
      <c r="CF514" s="22">
        <v>198</v>
      </c>
      <c r="CG514" s="22">
        <v>538</v>
      </c>
      <c r="CH514" s="22">
        <v>192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214590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2</v>
      </c>
      <c r="J515" s="20">
        <v>0.6</v>
      </c>
      <c r="K515" s="20">
        <v>1.1000000000000001</v>
      </c>
      <c r="L515" s="22">
        <v>0</v>
      </c>
      <c r="M515" s="20" t="s">
        <v>883</v>
      </c>
      <c r="N515" s="20">
        <v>0.6</v>
      </c>
      <c r="O515" s="22">
        <v>401</v>
      </c>
      <c r="P515" s="23" t="b">
        <v>0</v>
      </c>
      <c r="Q515" s="20"/>
      <c r="R515" s="20" t="s">
        <v>3159</v>
      </c>
      <c r="S515" s="22">
        <v>44</v>
      </c>
      <c r="T515" s="20" t="s">
        <v>1442</v>
      </c>
      <c r="U515" s="20">
        <v>3.2</v>
      </c>
      <c r="V515" s="20" t="s">
        <v>408</v>
      </c>
      <c r="W515" s="20">
        <v>2.2999999999999998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26</v>
      </c>
      <c r="AD515" s="22">
        <v>558325</v>
      </c>
      <c r="AE515" s="22">
        <v>387</v>
      </c>
      <c r="AF515" s="22">
        <v>640953</v>
      </c>
      <c r="AG515" s="22">
        <v>5163</v>
      </c>
      <c r="AH515" s="20">
        <v>0.1</v>
      </c>
      <c r="AI515" s="20">
        <v>5.9</v>
      </c>
      <c r="AJ515" s="20" t="s">
        <v>408</v>
      </c>
      <c r="AK515" s="22">
        <v>523</v>
      </c>
      <c r="AL515" s="22">
        <v>0</v>
      </c>
      <c r="AM515" s="22">
        <v>1</v>
      </c>
      <c r="AN515" s="22">
        <v>2</v>
      </c>
      <c r="AO515" s="22">
        <v>7</v>
      </c>
      <c r="AP515" s="22">
        <v>0</v>
      </c>
      <c r="AQ515" s="22">
        <v>0</v>
      </c>
      <c r="AR515" s="22">
        <v>0</v>
      </c>
      <c r="AS515" s="22">
        <v>2</v>
      </c>
      <c r="AT515" s="22">
        <v>0</v>
      </c>
      <c r="AU515" s="22">
        <v>0</v>
      </c>
      <c r="AV515" s="22">
        <v>5</v>
      </c>
      <c r="AW515" s="22">
        <v>133</v>
      </c>
      <c r="AX515" s="20">
        <v>141.4</v>
      </c>
      <c r="AY515" s="20">
        <v>63.9</v>
      </c>
      <c r="AZ515" s="20">
        <v>18</v>
      </c>
      <c r="BA515" s="20">
        <v>22.5</v>
      </c>
      <c r="BB515" s="22">
        <v>6</v>
      </c>
      <c r="BC515" s="20">
        <v>0.03</v>
      </c>
      <c r="BD515" s="20">
        <v>0.95</v>
      </c>
      <c r="BE515" s="20">
        <v>0.98</v>
      </c>
      <c r="BF515" s="20">
        <v>12.57</v>
      </c>
      <c r="BG515" s="22">
        <v>225</v>
      </c>
      <c r="BH515" s="22">
        <v>87</v>
      </c>
      <c r="BI515" s="22">
        <v>234</v>
      </c>
      <c r="BJ515" s="22">
        <v>69</v>
      </c>
      <c r="BK515" s="22">
        <v>337</v>
      </c>
      <c r="BL515" s="22">
        <v>117</v>
      </c>
      <c r="BM515" s="22">
        <v>275</v>
      </c>
      <c r="BN515" s="22">
        <v>92</v>
      </c>
      <c r="BO515" s="20"/>
      <c r="BP515" s="20"/>
      <c r="BQ515" s="20"/>
      <c r="BR515" s="20"/>
      <c r="BS515" s="20"/>
      <c r="BT515" s="20"/>
      <c r="BU515" s="22">
        <v>0.01</v>
      </c>
      <c r="BV515" s="22">
        <v>0</v>
      </c>
      <c r="BW515" s="22">
        <v>0.16</v>
      </c>
      <c r="BX515" s="22">
        <v>0.17</v>
      </c>
      <c r="BY515" s="22">
        <v>2.16</v>
      </c>
      <c r="BZ515" s="22">
        <v>1.2</v>
      </c>
      <c r="CA515" s="22">
        <v>513</v>
      </c>
      <c r="CB515" s="22">
        <v>104</v>
      </c>
      <c r="CC515" s="22">
        <v>307</v>
      </c>
      <c r="CD515" s="22">
        <v>100</v>
      </c>
      <c r="CE515" s="22">
        <v>111</v>
      </c>
      <c r="CF515" s="22">
        <v>31</v>
      </c>
      <c r="CG515" s="22">
        <v>126</v>
      </c>
      <c r="CH515" s="22">
        <v>53</v>
      </c>
      <c r="CI515" s="22">
        <v>1.03</v>
      </c>
      <c r="CJ515" s="22">
        <v>0.34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199249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1.8</v>
      </c>
      <c r="K516" s="20">
        <v>2.2999999999999998</v>
      </c>
      <c r="L516" s="22">
        <v>0</v>
      </c>
      <c r="M516" s="20" t="s">
        <v>1416</v>
      </c>
      <c r="N516" s="20">
        <v>1.8</v>
      </c>
      <c r="O516" s="22">
        <v>508</v>
      </c>
      <c r="P516" s="23" t="b">
        <v>0</v>
      </c>
      <c r="Q516" s="20"/>
      <c r="R516" s="20" t="s">
        <v>3278</v>
      </c>
      <c r="S516" s="22">
        <v>44</v>
      </c>
      <c r="T516" s="20" t="s">
        <v>1603</v>
      </c>
      <c r="U516" s="20">
        <v>2.2999999999999998</v>
      </c>
      <c r="V516" s="20" t="s">
        <v>709</v>
      </c>
      <c r="W516" s="20">
        <v>0.4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16</v>
      </c>
      <c r="AD516" s="22">
        <v>152306</v>
      </c>
      <c r="AE516" s="22">
        <v>315</v>
      </c>
      <c r="AF516" s="22">
        <v>138931</v>
      </c>
      <c r="AG516" s="22">
        <v>1240</v>
      </c>
      <c r="AH516" s="20">
        <v>0.4</v>
      </c>
      <c r="AI516" s="20">
        <v>3.6</v>
      </c>
      <c r="AJ516" s="20" t="s">
        <v>709</v>
      </c>
      <c r="AK516" s="22">
        <v>402</v>
      </c>
      <c r="AL516" s="22">
        <v>0</v>
      </c>
      <c r="AM516" s="22">
        <v>0</v>
      </c>
      <c r="AN516" s="22">
        <v>2</v>
      </c>
      <c r="AO516" s="22">
        <v>7</v>
      </c>
      <c r="AP516" s="22">
        <v>0</v>
      </c>
      <c r="AQ516" s="22">
        <v>0</v>
      </c>
      <c r="AR516" s="22">
        <v>0</v>
      </c>
      <c r="AS516" s="22">
        <v>3</v>
      </c>
      <c r="AT516" s="22">
        <v>0</v>
      </c>
      <c r="AU516" s="22">
        <v>0</v>
      </c>
      <c r="AV516" s="22">
        <v>2</v>
      </c>
      <c r="AW516" s="22">
        <v>83</v>
      </c>
      <c r="AX516" s="20">
        <v>64.8</v>
      </c>
      <c r="AY516" s="20">
        <v>106</v>
      </c>
      <c r="AZ516" s="20">
        <v>29</v>
      </c>
      <c r="BA516" s="20">
        <v>20</v>
      </c>
      <c r="BB516" s="22">
        <v>4</v>
      </c>
      <c r="BC516" s="20">
        <v>0.18</v>
      </c>
      <c r="BD516" s="20">
        <v>0.56999999999999995</v>
      </c>
      <c r="BE516" s="20">
        <v>0.75</v>
      </c>
      <c r="BF516" s="20">
        <v>5.97</v>
      </c>
      <c r="BG516" s="22">
        <v>323</v>
      </c>
      <c r="BH516" s="22">
        <v>126</v>
      </c>
      <c r="BI516" s="22">
        <v>156</v>
      </c>
      <c r="BJ516" s="22">
        <v>32</v>
      </c>
      <c r="BK516" s="22">
        <v>296</v>
      </c>
      <c r="BL516" s="22">
        <v>96</v>
      </c>
      <c r="BM516" s="22">
        <v>293</v>
      </c>
      <c r="BN516" s="22">
        <v>99</v>
      </c>
      <c r="BO516" s="20"/>
      <c r="BP516" s="20"/>
      <c r="BQ516" s="20"/>
      <c r="BR516" s="20"/>
      <c r="BS516" s="20"/>
      <c r="BT516" s="20"/>
      <c r="BU516" s="22">
        <v>0.04</v>
      </c>
      <c r="BV516" s="22">
        <v>0</v>
      </c>
      <c r="BW516" s="22">
        <v>0.13</v>
      </c>
      <c r="BX516" s="22">
        <v>0.17</v>
      </c>
      <c r="BY516" s="22">
        <v>1.34</v>
      </c>
      <c r="BZ516" s="22">
        <v>1.57</v>
      </c>
      <c r="CA516" s="22">
        <v>507</v>
      </c>
      <c r="CB516" s="22">
        <v>101</v>
      </c>
      <c r="CC516" s="22">
        <v>171</v>
      </c>
      <c r="CD516" s="22">
        <v>52</v>
      </c>
      <c r="CE516" s="22">
        <v>224</v>
      </c>
      <c r="CF516" s="22">
        <v>70</v>
      </c>
      <c r="CG516" s="22">
        <v>253</v>
      </c>
      <c r="CH516" s="22">
        <v>101</v>
      </c>
      <c r="CI516" s="22">
        <v>0.9</v>
      </c>
      <c r="CJ516" s="22">
        <v>0.45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202641</v>
      </c>
      <c r="D517" s="22">
        <v>0</v>
      </c>
      <c r="E517" s="22">
        <v>0</v>
      </c>
      <c r="F517" s="22">
        <v>-2</v>
      </c>
      <c r="G517" s="22">
        <v>2</v>
      </c>
      <c r="H517" s="22">
        <v>1</v>
      </c>
      <c r="I517" s="22">
        <v>1</v>
      </c>
      <c r="J517" s="20">
        <v>4.5999999999999996</v>
      </c>
      <c r="K517" s="20">
        <v>5.0999999999999996</v>
      </c>
      <c r="L517" s="22">
        <v>1</v>
      </c>
      <c r="M517" s="20" t="s">
        <v>1250</v>
      </c>
      <c r="N517" s="20">
        <v>4.5999999999999996</v>
      </c>
      <c r="O517" s="22">
        <v>597</v>
      </c>
      <c r="P517" s="23" t="b">
        <v>0</v>
      </c>
      <c r="Q517" s="20"/>
      <c r="R517" s="20" t="s">
        <v>3528</v>
      </c>
      <c r="S517" s="22">
        <v>48</v>
      </c>
      <c r="T517" s="20" t="s">
        <v>2216</v>
      </c>
      <c r="U517" s="20">
        <v>3.6</v>
      </c>
      <c r="V517" s="20" t="s">
        <v>554</v>
      </c>
      <c r="W517" s="20">
        <v>15.4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58</v>
      </c>
      <c r="AD517" s="22">
        <v>802276</v>
      </c>
      <c r="AE517" s="22">
        <v>5636</v>
      </c>
      <c r="AF517" s="22">
        <v>1994221</v>
      </c>
      <c r="AG517" s="22">
        <v>46087</v>
      </c>
      <c r="AH517" s="20">
        <v>1</v>
      </c>
      <c r="AI517" s="20">
        <v>12.1</v>
      </c>
      <c r="AJ517" s="20" t="s">
        <v>554</v>
      </c>
      <c r="AK517" s="22">
        <v>1440</v>
      </c>
      <c r="AL517" s="22">
        <v>0</v>
      </c>
      <c r="AM517" s="22">
        <v>0</v>
      </c>
      <c r="AN517" s="22">
        <v>5</v>
      </c>
      <c r="AO517" s="22">
        <v>21</v>
      </c>
      <c r="AP517" s="22">
        <v>0</v>
      </c>
      <c r="AQ517" s="22">
        <v>0</v>
      </c>
      <c r="AR517" s="22">
        <v>0</v>
      </c>
      <c r="AS517" s="22">
        <v>3</v>
      </c>
      <c r="AT517" s="22">
        <v>0</v>
      </c>
      <c r="AU517" s="22">
        <v>57</v>
      </c>
      <c r="AV517" s="22">
        <v>3</v>
      </c>
      <c r="AW517" s="22">
        <v>309</v>
      </c>
      <c r="AX517" s="20">
        <v>448.4</v>
      </c>
      <c r="AY517" s="20">
        <v>0.2</v>
      </c>
      <c r="AZ517" s="20">
        <v>0</v>
      </c>
      <c r="BA517" s="20">
        <v>45</v>
      </c>
      <c r="BB517" s="22">
        <v>16</v>
      </c>
      <c r="BC517" s="20">
        <v>0</v>
      </c>
      <c r="BD517" s="20">
        <v>0.01</v>
      </c>
      <c r="BE517" s="20">
        <v>0.01</v>
      </c>
      <c r="BF517" s="20">
        <v>27.36</v>
      </c>
      <c r="BG517" s="22">
        <v>12</v>
      </c>
      <c r="BH517" s="22">
        <v>6</v>
      </c>
      <c r="BI517" s="22">
        <v>445</v>
      </c>
      <c r="BJ517" s="22">
        <v>6</v>
      </c>
      <c r="BK517" s="22">
        <v>702</v>
      </c>
      <c r="BL517" s="22">
        <v>80</v>
      </c>
      <c r="BM517" s="22">
        <v>141</v>
      </c>
      <c r="BN517" s="22">
        <v>6</v>
      </c>
      <c r="BO517" s="20"/>
      <c r="BP517" s="20"/>
      <c r="BQ517" s="20"/>
      <c r="BR517" s="20"/>
      <c r="BS517" s="20"/>
      <c r="BT517" s="20"/>
      <c r="BU517" s="22">
        <v>0</v>
      </c>
      <c r="BV517" s="22">
        <v>3.56</v>
      </c>
      <c r="BW517" s="22">
        <v>0</v>
      </c>
      <c r="BX517" s="22">
        <v>0</v>
      </c>
      <c r="BY517" s="22">
        <v>1.71</v>
      </c>
      <c r="BZ517" s="22">
        <v>1.31</v>
      </c>
      <c r="CA517" s="22">
        <v>294</v>
      </c>
      <c r="CB517" s="22">
        <v>10</v>
      </c>
      <c r="CC517" s="22">
        <v>34</v>
      </c>
      <c r="CD517" s="22">
        <v>4</v>
      </c>
      <c r="CE517" s="22">
        <v>81</v>
      </c>
      <c r="CF517" s="22">
        <v>8</v>
      </c>
      <c r="CG517" s="22">
        <v>21</v>
      </c>
      <c r="CH517" s="22">
        <v>3</v>
      </c>
      <c r="CI517" s="22">
        <v>1</v>
      </c>
      <c r="CJ517" s="22">
        <v>0.31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497894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4</v>
      </c>
      <c r="J518" s="20">
        <v>1</v>
      </c>
      <c r="K518" s="20">
        <v>1.5</v>
      </c>
      <c r="L518" s="22">
        <v>0</v>
      </c>
      <c r="M518" s="20" t="s">
        <v>2436</v>
      </c>
      <c r="N518" s="20">
        <v>1</v>
      </c>
      <c r="O518" s="22">
        <v>617</v>
      </c>
      <c r="P518" s="23" t="b">
        <v>0</v>
      </c>
      <c r="Q518" s="20"/>
      <c r="R518" s="20" t="s">
        <v>3529</v>
      </c>
      <c r="S518" s="22">
        <v>69</v>
      </c>
      <c r="T518" s="20" t="s">
        <v>2437</v>
      </c>
      <c r="U518" s="20">
        <v>1.7</v>
      </c>
      <c r="V518" s="20" t="s">
        <v>2438</v>
      </c>
      <c r="W518" s="20">
        <v>3.1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20</v>
      </c>
      <c r="AD518" s="22">
        <v>1065619</v>
      </c>
      <c r="AE518" s="22">
        <v>1734</v>
      </c>
      <c r="AF518" s="22">
        <v>922124</v>
      </c>
      <c r="AG518" s="22">
        <v>15801</v>
      </c>
      <c r="AH518" s="20">
        <v>0.1</v>
      </c>
      <c r="AI518" s="20">
        <v>2.9</v>
      </c>
      <c r="AJ518" s="20" t="s">
        <v>2438</v>
      </c>
      <c r="AK518" s="22">
        <v>792</v>
      </c>
      <c r="AL518" s="22">
        <v>0</v>
      </c>
      <c r="AM518" s="22">
        <v>0</v>
      </c>
      <c r="AN518" s="22">
        <v>3</v>
      </c>
      <c r="AO518" s="22">
        <v>12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0</v>
      </c>
      <c r="AW518" s="22">
        <v>28</v>
      </c>
      <c r="AX518" s="20">
        <v>46.4</v>
      </c>
      <c r="AY518" s="20">
        <v>136.19999999999999</v>
      </c>
      <c r="AZ518" s="20">
        <v>223</v>
      </c>
      <c r="BA518" s="20">
        <v>40.4</v>
      </c>
      <c r="BB518" s="22">
        <v>9</v>
      </c>
      <c r="BC518" s="20">
        <v>2.72</v>
      </c>
      <c r="BD518" s="20">
        <v>0.37</v>
      </c>
      <c r="BE518" s="20">
        <v>3.09</v>
      </c>
      <c r="BF518" s="20">
        <v>12.28</v>
      </c>
      <c r="BG518" s="22">
        <v>351</v>
      </c>
      <c r="BH518" s="22">
        <v>40</v>
      </c>
      <c r="BI518" s="22">
        <v>128</v>
      </c>
      <c r="BJ518" s="22">
        <v>14</v>
      </c>
      <c r="BK518" s="22">
        <v>64</v>
      </c>
      <c r="BL518" s="22">
        <v>22</v>
      </c>
      <c r="BM518" s="22">
        <v>164</v>
      </c>
      <c r="BN518" s="22">
        <v>28</v>
      </c>
      <c r="BO518" s="20"/>
      <c r="BP518" s="20"/>
      <c r="BQ518" s="20"/>
      <c r="BR518" s="20"/>
      <c r="BS518" s="20"/>
      <c r="BT518" s="20"/>
      <c r="BU518" s="22">
        <v>0.31</v>
      </c>
      <c r="BV518" s="22">
        <v>0</v>
      </c>
      <c r="BW518" s="22">
        <v>0.04</v>
      </c>
      <c r="BX518" s="22">
        <v>0.35</v>
      </c>
      <c r="BY518" s="22">
        <v>1.4</v>
      </c>
      <c r="BZ518" s="22">
        <v>1.36</v>
      </c>
      <c r="CA518" s="22">
        <v>35</v>
      </c>
      <c r="CB518" s="22">
        <v>13</v>
      </c>
      <c r="CC518" s="22">
        <v>275</v>
      </c>
      <c r="CD518" s="22">
        <v>34</v>
      </c>
      <c r="CE518" s="22">
        <v>321</v>
      </c>
      <c r="CF518" s="22">
        <v>41</v>
      </c>
      <c r="CG518" s="22">
        <v>106</v>
      </c>
      <c r="CH518" s="22">
        <v>19</v>
      </c>
      <c r="CI518" s="22">
        <v>1.02</v>
      </c>
      <c r="CJ518" s="22">
        <v>0.34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487828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0.5</v>
      </c>
      <c r="L519" s="22">
        <v>0</v>
      </c>
      <c r="M519" s="20" t="s">
        <v>2475</v>
      </c>
      <c r="N519" s="20">
        <v>0</v>
      </c>
      <c r="O519" s="22">
        <v>632</v>
      </c>
      <c r="P519" s="23" t="b">
        <v>0</v>
      </c>
      <c r="Q519" s="20"/>
      <c r="R519" s="20"/>
      <c r="S519" s="22">
        <v>44</v>
      </c>
      <c r="T519" s="20" t="s">
        <v>2563</v>
      </c>
      <c r="U519" s="20">
        <v>0</v>
      </c>
      <c r="V519" s="20" t="s">
        <v>2564</v>
      </c>
      <c r="W519" s="20">
        <v>0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922</v>
      </c>
      <c r="AE519" s="22">
        <v>14</v>
      </c>
      <c r="AF519" s="22">
        <v>1238</v>
      </c>
      <c r="AG519" s="22">
        <v>17</v>
      </c>
      <c r="AH519" s="20">
        <v>0</v>
      </c>
      <c r="AI519" s="20">
        <v>0</v>
      </c>
      <c r="AJ519" s="20" t="s">
        <v>2564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627</v>
      </c>
      <c r="BH519" s="22">
        <v>243</v>
      </c>
      <c r="BI519" s="22">
        <v>616</v>
      </c>
      <c r="BJ519" s="22">
        <v>243</v>
      </c>
      <c r="BK519" s="22">
        <v>599</v>
      </c>
      <c r="BL519" s="22">
        <v>239</v>
      </c>
      <c r="BM519" s="22">
        <v>632</v>
      </c>
      <c r="BN519" s="22">
        <v>246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551</v>
      </c>
      <c r="CB519" s="22">
        <v>309</v>
      </c>
      <c r="CC519" s="22">
        <v>583</v>
      </c>
      <c r="CD519" s="22">
        <v>213</v>
      </c>
      <c r="CE519" s="22">
        <v>639</v>
      </c>
      <c r="CF519" s="22">
        <v>251</v>
      </c>
      <c r="CG519" s="22">
        <v>638</v>
      </c>
      <c r="CH519" s="22">
        <v>251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477733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1</v>
      </c>
      <c r="J520" s="20">
        <v>0</v>
      </c>
      <c r="K520" s="20">
        <v>0.5</v>
      </c>
      <c r="L520" s="22">
        <v>0</v>
      </c>
      <c r="M520" s="20" t="s">
        <v>2794</v>
      </c>
      <c r="N520" s="20">
        <v>0</v>
      </c>
      <c r="O520" s="22">
        <v>669</v>
      </c>
      <c r="P520" s="23" t="b">
        <v>0</v>
      </c>
      <c r="Q520" s="20"/>
      <c r="R520" s="20"/>
      <c r="S520" s="22">
        <v>40</v>
      </c>
      <c r="T520" s="20" t="s">
        <v>2795</v>
      </c>
      <c r="U520" s="20">
        <v>0</v>
      </c>
      <c r="V520" s="20" t="s">
        <v>2796</v>
      </c>
      <c r="W520" s="20">
        <v>0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0</v>
      </c>
      <c r="AD520" s="22">
        <v>2245</v>
      </c>
      <c r="AE520" s="22">
        <v>18</v>
      </c>
      <c r="AF520" s="22">
        <v>1477</v>
      </c>
      <c r="AG520" s="22">
        <v>27</v>
      </c>
      <c r="AH520" s="20">
        <v>0</v>
      </c>
      <c r="AI520" s="20">
        <v>0</v>
      </c>
      <c r="AJ520" s="20" t="s">
        <v>2796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556</v>
      </c>
      <c r="BH520" s="22">
        <v>74</v>
      </c>
      <c r="BI520" s="22">
        <v>542</v>
      </c>
      <c r="BJ520" s="22">
        <v>58</v>
      </c>
      <c r="BK520" s="22">
        <v>516</v>
      </c>
      <c r="BL520" s="22">
        <v>49</v>
      </c>
      <c r="BM520" s="22">
        <v>563</v>
      </c>
      <c r="BN520" s="22">
        <v>74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694</v>
      </c>
      <c r="CB520" s="22">
        <v>61</v>
      </c>
      <c r="CC520" s="22">
        <v>490</v>
      </c>
      <c r="CD520" s="22">
        <v>73</v>
      </c>
      <c r="CE520" s="22">
        <v>568</v>
      </c>
      <c r="CF520" s="22">
        <v>74</v>
      </c>
      <c r="CG520" s="22">
        <v>572</v>
      </c>
      <c r="CH520" s="22">
        <v>75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504598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3</v>
      </c>
      <c r="J521" s="20">
        <v>0</v>
      </c>
      <c r="K521" s="20">
        <v>0.5</v>
      </c>
      <c r="L521" s="22">
        <v>0</v>
      </c>
      <c r="M521" s="20" t="s">
        <v>1026</v>
      </c>
      <c r="N521" s="20">
        <v>0</v>
      </c>
      <c r="O521" s="22">
        <v>685</v>
      </c>
      <c r="P521" s="23" t="b">
        <v>0</v>
      </c>
      <c r="Q521" s="20"/>
      <c r="R521" s="20"/>
      <c r="S521" s="22">
        <v>45</v>
      </c>
      <c r="T521" s="20" t="s">
        <v>2894</v>
      </c>
      <c r="U521" s="20">
        <v>0</v>
      </c>
      <c r="V521" s="20" t="s">
        <v>2895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0</v>
      </c>
      <c r="AD521" s="22">
        <v>670</v>
      </c>
      <c r="AE521" s="22">
        <v>17</v>
      </c>
      <c r="AF521" s="22">
        <v>503</v>
      </c>
      <c r="AG521" s="22">
        <v>11</v>
      </c>
      <c r="AH521" s="20">
        <v>0</v>
      </c>
      <c r="AI521" s="20">
        <v>0</v>
      </c>
      <c r="AJ521" s="20" t="s">
        <v>2895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678</v>
      </c>
      <c r="BH521" s="22">
        <v>274</v>
      </c>
      <c r="BI521" s="22">
        <v>674</v>
      </c>
      <c r="BJ521" s="22">
        <v>275</v>
      </c>
      <c r="BK521" s="22">
        <v>665</v>
      </c>
      <c r="BL521" s="22">
        <v>274</v>
      </c>
      <c r="BM521" s="22">
        <v>684</v>
      </c>
      <c r="BN521" s="22">
        <v>277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439</v>
      </c>
      <c r="CB521" s="22">
        <v>258</v>
      </c>
      <c r="CC521" s="22">
        <v>638</v>
      </c>
      <c r="CD521" s="22">
        <v>246</v>
      </c>
      <c r="CE521" s="22">
        <v>686</v>
      </c>
      <c r="CF521" s="22">
        <v>280</v>
      </c>
      <c r="CG521" s="22">
        <v>699</v>
      </c>
      <c r="CH521" s="22">
        <v>285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451302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0">
        <v>0</v>
      </c>
      <c r="K522" s="20">
        <v>0.5</v>
      </c>
      <c r="L522" s="22">
        <v>0</v>
      </c>
      <c r="M522" s="20" t="s">
        <v>3036</v>
      </c>
      <c r="N522" s="20">
        <v>0</v>
      </c>
      <c r="O522" s="22">
        <v>695</v>
      </c>
      <c r="P522" s="23" t="b">
        <v>0</v>
      </c>
      <c r="Q522" s="20"/>
      <c r="R522" s="20"/>
      <c r="S522" s="22">
        <v>40</v>
      </c>
      <c r="T522" s="20" t="s">
        <v>3037</v>
      </c>
      <c r="U522" s="20">
        <v>0</v>
      </c>
      <c r="V522" s="20" t="s">
        <v>3038</v>
      </c>
      <c r="W522" s="20">
        <v>0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0</v>
      </c>
      <c r="AD522" s="22">
        <v>5687</v>
      </c>
      <c r="AE522" s="22">
        <v>108</v>
      </c>
      <c r="AF522" s="22">
        <v>2922</v>
      </c>
      <c r="AG522" s="22">
        <v>81</v>
      </c>
      <c r="AH522" s="20">
        <v>0</v>
      </c>
      <c r="AI522" s="20">
        <v>0</v>
      </c>
      <c r="AJ522" s="20" t="s">
        <v>3036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544</v>
      </c>
      <c r="BH522" s="22">
        <v>69</v>
      </c>
      <c r="BI522" s="22">
        <v>531</v>
      </c>
      <c r="BJ522" s="22">
        <v>53</v>
      </c>
      <c r="BK522" s="22">
        <v>504</v>
      </c>
      <c r="BL522" s="22">
        <v>44</v>
      </c>
      <c r="BM522" s="22">
        <v>552</v>
      </c>
      <c r="BN522" s="22">
        <v>69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680</v>
      </c>
      <c r="CB522" s="22">
        <v>56</v>
      </c>
      <c r="CC522" s="22">
        <v>478</v>
      </c>
      <c r="CD522" s="22">
        <v>68</v>
      </c>
      <c r="CE522" s="22">
        <v>557</v>
      </c>
      <c r="CF522" s="22">
        <v>69</v>
      </c>
      <c r="CG522" s="22">
        <v>535</v>
      </c>
      <c r="CH522" s="22">
        <v>71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37642</v>
      </c>
      <c r="D523" s="22">
        <v>0</v>
      </c>
      <c r="E523" s="22">
        <v>0</v>
      </c>
      <c r="F523" s="22">
        <v>0</v>
      </c>
      <c r="G523" s="22">
        <v>0</v>
      </c>
      <c r="H523" s="22">
        <v>1</v>
      </c>
      <c r="I523" s="22">
        <v>2</v>
      </c>
      <c r="J523" s="20">
        <v>0.4</v>
      </c>
      <c r="K523" s="20">
        <v>0.9</v>
      </c>
      <c r="L523" s="22">
        <v>1</v>
      </c>
      <c r="M523" s="20" t="s">
        <v>3039</v>
      </c>
      <c r="N523" s="20">
        <v>0.4</v>
      </c>
      <c r="O523" s="22">
        <v>703</v>
      </c>
      <c r="P523" s="23" t="b">
        <v>0</v>
      </c>
      <c r="Q523" s="20"/>
      <c r="R523" s="20" t="s">
        <v>3530</v>
      </c>
      <c r="S523" s="22">
        <v>40</v>
      </c>
      <c r="T523" s="20" t="s">
        <v>3040</v>
      </c>
      <c r="U523" s="20">
        <v>3</v>
      </c>
      <c r="V523" s="20" t="s">
        <v>3041</v>
      </c>
      <c r="W523" s="20">
        <v>0.8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24</v>
      </c>
      <c r="AD523" s="22">
        <v>233101</v>
      </c>
      <c r="AE523" s="22">
        <v>1466</v>
      </c>
      <c r="AF523" s="22">
        <v>158053</v>
      </c>
      <c r="AG523" s="22">
        <v>1548</v>
      </c>
      <c r="AH523" s="20">
        <v>0.1</v>
      </c>
      <c r="AI523" s="20">
        <v>6</v>
      </c>
      <c r="AJ523" s="20" t="s">
        <v>3041</v>
      </c>
      <c r="AK523" s="22">
        <v>459</v>
      </c>
      <c r="AL523" s="22">
        <v>0</v>
      </c>
      <c r="AM523" s="22">
        <v>1</v>
      </c>
      <c r="AN523" s="22">
        <v>2</v>
      </c>
      <c r="AO523" s="22">
        <v>7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3</v>
      </c>
      <c r="AW523" s="22">
        <v>113</v>
      </c>
      <c r="AX523" s="20">
        <v>85.6</v>
      </c>
      <c r="AY523" s="20">
        <v>39.700000000000003</v>
      </c>
      <c r="AZ523" s="20">
        <v>9</v>
      </c>
      <c r="BA523" s="20">
        <v>13.4</v>
      </c>
      <c r="BB523" s="22">
        <v>5</v>
      </c>
      <c r="BC523" s="20">
        <v>0.06</v>
      </c>
      <c r="BD523" s="20">
        <v>0.19</v>
      </c>
      <c r="BE523" s="20">
        <v>0.25</v>
      </c>
      <c r="BF523" s="20">
        <v>9.52</v>
      </c>
      <c r="BG523" s="22">
        <v>293</v>
      </c>
      <c r="BH523" s="22">
        <v>116</v>
      </c>
      <c r="BI523" s="22">
        <v>296</v>
      </c>
      <c r="BJ523" s="22">
        <v>97</v>
      </c>
      <c r="BK523" s="22">
        <v>381</v>
      </c>
      <c r="BL523" s="22">
        <v>138</v>
      </c>
      <c r="BM523" s="22">
        <v>337</v>
      </c>
      <c r="BN523" s="22">
        <v>123</v>
      </c>
      <c r="BO523" s="20"/>
      <c r="BP523" s="20"/>
      <c r="BQ523" s="20"/>
      <c r="BR523" s="20"/>
      <c r="BS523" s="20"/>
      <c r="BT523" s="20"/>
      <c r="BU523" s="22">
        <v>0.01</v>
      </c>
      <c r="BV523" s="22">
        <v>0</v>
      </c>
      <c r="BW523" s="22">
        <v>0.04</v>
      </c>
      <c r="BX523" s="22">
        <v>0.05</v>
      </c>
      <c r="BY523" s="22">
        <v>1.87</v>
      </c>
      <c r="BZ523" s="22">
        <v>1.37</v>
      </c>
      <c r="CA523" s="22">
        <v>626</v>
      </c>
      <c r="CB523" s="22">
        <v>163</v>
      </c>
      <c r="CC523" s="22">
        <v>321</v>
      </c>
      <c r="CD523" s="22">
        <v>107</v>
      </c>
      <c r="CE523" s="22">
        <v>138</v>
      </c>
      <c r="CF523" s="22">
        <v>41</v>
      </c>
      <c r="CG523" s="22">
        <v>197</v>
      </c>
      <c r="CH523" s="22">
        <v>76</v>
      </c>
      <c r="CI523" s="22">
        <v>0.98</v>
      </c>
      <c r="CJ523" s="22">
        <v>0.39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172912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1.2</v>
      </c>
      <c r="K524" s="20">
        <v>1.7</v>
      </c>
      <c r="L524" s="22">
        <v>2</v>
      </c>
      <c r="M524" s="20" t="s">
        <v>3160</v>
      </c>
      <c r="N524" s="20">
        <v>1.2</v>
      </c>
      <c r="O524" s="22">
        <v>709</v>
      </c>
      <c r="P524" s="23" t="b">
        <v>0</v>
      </c>
      <c r="Q524" s="20"/>
      <c r="R524" s="20" t="s">
        <v>3365</v>
      </c>
      <c r="S524" s="22">
        <v>50</v>
      </c>
      <c r="T524" s="20" t="s">
        <v>3161</v>
      </c>
      <c r="U524" s="20">
        <v>1.3</v>
      </c>
      <c r="V524" s="20" t="s">
        <v>3162</v>
      </c>
      <c r="W524" s="20">
        <v>0.1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12</v>
      </c>
      <c r="AD524" s="22">
        <v>31706</v>
      </c>
      <c r="AE524" s="22">
        <v>258</v>
      </c>
      <c r="AF524" s="22">
        <v>24128</v>
      </c>
      <c r="AG524" s="22">
        <v>409</v>
      </c>
      <c r="AH524" s="20">
        <v>0.2</v>
      </c>
      <c r="AI524" s="20">
        <v>2.4</v>
      </c>
      <c r="AJ524" s="20" t="s">
        <v>3162</v>
      </c>
      <c r="AK524" s="22">
        <v>520</v>
      </c>
      <c r="AL524" s="22">
        <v>0</v>
      </c>
      <c r="AM524" s="22">
        <v>0</v>
      </c>
      <c r="AN524" s="22">
        <v>0</v>
      </c>
      <c r="AO524" s="22">
        <v>8</v>
      </c>
      <c r="AP524" s="22">
        <v>0</v>
      </c>
      <c r="AQ524" s="22">
        <v>0</v>
      </c>
      <c r="AR524" s="22">
        <v>0</v>
      </c>
      <c r="AS524" s="22">
        <v>2</v>
      </c>
      <c r="AT524" s="22">
        <v>0</v>
      </c>
      <c r="AU524" s="22">
        <v>0</v>
      </c>
      <c r="AV524" s="22">
        <v>0</v>
      </c>
      <c r="AW524" s="22">
        <v>74</v>
      </c>
      <c r="AX524" s="20">
        <v>88.8</v>
      </c>
      <c r="AY524" s="20">
        <v>65.2</v>
      </c>
      <c r="AZ524" s="20">
        <v>4</v>
      </c>
      <c r="BA524" s="20">
        <v>15.9</v>
      </c>
      <c r="BB524" s="22">
        <v>6</v>
      </c>
      <c r="BC524" s="20">
        <v>0.05</v>
      </c>
      <c r="BD524" s="20">
        <v>0.23</v>
      </c>
      <c r="BE524" s="20">
        <v>0.28000000000000003</v>
      </c>
      <c r="BF524" s="20">
        <v>8.7100000000000009</v>
      </c>
      <c r="BG524" s="22">
        <v>288</v>
      </c>
      <c r="BH524" s="22">
        <v>117</v>
      </c>
      <c r="BI524" s="22">
        <v>231</v>
      </c>
      <c r="BJ524" s="22">
        <v>129</v>
      </c>
      <c r="BK524" s="22">
        <v>404</v>
      </c>
      <c r="BL524" s="22">
        <v>203</v>
      </c>
      <c r="BM524" s="22">
        <v>320</v>
      </c>
      <c r="BN524" s="22">
        <v>147</v>
      </c>
      <c r="BO524" s="20"/>
      <c r="BP524" s="20"/>
      <c r="BQ524" s="20"/>
      <c r="BR524" s="20"/>
      <c r="BS524" s="20"/>
      <c r="BT524" s="20"/>
      <c r="BU524" s="22">
        <v>0.01</v>
      </c>
      <c r="BV524" s="22">
        <v>0</v>
      </c>
      <c r="BW524" s="22">
        <v>0.04</v>
      </c>
      <c r="BX524" s="22">
        <v>0.05</v>
      </c>
      <c r="BY524" s="22">
        <v>1.51</v>
      </c>
      <c r="BZ524" s="22">
        <v>1.38</v>
      </c>
      <c r="CA524" s="22">
        <v>187</v>
      </c>
      <c r="CB524" s="22">
        <v>115</v>
      </c>
      <c r="CC524" s="22">
        <v>250</v>
      </c>
      <c r="CD524" s="22">
        <v>115</v>
      </c>
      <c r="CE524" s="22">
        <v>359</v>
      </c>
      <c r="CF524" s="22">
        <v>167</v>
      </c>
      <c r="CG524" s="22">
        <v>378</v>
      </c>
      <c r="CH524" s="22">
        <v>123</v>
      </c>
      <c r="CI524" s="22">
        <v>1.04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515504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4</v>
      </c>
      <c r="J525" s="20">
        <v>0</v>
      </c>
      <c r="K525" s="20">
        <v>0.5</v>
      </c>
      <c r="L525" s="22">
        <v>0</v>
      </c>
      <c r="M525" s="20" t="s">
        <v>1016</v>
      </c>
      <c r="N525" s="20">
        <v>0</v>
      </c>
      <c r="O525" s="22">
        <v>748</v>
      </c>
      <c r="P525" s="23" t="b">
        <v>0</v>
      </c>
      <c r="Q525" s="20"/>
      <c r="R525" s="20"/>
      <c r="S525" s="22">
        <v>45</v>
      </c>
      <c r="T525" s="20" t="s">
        <v>3598</v>
      </c>
      <c r="U525" s="20">
        <v>0</v>
      </c>
      <c r="V525" s="20" t="s">
        <v>3599</v>
      </c>
      <c r="W525" s="20">
        <v>0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0</v>
      </c>
      <c r="AD525" s="22">
        <v>680</v>
      </c>
      <c r="AE525" s="22">
        <v>59</v>
      </c>
      <c r="AF525" s="22">
        <v>257</v>
      </c>
      <c r="AG525" s="22">
        <v>48</v>
      </c>
      <c r="AH525" s="20">
        <v>0</v>
      </c>
      <c r="AI525" s="20">
        <v>0</v>
      </c>
      <c r="AJ525" s="20" t="s">
        <v>3599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682</v>
      </c>
      <c r="BH525" s="22">
        <v>76</v>
      </c>
      <c r="BI525" s="22">
        <v>679</v>
      </c>
      <c r="BJ525" s="22">
        <v>78</v>
      </c>
      <c r="BK525" s="22">
        <v>670</v>
      </c>
      <c r="BL525" s="22">
        <v>77</v>
      </c>
      <c r="BM525" s="22">
        <v>688</v>
      </c>
      <c r="BN525" s="22">
        <v>79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445</v>
      </c>
      <c r="CB525" s="22">
        <v>82</v>
      </c>
      <c r="CC525" s="22">
        <v>643</v>
      </c>
      <c r="CD525" s="22">
        <v>72</v>
      </c>
      <c r="CE525" s="22">
        <v>690</v>
      </c>
      <c r="CF525" s="22">
        <v>79</v>
      </c>
      <c r="CG525" s="22">
        <v>696</v>
      </c>
      <c r="CH525" s="22">
        <v>95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487838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2</v>
      </c>
      <c r="J526" s="20">
        <v>0.9</v>
      </c>
      <c r="K526" s="20">
        <v>0.9</v>
      </c>
      <c r="L526" s="22">
        <v>1</v>
      </c>
      <c r="M526" s="20" t="s">
        <v>505</v>
      </c>
      <c r="N526" s="20">
        <v>0.4</v>
      </c>
      <c r="O526" s="22">
        <v>204</v>
      </c>
      <c r="P526" s="23" t="b">
        <v>0</v>
      </c>
      <c r="Q526" s="20"/>
      <c r="R526" s="20" t="s">
        <v>3531</v>
      </c>
      <c r="S526" s="22">
        <v>43</v>
      </c>
      <c r="T526" s="20" t="s">
        <v>1186</v>
      </c>
      <c r="U526" s="20">
        <v>1</v>
      </c>
      <c r="V526" s="20" t="s">
        <v>1187</v>
      </c>
      <c r="W526" s="20">
        <v>0.2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3</v>
      </c>
      <c r="AD526" s="22">
        <v>17575</v>
      </c>
      <c r="AE526" s="22">
        <v>112</v>
      </c>
      <c r="AF526" s="22">
        <v>26021</v>
      </c>
      <c r="AG526" s="22">
        <v>185</v>
      </c>
      <c r="AH526" s="20">
        <v>0.1</v>
      </c>
      <c r="AI526" s="20">
        <v>0.7</v>
      </c>
      <c r="AJ526" s="20" t="s">
        <v>1187</v>
      </c>
      <c r="AK526" s="22">
        <v>70</v>
      </c>
      <c r="AL526" s="22">
        <v>0</v>
      </c>
      <c r="AM526" s="22">
        <v>0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14</v>
      </c>
      <c r="AX526" s="20">
        <v>19.8</v>
      </c>
      <c r="AY526" s="20">
        <v>1.2</v>
      </c>
      <c r="AZ526" s="20">
        <v>17</v>
      </c>
      <c r="BA526" s="20">
        <v>3.8</v>
      </c>
      <c r="BB526" s="22">
        <v>1</v>
      </c>
      <c r="BC526" s="20">
        <v>0.02</v>
      </c>
      <c r="BD526" s="20">
        <v>0</v>
      </c>
      <c r="BE526" s="20">
        <v>0.02</v>
      </c>
      <c r="BF526" s="20">
        <v>1.93</v>
      </c>
      <c r="BG526" s="22">
        <v>403</v>
      </c>
      <c r="BH526" s="22">
        <v>148</v>
      </c>
      <c r="BI526" s="22">
        <v>422</v>
      </c>
      <c r="BJ526" s="22">
        <v>158</v>
      </c>
      <c r="BK526" s="22">
        <v>343</v>
      </c>
      <c r="BL526" s="22">
        <v>121</v>
      </c>
      <c r="BM526" s="22">
        <v>413</v>
      </c>
      <c r="BN526" s="22">
        <v>148</v>
      </c>
      <c r="BO526" s="20"/>
      <c r="BP526" s="20"/>
      <c r="BQ526" s="20"/>
      <c r="BR526" s="20"/>
      <c r="BS526" s="20"/>
      <c r="BT526" s="20"/>
      <c r="BU526" s="22">
        <v>0.03</v>
      </c>
      <c r="BV526" s="22">
        <v>0</v>
      </c>
      <c r="BW526" s="22">
        <v>0</v>
      </c>
      <c r="BX526" s="22">
        <v>0.03</v>
      </c>
      <c r="BY526" s="22">
        <v>2.48</v>
      </c>
      <c r="BZ526" s="22">
        <v>1.29</v>
      </c>
      <c r="CA526" s="22">
        <v>608</v>
      </c>
      <c r="CB526" s="22">
        <v>155</v>
      </c>
      <c r="CC526" s="22">
        <v>327</v>
      </c>
      <c r="CD526" s="22">
        <v>112</v>
      </c>
      <c r="CE526" s="22">
        <v>397</v>
      </c>
      <c r="CF526" s="22">
        <v>142</v>
      </c>
      <c r="CG526" s="22">
        <v>352</v>
      </c>
      <c r="CH526" s="22">
        <v>136</v>
      </c>
      <c r="CI526" s="22">
        <v>1.29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179018</v>
      </c>
      <c r="D527" s="22">
        <v>0</v>
      </c>
      <c r="E527" s="22">
        <v>0</v>
      </c>
      <c r="F527" s="22">
        <v>-3</v>
      </c>
      <c r="G527" s="22">
        <v>3</v>
      </c>
      <c r="H527" s="22">
        <v>1</v>
      </c>
      <c r="I527" s="22">
        <v>3</v>
      </c>
      <c r="J527" s="20">
        <v>3.3</v>
      </c>
      <c r="K527" s="20">
        <v>3.3</v>
      </c>
      <c r="L527" s="22">
        <v>2</v>
      </c>
      <c r="M527" s="20" t="s">
        <v>1498</v>
      </c>
      <c r="N527" s="20">
        <v>2.8</v>
      </c>
      <c r="O527" s="22">
        <v>402</v>
      </c>
      <c r="P527" s="23" t="b">
        <v>0</v>
      </c>
      <c r="Q527" s="20"/>
      <c r="R527" s="20" t="s">
        <v>3532</v>
      </c>
      <c r="S527" s="22">
        <v>62</v>
      </c>
      <c r="T527" s="20" t="s">
        <v>1499</v>
      </c>
      <c r="U527" s="20">
        <v>2.9</v>
      </c>
      <c r="V527" s="20" t="s">
        <v>1500</v>
      </c>
      <c r="W527" s="20">
        <v>4.2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47</v>
      </c>
      <c r="AD527" s="22">
        <v>670637</v>
      </c>
      <c r="AE527" s="22">
        <v>5534</v>
      </c>
      <c r="AF527" s="22">
        <v>1011323</v>
      </c>
      <c r="AG527" s="22">
        <v>6514</v>
      </c>
      <c r="AH527" s="20">
        <v>0.5</v>
      </c>
      <c r="AI527" s="20">
        <v>7.6</v>
      </c>
      <c r="AJ527" s="20" t="s">
        <v>410</v>
      </c>
      <c r="AK527" s="22">
        <v>1076</v>
      </c>
      <c r="AL527" s="22">
        <v>2</v>
      </c>
      <c r="AM527" s="22">
        <v>1</v>
      </c>
      <c r="AN527" s="22">
        <v>4</v>
      </c>
      <c r="AO527" s="22">
        <v>15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3</v>
      </c>
      <c r="AW527" s="22">
        <v>157</v>
      </c>
      <c r="AX527" s="20">
        <v>175.8</v>
      </c>
      <c r="AY527" s="20">
        <v>148.5</v>
      </c>
      <c r="AZ527" s="20">
        <v>217</v>
      </c>
      <c r="BA527" s="20">
        <v>53.8</v>
      </c>
      <c r="BB527" s="22">
        <v>14</v>
      </c>
      <c r="BC527" s="20">
        <v>2.44</v>
      </c>
      <c r="BD527" s="20">
        <v>0.62</v>
      </c>
      <c r="BE527" s="20">
        <v>3.06</v>
      </c>
      <c r="BF527" s="20">
        <v>16.38</v>
      </c>
      <c r="BG527" s="22">
        <v>182</v>
      </c>
      <c r="BH527" s="22">
        <v>74</v>
      </c>
      <c r="BI527" s="22">
        <v>109</v>
      </c>
      <c r="BJ527" s="22">
        <v>78</v>
      </c>
      <c r="BK527" s="22">
        <v>66</v>
      </c>
      <c r="BL527" s="22">
        <v>43</v>
      </c>
      <c r="BM527" s="22">
        <v>103</v>
      </c>
      <c r="BN527" s="22">
        <v>65</v>
      </c>
      <c r="BO527" s="20"/>
      <c r="BP527" s="20"/>
      <c r="BQ527" s="20"/>
      <c r="BR527" s="20"/>
      <c r="BS527" s="20"/>
      <c r="BT527" s="20"/>
      <c r="BU527" s="22">
        <v>0.2</v>
      </c>
      <c r="BV527" s="22">
        <v>0</v>
      </c>
      <c r="BW527" s="22">
        <v>0.05</v>
      </c>
      <c r="BX527" s="22">
        <v>0.25</v>
      </c>
      <c r="BY527" s="22">
        <v>1.37</v>
      </c>
      <c r="BZ527" s="22">
        <v>1.25</v>
      </c>
      <c r="CA527" s="22">
        <v>56</v>
      </c>
      <c r="CB527" s="22">
        <v>34</v>
      </c>
      <c r="CC527" s="22">
        <v>120</v>
      </c>
      <c r="CD527" s="22">
        <v>63</v>
      </c>
      <c r="CE527" s="22">
        <v>166</v>
      </c>
      <c r="CF527" s="22">
        <v>76</v>
      </c>
      <c r="CG527" s="22">
        <v>90</v>
      </c>
      <c r="CH527" s="22">
        <v>25</v>
      </c>
      <c r="CI527" s="22">
        <v>1.17</v>
      </c>
      <c r="CJ527" s="22">
        <v>0.33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215379</v>
      </c>
      <c r="D528" s="22">
        <v>-1</v>
      </c>
      <c r="E528" s="22">
        <v>1</v>
      </c>
      <c r="F528" s="22">
        <v>-3</v>
      </c>
      <c r="G528" s="22">
        <v>3</v>
      </c>
      <c r="H528" s="22">
        <v>0</v>
      </c>
      <c r="I528" s="22">
        <v>3</v>
      </c>
      <c r="J528" s="20">
        <v>0</v>
      </c>
      <c r="K528" s="20">
        <v>0</v>
      </c>
      <c r="L528" s="22">
        <v>0</v>
      </c>
      <c r="M528" s="20" t="s">
        <v>1517</v>
      </c>
      <c r="N528" s="20">
        <v>0</v>
      </c>
      <c r="O528" s="22">
        <v>403</v>
      </c>
      <c r="P528" s="23" t="b">
        <v>0</v>
      </c>
      <c r="Q528" s="20" t="s">
        <v>3404</v>
      </c>
      <c r="R528" s="20" t="s">
        <v>3405</v>
      </c>
      <c r="S528" s="22">
        <v>42</v>
      </c>
      <c r="T528" s="20" t="s">
        <v>1518</v>
      </c>
      <c r="U528" s="20">
        <v>2.1</v>
      </c>
      <c r="V528" s="20" t="s">
        <v>539</v>
      </c>
      <c r="W528" s="20">
        <v>2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19</v>
      </c>
      <c r="AD528" s="22">
        <v>314070</v>
      </c>
      <c r="AE528" s="22">
        <v>773</v>
      </c>
      <c r="AF528" s="22">
        <v>662268</v>
      </c>
      <c r="AG528" s="22">
        <v>4207</v>
      </c>
      <c r="AH528" s="20">
        <v>0</v>
      </c>
      <c r="AI528" s="20">
        <v>4.5</v>
      </c>
      <c r="AJ528" s="20" t="s">
        <v>539</v>
      </c>
      <c r="AK528" s="22">
        <v>407</v>
      </c>
      <c r="AL528" s="22">
        <v>0</v>
      </c>
      <c r="AM528" s="22">
        <v>1</v>
      </c>
      <c r="AN528" s="22">
        <v>3</v>
      </c>
      <c r="AO528" s="22">
        <v>5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65</v>
      </c>
      <c r="AX528" s="20">
        <v>83.2</v>
      </c>
      <c r="AY528" s="20">
        <v>88.8</v>
      </c>
      <c r="AZ528" s="20">
        <v>85</v>
      </c>
      <c r="BA528" s="20">
        <v>25.7</v>
      </c>
      <c r="BB528" s="22">
        <v>4</v>
      </c>
      <c r="BC528" s="20">
        <v>0.78</v>
      </c>
      <c r="BD528" s="20">
        <v>0.31</v>
      </c>
      <c r="BE528" s="20">
        <v>1.0900000000000001</v>
      </c>
      <c r="BF528" s="20">
        <v>4.57</v>
      </c>
      <c r="BG528" s="22">
        <v>298</v>
      </c>
      <c r="BH528" s="22">
        <v>125</v>
      </c>
      <c r="BI528" s="22">
        <v>182</v>
      </c>
      <c r="BJ528" s="22">
        <v>113</v>
      </c>
      <c r="BK528" s="22">
        <v>168</v>
      </c>
      <c r="BL528" s="22">
        <v>99</v>
      </c>
      <c r="BM528" s="22">
        <v>254</v>
      </c>
      <c r="BN528" s="22">
        <v>120</v>
      </c>
      <c r="BO528" s="20"/>
      <c r="BP528" s="20"/>
      <c r="BQ528" s="20"/>
      <c r="BR528" s="20"/>
      <c r="BS528" s="20"/>
      <c r="BT528" s="20"/>
      <c r="BU528" s="22">
        <v>0.17</v>
      </c>
      <c r="BV528" s="22">
        <v>0</v>
      </c>
      <c r="BW528" s="22">
        <v>7.0000000000000007E-2</v>
      </c>
      <c r="BX528" s="22">
        <v>0.24</v>
      </c>
      <c r="BY528" s="22">
        <v>1.01</v>
      </c>
      <c r="BZ528" s="22">
        <v>1.1100000000000001</v>
      </c>
      <c r="CA528" s="22">
        <v>617</v>
      </c>
      <c r="CB528" s="22">
        <v>327</v>
      </c>
      <c r="CC528" s="22">
        <v>519</v>
      </c>
      <c r="CD528" s="22">
        <v>187</v>
      </c>
      <c r="CE528" s="22">
        <v>248</v>
      </c>
      <c r="CF528" s="22">
        <v>113</v>
      </c>
      <c r="CG528" s="22">
        <v>136</v>
      </c>
      <c r="CH528" s="22">
        <v>40</v>
      </c>
      <c r="CI528" s="22">
        <v>0.88</v>
      </c>
      <c r="CJ528" s="22">
        <v>0.66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441024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504</v>
      </c>
      <c r="N529" s="20">
        <v>0</v>
      </c>
      <c r="O529" s="22">
        <v>404</v>
      </c>
      <c r="P529" s="23" t="b">
        <v>0</v>
      </c>
      <c r="Q529" s="20" t="s">
        <v>2439</v>
      </c>
      <c r="R529" s="20" t="s">
        <v>2440</v>
      </c>
      <c r="S529" s="22">
        <v>40</v>
      </c>
      <c r="T529" s="20" t="s">
        <v>1661</v>
      </c>
      <c r="U529" s="20">
        <v>0</v>
      </c>
      <c r="V529" s="20" t="s">
        <v>678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2201</v>
      </c>
      <c r="AG529" s="22">
        <v>3</v>
      </c>
      <c r="AH529" s="20">
        <v>0</v>
      </c>
      <c r="AI529" s="20">
        <v>0</v>
      </c>
      <c r="AJ529" s="20" t="s">
        <v>678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537</v>
      </c>
      <c r="BH529" s="22">
        <v>197</v>
      </c>
      <c r="BI529" s="22">
        <v>524</v>
      </c>
      <c r="BJ529" s="22">
        <v>197</v>
      </c>
      <c r="BK529" s="22">
        <v>496</v>
      </c>
      <c r="BL529" s="22">
        <v>185</v>
      </c>
      <c r="BM529" s="22">
        <v>545</v>
      </c>
      <c r="BN529" s="22">
        <v>198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672</v>
      </c>
      <c r="CB529" s="22">
        <v>194</v>
      </c>
      <c r="CC529" s="22">
        <v>471</v>
      </c>
      <c r="CD529" s="22">
        <v>170</v>
      </c>
      <c r="CE529" s="22">
        <v>550</v>
      </c>
      <c r="CF529" s="22">
        <v>195</v>
      </c>
      <c r="CG529" s="22">
        <v>655</v>
      </c>
      <c r="CH529" s="22">
        <v>227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220237</v>
      </c>
      <c r="D530" s="22">
        <v>0</v>
      </c>
      <c r="E530" s="22">
        <v>0</v>
      </c>
      <c r="F530" s="22">
        <v>0</v>
      </c>
      <c r="G530" s="22">
        <v>0</v>
      </c>
      <c r="H530" s="22">
        <v>2</v>
      </c>
      <c r="I530" s="22">
        <v>2</v>
      </c>
      <c r="J530" s="20">
        <v>0</v>
      </c>
      <c r="K530" s="20">
        <v>0</v>
      </c>
      <c r="L530" s="22">
        <v>0</v>
      </c>
      <c r="M530" s="20" t="s">
        <v>1515</v>
      </c>
      <c r="N530" s="20">
        <v>0</v>
      </c>
      <c r="O530" s="22">
        <v>405</v>
      </c>
      <c r="P530" s="23" t="b">
        <v>0</v>
      </c>
      <c r="Q530" s="20" t="s">
        <v>910</v>
      </c>
      <c r="R530" s="20" t="s">
        <v>3280</v>
      </c>
      <c r="S530" s="22">
        <v>45</v>
      </c>
      <c r="T530" s="20" t="s">
        <v>1516</v>
      </c>
      <c r="U530" s="20">
        <v>6</v>
      </c>
      <c r="V530" s="20" t="s">
        <v>400</v>
      </c>
      <c r="W530" s="20">
        <v>5.2</v>
      </c>
      <c r="X530" s="23" t="b">
        <v>0</v>
      </c>
      <c r="Y530" s="20"/>
      <c r="Z530" s="20" t="s">
        <v>899</v>
      </c>
      <c r="AA530" s="22">
        <v>15</v>
      </c>
      <c r="AB530" s="22">
        <v>4</v>
      </c>
      <c r="AC530" s="22">
        <v>30</v>
      </c>
      <c r="AD530" s="22">
        <v>1545650</v>
      </c>
      <c r="AE530" s="22">
        <v>92</v>
      </c>
      <c r="AF530" s="22">
        <v>2791444</v>
      </c>
      <c r="AG530" s="22">
        <v>8679</v>
      </c>
      <c r="AH530" s="20">
        <v>0</v>
      </c>
      <c r="AI530" s="20">
        <v>6.7</v>
      </c>
      <c r="AJ530" s="20" t="s">
        <v>400</v>
      </c>
      <c r="AK530" s="22">
        <v>446</v>
      </c>
      <c r="AL530" s="22">
        <v>1</v>
      </c>
      <c r="AM530" s="22">
        <v>1</v>
      </c>
      <c r="AN530" s="22">
        <v>2</v>
      </c>
      <c r="AO530" s="22">
        <v>3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4</v>
      </c>
      <c r="AW530" s="22">
        <v>127</v>
      </c>
      <c r="AX530" s="20">
        <v>125.6</v>
      </c>
      <c r="AY530" s="20">
        <v>25.2</v>
      </c>
      <c r="AZ530" s="20">
        <v>39</v>
      </c>
      <c r="BA530" s="20">
        <v>19</v>
      </c>
      <c r="BB530" s="22">
        <v>5</v>
      </c>
      <c r="BC530" s="20">
        <v>0.28999999999999998</v>
      </c>
      <c r="BD530" s="20">
        <v>0.28000000000000003</v>
      </c>
      <c r="BE530" s="20">
        <v>0.56999999999999995</v>
      </c>
      <c r="BF530" s="20">
        <v>4.9800000000000004</v>
      </c>
      <c r="BG530" s="22">
        <v>242</v>
      </c>
      <c r="BH530" s="22">
        <v>92</v>
      </c>
      <c r="BI530" s="22">
        <v>337</v>
      </c>
      <c r="BJ530" s="22">
        <v>119</v>
      </c>
      <c r="BK530" s="22">
        <v>263</v>
      </c>
      <c r="BL530" s="22">
        <v>80</v>
      </c>
      <c r="BM530" s="22">
        <v>298</v>
      </c>
      <c r="BN530" s="22">
        <v>103</v>
      </c>
      <c r="BO530" s="20"/>
      <c r="BP530" s="20"/>
      <c r="BQ530" s="20"/>
      <c r="BR530" s="20"/>
      <c r="BS530" s="20"/>
      <c r="BT530" s="20"/>
      <c r="BU530" s="22">
        <v>0.06</v>
      </c>
      <c r="BV530" s="22">
        <v>0</v>
      </c>
      <c r="BW530" s="22">
        <v>0.06</v>
      </c>
      <c r="BX530" s="22">
        <v>0.12</v>
      </c>
      <c r="BY530" s="22">
        <v>1</v>
      </c>
      <c r="BZ530" s="22">
        <v>0.61</v>
      </c>
      <c r="CA530" s="22">
        <v>382</v>
      </c>
      <c r="CB530" s="22">
        <v>69</v>
      </c>
      <c r="CC530" s="22">
        <v>599</v>
      </c>
      <c r="CD530" s="22">
        <v>234</v>
      </c>
      <c r="CE530" s="22">
        <v>8</v>
      </c>
      <c r="CF530" s="22">
        <v>2</v>
      </c>
      <c r="CG530" s="22">
        <v>80</v>
      </c>
      <c r="CH530" s="22">
        <v>28</v>
      </c>
      <c r="CI530" s="22">
        <v>1.01</v>
      </c>
      <c r="CJ530" s="22">
        <v>0.4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208706</v>
      </c>
      <c r="D531" s="22">
        <v>0</v>
      </c>
      <c r="E531" s="22">
        <v>0</v>
      </c>
      <c r="F531" s="22">
        <v>-2</v>
      </c>
      <c r="G531" s="22">
        <v>2</v>
      </c>
      <c r="H531" s="22">
        <v>1</v>
      </c>
      <c r="I531" s="22">
        <v>3</v>
      </c>
      <c r="J531" s="20">
        <v>2.2999999999999998</v>
      </c>
      <c r="K531" s="20">
        <v>2.2999999999999998</v>
      </c>
      <c r="L531" s="22">
        <v>2</v>
      </c>
      <c r="M531" s="20" t="s">
        <v>1428</v>
      </c>
      <c r="N531" s="20">
        <v>1.8</v>
      </c>
      <c r="O531" s="22">
        <v>406</v>
      </c>
      <c r="P531" s="23" t="b">
        <v>0</v>
      </c>
      <c r="Q531" s="20"/>
      <c r="R531" s="20" t="s">
        <v>3445</v>
      </c>
      <c r="S531" s="22">
        <v>58</v>
      </c>
      <c r="T531" s="20" t="s">
        <v>1509</v>
      </c>
      <c r="U531" s="20">
        <v>2.7</v>
      </c>
      <c r="V531" s="20" t="s">
        <v>1510</v>
      </c>
      <c r="W531" s="20">
        <v>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41</v>
      </c>
      <c r="AD531" s="22">
        <v>183855</v>
      </c>
      <c r="AE531" s="22">
        <v>1729</v>
      </c>
      <c r="AF531" s="22">
        <v>328397</v>
      </c>
      <c r="AG531" s="22">
        <v>1966</v>
      </c>
      <c r="AH531" s="20">
        <v>0.3</v>
      </c>
      <c r="AI531" s="20">
        <v>7.1</v>
      </c>
      <c r="AJ531" s="20" t="s">
        <v>2217</v>
      </c>
      <c r="AK531" s="22">
        <v>1312</v>
      </c>
      <c r="AL531" s="22">
        <v>1</v>
      </c>
      <c r="AM531" s="22">
        <v>1</v>
      </c>
      <c r="AN531" s="22">
        <v>6</v>
      </c>
      <c r="AO531" s="22">
        <v>19</v>
      </c>
      <c r="AP531" s="22">
        <v>0</v>
      </c>
      <c r="AQ531" s="22">
        <v>0</v>
      </c>
      <c r="AR531" s="22">
        <v>0</v>
      </c>
      <c r="AS531" s="22">
        <v>5</v>
      </c>
      <c r="AT531" s="22">
        <v>0</v>
      </c>
      <c r="AU531" s="22">
        <v>0</v>
      </c>
      <c r="AV531" s="22">
        <v>2</v>
      </c>
      <c r="AW531" s="22">
        <v>208</v>
      </c>
      <c r="AX531" s="20">
        <v>260</v>
      </c>
      <c r="AY531" s="20">
        <v>304.8</v>
      </c>
      <c r="AZ531" s="20">
        <v>172</v>
      </c>
      <c r="BA531" s="20">
        <v>73.8</v>
      </c>
      <c r="BB531" s="22">
        <v>15</v>
      </c>
      <c r="BC531" s="20">
        <v>1.44</v>
      </c>
      <c r="BD531" s="20">
        <v>1.54</v>
      </c>
      <c r="BE531" s="20">
        <v>2.98</v>
      </c>
      <c r="BF531" s="20">
        <v>18.27</v>
      </c>
      <c r="BG531" s="22">
        <v>95</v>
      </c>
      <c r="BH531" s="22">
        <v>34</v>
      </c>
      <c r="BI531" s="22">
        <v>35</v>
      </c>
      <c r="BJ531" s="22">
        <v>28</v>
      </c>
      <c r="BK531" s="22">
        <v>88</v>
      </c>
      <c r="BL531" s="22">
        <v>58</v>
      </c>
      <c r="BM531" s="22">
        <v>54</v>
      </c>
      <c r="BN531" s="22">
        <v>39</v>
      </c>
      <c r="BO531" s="20"/>
      <c r="BP531" s="20"/>
      <c r="BQ531" s="20"/>
      <c r="BR531" s="20"/>
      <c r="BS531" s="20"/>
      <c r="BT531" s="20"/>
      <c r="BU531" s="22">
        <v>0.1</v>
      </c>
      <c r="BV531" s="22">
        <v>0</v>
      </c>
      <c r="BW531" s="22">
        <v>0.11</v>
      </c>
      <c r="BX531" s="22">
        <v>0.21</v>
      </c>
      <c r="BY531" s="22">
        <v>1.25</v>
      </c>
      <c r="BZ531" s="22">
        <v>1.3</v>
      </c>
      <c r="CA531" s="22">
        <v>75</v>
      </c>
      <c r="CB531" s="22">
        <v>48</v>
      </c>
      <c r="CC531" s="22">
        <v>187</v>
      </c>
      <c r="CD531" s="22">
        <v>90</v>
      </c>
      <c r="CE531" s="22">
        <v>186</v>
      </c>
      <c r="CF531" s="22">
        <v>83</v>
      </c>
      <c r="CG531" s="22">
        <v>137</v>
      </c>
      <c r="CH531" s="22">
        <v>41</v>
      </c>
      <c r="CI531" s="22">
        <v>1.03</v>
      </c>
      <c r="CJ531" s="22">
        <v>0.41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78916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2</v>
      </c>
      <c r="J532" s="20">
        <v>0</v>
      </c>
      <c r="K532" s="20">
        <v>0</v>
      </c>
      <c r="L532" s="22">
        <v>0</v>
      </c>
      <c r="M532" s="20" t="s">
        <v>1481</v>
      </c>
      <c r="N532" s="20">
        <v>0</v>
      </c>
      <c r="O532" s="22">
        <v>407</v>
      </c>
      <c r="P532" s="23" t="b">
        <v>0</v>
      </c>
      <c r="Q532" s="20" t="s">
        <v>3446</v>
      </c>
      <c r="R532" s="20" t="s">
        <v>3447</v>
      </c>
      <c r="S532" s="22">
        <v>44</v>
      </c>
      <c r="T532" s="20" t="s">
        <v>1482</v>
      </c>
      <c r="U532" s="20">
        <v>3.4</v>
      </c>
      <c r="V532" s="20" t="s">
        <v>401</v>
      </c>
      <c r="W532" s="20">
        <v>2.8</v>
      </c>
      <c r="X532" s="23" t="b">
        <v>0</v>
      </c>
      <c r="Y532" s="20"/>
      <c r="Z532" s="20" t="s">
        <v>899</v>
      </c>
      <c r="AA532" s="22">
        <v>15</v>
      </c>
      <c r="AB532" s="22">
        <v>4</v>
      </c>
      <c r="AC532" s="22">
        <v>37</v>
      </c>
      <c r="AD532" s="22">
        <v>1356418</v>
      </c>
      <c r="AE532" s="22">
        <v>65</v>
      </c>
      <c r="AF532" s="22">
        <v>1421845</v>
      </c>
      <c r="AG532" s="22">
        <v>9346</v>
      </c>
      <c r="AH532" s="20">
        <v>0</v>
      </c>
      <c r="AI532" s="20">
        <v>8.4</v>
      </c>
      <c r="AJ532" s="20" t="s">
        <v>401</v>
      </c>
      <c r="AK532" s="22">
        <v>945</v>
      </c>
      <c r="AL532" s="22">
        <v>1</v>
      </c>
      <c r="AM532" s="22">
        <v>0</v>
      </c>
      <c r="AN532" s="22">
        <v>4</v>
      </c>
      <c r="AO532" s="22">
        <v>11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0</v>
      </c>
      <c r="AW532" s="22">
        <v>175</v>
      </c>
      <c r="AX532" s="20">
        <v>198.6</v>
      </c>
      <c r="AY532" s="20">
        <v>57.4</v>
      </c>
      <c r="AZ532" s="20">
        <v>107</v>
      </c>
      <c r="BA532" s="20">
        <v>36.4</v>
      </c>
      <c r="BB532" s="22">
        <v>11</v>
      </c>
      <c r="BC532" s="20">
        <v>0.91</v>
      </c>
      <c r="BD532" s="20">
        <v>0.31</v>
      </c>
      <c r="BE532" s="20">
        <v>1.22</v>
      </c>
      <c r="BF532" s="20">
        <v>11.27</v>
      </c>
      <c r="BG532" s="22">
        <v>153</v>
      </c>
      <c r="BH532" s="22">
        <v>59</v>
      </c>
      <c r="BI532" s="22">
        <v>249</v>
      </c>
      <c r="BJ532" s="22">
        <v>76</v>
      </c>
      <c r="BK532" s="22">
        <v>140</v>
      </c>
      <c r="BL532" s="22">
        <v>19</v>
      </c>
      <c r="BM532" s="22">
        <v>186</v>
      </c>
      <c r="BN532" s="22">
        <v>50</v>
      </c>
      <c r="BO532" s="20"/>
      <c r="BP532" s="20"/>
      <c r="BQ532" s="20"/>
      <c r="BR532" s="20"/>
      <c r="BS532" s="20"/>
      <c r="BT532" s="20"/>
      <c r="BU532" s="22">
        <v>0.09</v>
      </c>
      <c r="BV532" s="22">
        <v>0</v>
      </c>
      <c r="BW532" s="22">
        <v>0.03</v>
      </c>
      <c r="BX532" s="22">
        <v>0.12</v>
      </c>
      <c r="BY532" s="22">
        <v>1.07</v>
      </c>
      <c r="BZ532" s="22">
        <v>1.05</v>
      </c>
      <c r="CA532" s="22">
        <v>481</v>
      </c>
      <c r="CB532" s="22">
        <v>87</v>
      </c>
      <c r="CC532" s="22">
        <v>545</v>
      </c>
      <c r="CD532" s="22">
        <v>217</v>
      </c>
      <c r="CE532" s="22">
        <v>96</v>
      </c>
      <c r="CF532" s="22">
        <v>24</v>
      </c>
      <c r="CG532" s="22">
        <v>115</v>
      </c>
      <c r="CH532" s="22">
        <v>48</v>
      </c>
      <c r="CI532" s="22">
        <v>1.05</v>
      </c>
      <c r="CJ532" s="22">
        <v>0.38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59735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0</v>
      </c>
      <c r="K533" s="20">
        <v>0</v>
      </c>
      <c r="L533" s="22">
        <v>0</v>
      </c>
      <c r="M533" s="20" t="s">
        <v>919</v>
      </c>
      <c r="N533" s="20">
        <v>0</v>
      </c>
      <c r="O533" s="22">
        <v>408</v>
      </c>
      <c r="P533" s="23" t="b">
        <v>0</v>
      </c>
      <c r="Q533" s="20" t="s">
        <v>2441</v>
      </c>
      <c r="R533" s="20" t="s">
        <v>2442</v>
      </c>
      <c r="S533" s="22">
        <v>40</v>
      </c>
      <c r="T533" s="20" t="s">
        <v>1477</v>
      </c>
      <c r="U533" s="20">
        <v>0</v>
      </c>
      <c r="V533" s="20" t="s">
        <v>745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0</v>
      </c>
      <c r="AE533" s="22">
        <v>0</v>
      </c>
      <c r="AF533" s="22">
        <v>901</v>
      </c>
      <c r="AG533" s="22">
        <v>2</v>
      </c>
      <c r="AH533" s="20">
        <v>0</v>
      </c>
      <c r="AI533" s="20">
        <v>0</v>
      </c>
      <c r="AJ533" s="20" t="s">
        <v>745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502</v>
      </c>
      <c r="BH533" s="22">
        <v>52</v>
      </c>
      <c r="BI533" s="22">
        <v>488</v>
      </c>
      <c r="BJ533" s="22">
        <v>35</v>
      </c>
      <c r="BK533" s="22">
        <v>460</v>
      </c>
      <c r="BL533" s="22">
        <v>26</v>
      </c>
      <c r="BM533" s="22">
        <v>510</v>
      </c>
      <c r="BN533" s="22">
        <v>52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629</v>
      </c>
      <c r="CB533" s="22">
        <v>38</v>
      </c>
      <c r="CC533" s="22">
        <v>433</v>
      </c>
      <c r="CD533" s="22">
        <v>51</v>
      </c>
      <c r="CE533" s="22">
        <v>514</v>
      </c>
      <c r="CF533" s="22">
        <v>52</v>
      </c>
      <c r="CG533" s="22">
        <v>692</v>
      </c>
      <c r="CH533" s="22">
        <v>82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67089</v>
      </c>
      <c r="D534" s="22">
        <v>0</v>
      </c>
      <c r="E534" s="22">
        <v>0</v>
      </c>
      <c r="F534" s="22">
        <v>1</v>
      </c>
      <c r="G534" s="22">
        <v>-1</v>
      </c>
      <c r="H534" s="22">
        <v>0</v>
      </c>
      <c r="I534" s="22">
        <v>1</v>
      </c>
      <c r="J534" s="20">
        <v>1.5</v>
      </c>
      <c r="K534" s="20">
        <v>1.5</v>
      </c>
      <c r="L534" s="22">
        <v>2</v>
      </c>
      <c r="M534" s="20" t="s">
        <v>866</v>
      </c>
      <c r="N534" s="20">
        <v>1</v>
      </c>
      <c r="O534" s="22">
        <v>409</v>
      </c>
      <c r="P534" s="23" t="b">
        <v>0</v>
      </c>
      <c r="Q534" s="20"/>
      <c r="R534" s="20" t="s">
        <v>3281</v>
      </c>
      <c r="S534" s="22">
        <v>41</v>
      </c>
      <c r="T534" s="20" t="s">
        <v>1478</v>
      </c>
      <c r="U534" s="20">
        <v>1.7</v>
      </c>
      <c r="V534" s="20" t="s">
        <v>759</v>
      </c>
      <c r="W534" s="20">
        <v>6.3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5</v>
      </c>
      <c r="AD534" s="22">
        <v>592721</v>
      </c>
      <c r="AE534" s="22">
        <v>36992</v>
      </c>
      <c r="AF534" s="22">
        <v>61775</v>
      </c>
      <c r="AG534" s="22">
        <v>3113</v>
      </c>
      <c r="AH534" s="20">
        <v>0.2</v>
      </c>
      <c r="AI534" s="20">
        <v>1.2</v>
      </c>
      <c r="AJ534" s="20" t="s">
        <v>759</v>
      </c>
      <c r="AK534" s="22">
        <v>184</v>
      </c>
      <c r="AL534" s="22">
        <v>0</v>
      </c>
      <c r="AM534" s="22">
        <v>0</v>
      </c>
      <c r="AN534" s="22">
        <v>0</v>
      </c>
      <c r="AO534" s="22">
        <v>7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10</v>
      </c>
      <c r="AV534" s="22">
        <v>0</v>
      </c>
      <c r="AW534" s="22">
        <v>42</v>
      </c>
      <c r="AX534" s="20">
        <v>70.8</v>
      </c>
      <c r="AY534" s="20">
        <v>0</v>
      </c>
      <c r="AZ534" s="20">
        <v>0</v>
      </c>
      <c r="BA534" s="20">
        <v>7.1</v>
      </c>
      <c r="BB534" s="22">
        <v>2</v>
      </c>
      <c r="BC534" s="20">
        <v>0</v>
      </c>
      <c r="BD534" s="20">
        <v>0</v>
      </c>
      <c r="BE534" s="20">
        <v>0</v>
      </c>
      <c r="BF534" s="20">
        <v>7.29</v>
      </c>
      <c r="BG534" s="22">
        <v>314</v>
      </c>
      <c r="BH534" s="22">
        <v>23</v>
      </c>
      <c r="BI534" s="22">
        <v>568</v>
      </c>
      <c r="BJ534" s="22">
        <v>64</v>
      </c>
      <c r="BK534" s="22">
        <v>542</v>
      </c>
      <c r="BL534" s="22">
        <v>55</v>
      </c>
      <c r="BM534" s="22">
        <v>385</v>
      </c>
      <c r="BN534" s="22">
        <v>23</v>
      </c>
      <c r="BO534" s="20"/>
      <c r="BP534" s="20"/>
      <c r="BQ534" s="20"/>
      <c r="BR534" s="20"/>
      <c r="BS534" s="20"/>
      <c r="BT534" s="20"/>
      <c r="BU534" s="22">
        <v>0</v>
      </c>
      <c r="BV534" s="22">
        <v>4.8899999999999997</v>
      </c>
      <c r="BW534" s="22">
        <v>0</v>
      </c>
      <c r="BX534" s="22">
        <v>0</v>
      </c>
      <c r="BY534" s="22">
        <v>3.57</v>
      </c>
      <c r="BZ534" s="22">
        <v>3.42</v>
      </c>
      <c r="CA534" s="22">
        <v>619</v>
      </c>
      <c r="CB534" s="22">
        <v>34</v>
      </c>
      <c r="CC534" s="22">
        <v>256</v>
      </c>
      <c r="CD534" s="22">
        <v>22</v>
      </c>
      <c r="CE534" s="22">
        <v>311</v>
      </c>
      <c r="CF534" s="22">
        <v>30</v>
      </c>
      <c r="CG534" s="22">
        <v>64</v>
      </c>
      <c r="CH534" s="22">
        <v>13</v>
      </c>
      <c r="CI534" s="22">
        <v>0.98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90105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983</v>
      </c>
      <c r="N535" s="20">
        <v>0</v>
      </c>
      <c r="O535" s="22">
        <v>410</v>
      </c>
      <c r="P535" s="23" t="b">
        <v>0</v>
      </c>
      <c r="Q535" s="20" t="s">
        <v>2870</v>
      </c>
      <c r="R535" s="20" t="s">
        <v>2896</v>
      </c>
      <c r="S535" s="22">
        <v>49</v>
      </c>
      <c r="T535" s="20" t="s">
        <v>1483</v>
      </c>
      <c r="U535" s="20">
        <v>0</v>
      </c>
      <c r="V535" s="20" t="s">
        <v>622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285</v>
      </c>
      <c r="AE535" s="22">
        <v>0</v>
      </c>
      <c r="AF535" s="22">
        <v>4143</v>
      </c>
      <c r="AG535" s="22">
        <v>8</v>
      </c>
      <c r="AH535" s="20">
        <v>0</v>
      </c>
      <c r="AI535" s="20">
        <v>0</v>
      </c>
      <c r="AJ535" s="20" t="s">
        <v>622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716</v>
      </c>
      <c r="BH535" s="22">
        <v>301</v>
      </c>
      <c r="BI535" s="22">
        <v>711</v>
      </c>
      <c r="BJ535" s="22">
        <v>299</v>
      </c>
      <c r="BK535" s="22">
        <v>707</v>
      </c>
      <c r="BL535" s="22">
        <v>299</v>
      </c>
      <c r="BM535" s="22">
        <v>717</v>
      </c>
      <c r="BN535" s="22">
        <v>301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220</v>
      </c>
      <c r="CB535" s="22">
        <v>142</v>
      </c>
      <c r="CC535" s="22">
        <v>685</v>
      </c>
      <c r="CD535" s="22">
        <v>279</v>
      </c>
      <c r="CE535" s="22">
        <v>717</v>
      </c>
      <c r="CF535" s="22">
        <v>301</v>
      </c>
      <c r="CG535" s="22">
        <v>620</v>
      </c>
      <c r="CH535" s="22">
        <v>240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81441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1</v>
      </c>
      <c r="J536" s="20">
        <v>0.5</v>
      </c>
      <c r="K536" s="20">
        <v>0.5</v>
      </c>
      <c r="L536" s="22">
        <v>0</v>
      </c>
      <c r="M536" s="20" t="s">
        <v>1006</v>
      </c>
      <c r="N536" s="20">
        <v>0</v>
      </c>
      <c r="O536" s="22">
        <v>411</v>
      </c>
      <c r="P536" s="23" t="b">
        <v>0</v>
      </c>
      <c r="Q536" s="20"/>
      <c r="R536" s="20"/>
      <c r="S536" s="22">
        <v>39</v>
      </c>
      <c r="T536" s="20" t="s">
        <v>1872</v>
      </c>
      <c r="U536" s="20">
        <v>0</v>
      </c>
      <c r="V536" s="20" t="s">
        <v>1873</v>
      </c>
      <c r="W536" s="20">
        <v>0.1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0</v>
      </c>
      <c r="AD536" s="22">
        <v>4843</v>
      </c>
      <c r="AE536" s="22">
        <v>102</v>
      </c>
      <c r="AF536" s="22">
        <v>4627</v>
      </c>
      <c r="AG536" s="22">
        <v>80</v>
      </c>
      <c r="AH536" s="20">
        <v>0</v>
      </c>
      <c r="AI536" s="20">
        <v>0</v>
      </c>
      <c r="AJ536" s="20" t="s">
        <v>1873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481</v>
      </c>
      <c r="BH536" s="22">
        <v>37</v>
      </c>
      <c r="BI536" s="22">
        <v>461</v>
      </c>
      <c r="BJ536" s="22">
        <v>15</v>
      </c>
      <c r="BK536" s="22">
        <v>431</v>
      </c>
      <c r="BL536" s="22">
        <v>6</v>
      </c>
      <c r="BM536" s="22">
        <v>487</v>
      </c>
      <c r="BN536" s="22">
        <v>37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725</v>
      </c>
      <c r="CB536" s="22">
        <v>71</v>
      </c>
      <c r="CC536" s="22">
        <v>404</v>
      </c>
      <c r="CD536" s="22">
        <v>33</v>
      </c>
      <c r="CE536" s="22">
        <v>493</v>
      </c>
      <c r="CF536" s="22">
        <v>37</v>
      </c>
      <c r="CG536" s="22">
        <v>425</v>
      </c>
      <c r="CH536" s="22">
        <v>60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232826</v>
      </c>
      <c r="D537" s="22">
        <v>1</v>
      </c>
      <c r="E537" s="22">
        <v>-1</v>
      </c>
      <c r="F537" s="22">
        <v>7</v>
      </c>
      <c r="G537" s="22">
        <v>-7</v>
      </c>
      <c r="H537" s="22">
        <v>2</v>
      </c>
      <c r="I537" s="22">
        <v>3</v>
      </c>
      <c r="J537" s="20">
        <v>6.3</v>
      </c>
      <c r="K537" s="20">
        <v>6.3</v>
      </c>
      <c r="L537" s="22">
        <v>2</v>
      </c>
      <c r="M537" s="20" t="s">
        <v>444</v>
      </c>
      <c r="N537" s="20">
        <v>5.8</v>
      </c>
      <c r="O537" s="22">
        <v>412</v>
      </c>
      <c r="P537" s="23" t="b">
        <v>0</v>
      </c>
      <c r="Q537" s="20"/>
      <c r="R537" s="20" t="s">
        <v>3655</v>
      </c>
      <c r="S537" s="22">
        <v>62</v>
      </c>
      <c r="T537" s="20" t="s">
        <v>1266</v>
      </c>
      <c r="U537" s="20">
        <v>5.5</v>
      </c>
      <c r="V537" s="20" t="s">
        <v>581</v>
      </c>
      <c r="W537" s="20">
        <v>24.3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83</v>
      </c>
      <c r="AD537" s="22">
        <v>3242523</v>
      </c>
      <c r="AE537" s="22">
        <v>146942</v>
      </c>
      <c r="AF537" s="22">
        <v>831067</v>
      </c>
      <c r="AG537" s="22">
        <v>21958</v>
      </c>
      <c r="AH537" s="20">
        <v>0.9</v>
      </c>
      <c r="AI537" s="20">
        <v>13.4</v>
      </c>
      <c r="AJ537" s="20" t="s">
        <v>581</v>
      </c>
      <c r="AK537" s="22">
        <v>1223</v>
      </c>
      <c r="AL537" s="22">
        <v>6</v>
      </c>
      <c r="AM537" s="22">
        <v>5</v>
      </c>
      <c r="AN537" s="22">
        <v>7</v>
      </c>
      <c r="AO537" s="22">
        <v>16</v>
      </c>
      <c r="AP537" s="22">
        <v>0</v>
      </c>
      <c r="AQ537" s="22">
        <v>0</v>
      </c>
      <c r="AR537" s="22">
        <v>0</v>
      </c>
      <c r="AS537" s="22">
        <v>6</v>
      </c>
      <c r="AT537" s="22">
        <v>0</v>
      </c>
      <c r="AU537" s="22">
        <v>0</v>
      </c>
      <c r="AV537" s="22">
        <v>8</v>
      </c>
      <c r="AW537" s="22">
        <v>255</v>
      </c>
      <c r="AX537" s="20">
        <v>362.2</v>
      </c>
      <c r="AY537" s="20">
        <v>232.2</v>
      </c>
      <c r="AZ537" s="20">
        <v>385</v>
      </c>
      <c r="BA537" s="20">
        <v>97.5</v>
      </c>
      <c r="BB537" s="22">
        <v>14</v>
      </c>
      <c r="BC537" s="20">
        <v>4.57</v>
      </c>
      <c r="BD537" s="20">
        <v>1.82</v>
      </c>
      <c r="BE537" s="20">
        <v>6.38</v>
      </c>
      <c r="BF537" s="20">
        <v>16.87</v>
      </c>
      <c r="BG537" s="22">
        <v>31</v>
      </c>
      <c r="BH537" s="22">
        <v>11</v>
      </c>
      <c r="BI537" s="22">
        <v>60</v>
      </c>
      <c r="BJ537" s="22">
        <v>47</v>
      </c>
      <c r="BK537" s="22">
        <v>20</v>
      </c>
      <c r="BL537" s="22">
        <v>11</v>
      </c>
      <c r="BM537" s="22">
        <v>23</v>
      </c>
      <c r="BN537" s="22">
        <v>17</v>
      </c>
      <c r="BO537" s="22">
        <v>2</v>
      </c>
      <c r="BP537" s="20"/>
      <c r="BQ537" s="20"/>
      <c r="BR537" s="20"/>
      <c r="BS537" s="20"/>
      <c r="BT537" s="20"/>
      <c r="BU537" s="22">
        <v>0.34</v>
      </c>
      <c r="BV537" s="22">
        <v>0</v>
      </c>
      <c r="BW537" s="22">
        <v>0.13</v>
      </c>
      <c r="BX537" s="22">
        <v>0.47</v>
      </c>
      <c r="BY537" s="22">
        <v>1.24</v>
      </c>
      <c r="BZ537" s="22">
        <v>1.18</v>
      </c>
      <c r="CA537" s="22">
        <v>58</v>
      </c>
      <c r="CB537" s="22">
        <v>36</v>
      </c>
      <c r="CC537" s="22">
        <v>16</v>
      </c>
      <c r="CD537" s="22">
        <v>9</v>
      </c>
      <c r="CE537" s="22">
        <v>14</v>
      </c>
      <c r="CF537" s="22">
        <v>8</v>
      </c>
      <c r="CG537" s="22">
        <v>10</v>
      </c>
      <c r="CH537" s="22">
        <v>4</v>
      </c>
      <c r="CI537" s="22">
        <v>1.03</v>
      </c>
      <c r="CJ537" s="22">
        <v>0.52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27.75" thickBot="1">
      <c r="A538" s="22">
        <v>0</v>
      </c>
      <c r="B538" s="22">
        <v>0</v>
      </c>
      <c r="C538" s="22">
        <v>153127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1281</v>
      </c>
      <c r="N538" s="20">
        <v>0</v>
      </c>
      <c r="O538" s="22">
        <v>413</v>
      </c>
      <c r="P538" s="23" t="b">
        <v>0</v>
      </c>
      <c r="Q538" s="20" t="s">
        <v>3163</v>
      </c>
      <c r="R538" s="20" t="s">
        <v>3164</v>
      </c>
      <c r="S538" s="22">
        <v>44</v>
      </c>
      <c r="T538" s="20" t="s">
        <v>2218</v>
      </c>
      <c r="U538" s="20">
        <v>0</v>
      </c>
      <c r="V538" s="20" t="s">
        <v>2219</v>
      </c>
      <c r="W538" s="20">
        <v>0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851</v>
      </c>
      <c r="AE538" s="22">
        <v>0</v>
      </c>
      <c r="AF538" s="22">
        <v>4619</v>
      </c>
      <c r="AG538" s="22">
        <v>13</v>
      </c>
      <c r="AH538" s="20">
        <v>0</v>
      </c>
      <c r="AI538" s="20">
        <v>0</v>
      </c>
      <c r="AJ538" s="20" t="s">
        <v>2219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603</v>
      </c>
      <c r="BH538" s="22">
        <v>229</v>
      </c>
      <c r="BI538" s="22">
        <v>591</v>
      </c>
      <c r="BJ538" s="22">
        <v>229</v>
      </c>
      <c r="BK538" s="22">
        <v>573</v>
      </c>
      <c r="BL538" s="22">
        <v>224</v>
      </c>
      <c r="BM538" s="22">
        <v>608</v>
      </c>
      <c r="BN538" s="22">
        <v>232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492</v>
      </c>
      <c r="CB538" s="22">
        <v>285</v>
      </c>
      <c r="CC538" s="22">
        <v>550</v>
      </c>
      <c r="CD538" s="22">
        <v>198</v>
      </c>
      <c r="CE538" s="22">
        <v>614</v>
      </c>
      <c r="CF538" s="22">
        <v>237</v>
      </c>
      <c r="CG538" s="22">
        <v>592</v>
      </c>
      <c r="CH538" s="22">
        <v>225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83314</v>
      </c>
      <c r="D539" s="22">
        <v>0</v>
      </c>
      <c r="E539" s="22">
        <v>0</v>
      </c>
      <c r="F539" s="22">
        <v>-1</v>
      </c>
      <c r="G539" s="22">
        <v>1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1511</v>
      </c>
      <c r="N539" s="20">
        <v>0</v>
      </c>
      <c r="O539" s="22">
        <v>414</v>
      </c>
      <c r="P539" s="23" t="b">
        <v>0</v>
      </c>
      <c r="Q539" s="20" t="s">
        <v>3042</v>
      </c>
      <c r="R539" s="20" t="s">
        <v>3043</v>
      </c>
      <c r="S539" s="22">
        <v>44</v>
      </c>
      <c r="T539" s="20" t="s">
        <v>1512</v>
      </c>
      <c r="U539" s="20">
        <v>0</v>
      </c>
      <c r="V539" s="20" t="s">
        <v>744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716</v>
      </c>
      <c r="AE539" s="22">
        <v>0</v>
      </c>
      <c r="AF539" s="22">
        <v>4828</v>
      </c>
      <c r="AG539" s="22">
        <v>12</v>
      </c>
      <c r="AH539" s="20">
        <v>0</v>
      </c>
      <c r="AI539" s="20">
        <v>0</v>
      </c>
      <c r="AJ539" s="20" t="s">
        <v>744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600</v>
      </c>
      <c r="BH539" s="22">
        <v>226</v>
      </c>
      <c r="BI539" s="22">
        <v>588</v>
      </c>
      <c r="BJ539" s="22">
        <v>226</v>
      </c>
      <c r="BK539" s="22">
        <v>568</v>
      </c>
      <c r="BL539" s="22">
        <v>221</v>
      </c>
      <c r="BM539" s="22">
        <v>605</v>
      </c>
      <c r="BN539" s="22">
        <v>229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482</v>
      </c>
      <c r="CB539" s="22">
        <v>282</v>
      </c>
      <c r="CC539" s="22">
        <v>546</v>
      </c>
      <c r="CD539" s="22">
        <v>195</v>
      </c>
      <c r="CE539" s="22">
        <v>611</v>
      </c>
      <c r="CF539" s="22">
        <v>234</v>
      </c>
      <c r="CG539" s="22">
        <v>589</v>
      </c>
      <c r="CH539" s="22">
        <v>222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219168</v>
      </c>
      <c r="D540" s="22">
        <v>0</v>
      </c>
      <c r="E540" s="22">
        <v>0</v>
      </c>
      <c r="F540" s="22">
        <v>1</v>
      </c>
      <c r="G540" s="22">
        <v>-1</v>
      </c>
      <c r="H540" s="22">
        <v>2</v>
      </c>
      <c r="I540" s="22">
        <v>4</v>
      </c>
      <c r="J540" s="20">
        <v>3.3</v>
      </c>
      <c r="K540" s="20">
        <v>3.3</v>
      </c>
      <c r="L540" s="22">
        <v>2</v>
      </c>
      <c r="M540" s="20" t="s">
        <v>1519</v>
      </c>
      <c r="N540" s="20">
        <v>2.8</v>
      </c>
      <c r="O540" s="22">
        <v>415</v>
      </c>
      <c r="P540" s="23" t="b">
        <v>0</v>
      </c>
      <c r="Q540" s="20"/>
      <c r="R540" s="20" t="s">
        <v>3406</v>
      </c>
      <c r="S540" s="22">
        <v>76</v>
      </c>
      <c r="T540" s="20" t="s">
        <v>1520</v>
      </c>
      <c r="U540" s="20">
        <v>4.8</v>
      </c>
      <c r="V540" s="20" t="s">
        <v>1521</v>
      </c>
      <c r="W540" s="20">
        <v>15.9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58</v>
      </c>
      <c r="AD540" s="22">
        <v>2410487</v>
      </c>
      <c r="AE540" s="22">
        <v>34753</v>
      </c>
      <c r="AF540" s="22">
        <v>2931119</v>
      </c>
      <c r="AG540" s="22">
        <v>24593</v>
      </c>
      <c r="AH540" s="20">
        <v>0.4</v>
      </c>
      <c r="AI540" s="20">
        <v>7.6</v>
      </c>
      <c r="AJ540" s="20" t="s">
        <v>1521</v>
      </c>
      <c r="AK540" s="22">
        <v>814</v>
      </c>
      <c r="AL540" s="22">
        <v>7</v>
      </c>
      <c r="AM540" s="22">
        <v>0</v>
      </c>
      <c r="AN540" s="22">
        <v>3</v>
      </c>
      <c r="AO540" s="22">
        <v>13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8</v>
      </c>
      <c r="AW540" s="22">
        <v>213</v>
      </c>
      <c r="AX540" s="20">
        <v>257.60000000000002</v>
      </c>
      <c r="AY540" s="20">
        <v>91.7</v>
      </c>
      <c r="AZ540" s="20">
        <v>335</v>
      </c>
      <c r="BA540" s="20">
        <v>68.3</v>
      </c>
      <c r="BB540" s="22">
        <v>10</v>
      </c>
      <c r="BC540" s="20">
        <v>7.64</v>
      </c>
      <c r="BD540" s="20">
        <v>0.87</v>
      </c>
      <c r="BE540" s="20">
        <v>8.51</v>
      </c>
      <c r="BF540" s="20">
        <v>13.32</v>
      </c>
      <c r="BG540" s="22">
        <v>100</v>
      </c>
      <c r="BH540" s="22">
        <v>11</v>
      </c>
      <c r="BI540" s="22">
        <v>179</v>
      </c>
      <c r="BJ540" s="22">
        <v>24</v>
      </c>
      <c r="BK540" s="22">
        <v>27</v>
      </c>
      <c r="BL540" s="22">
        <v>14</v>
      </c>
      <c r="BM540" s="22">
        <v>62</v>
      </c>
      <c r="BN540" s="22">
        <v>11</v>
      </c>
      <c r="BO540" s="20"/>
      <c r="BP540" s="20"/>
      <c r="BQ540" s="20"/>
      <c r="BR540" s="20"/>
      <c r="BS540" s="22">
        <v>2</v>
      </c>
      <c r="BT540" s="20"/>
      <c r="BU540" s="22">
        <v>0.84</v>
      </c>
      <c r="BV540" s="22">
        <v>0</v>
      </c>
      <c r="BW540" s="22">
        <v>0.1</v>
      </c>
      <c r="BX540" s="22">
        <v>0.94</v>
      </c>
      <c r="BY540" s="22">
        <v>1.47</v>
      </c>
      <c r="BZ540" s="22">
        <v>1.44</v>
      </c>
      <c r="CA540" s="22">
        <v>20</v>
      </c>
      <c r="CB540" s="22">
        <v>7</v>
      </c>
      <c r="CC540" s="22">
        <v>122</v>
      </c>
      <c r="CD540" s="22">
        <v>18</v>
      </c>
      <c r="CE540" s="22">
        <v>26</v>
      </c>
      <c r="CF540" s="22">
        <v>4</v>
      </c>
      <c r="CG540" s="22">
        <v>19</v>
      </c>
      <c r="CH540" s="22">
        <v>5</v>
      </c>
      <c r="CI540" s="22">
        <v>1.1100000000000001</v>
      </c>
      <c r="CJ540" s="22">
        <v>0.33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180974</v>
      </c>
      <c r="D541" s="22">
        <v>0</v>
      </c>
      <c r="E541" s="22">
        <v>0</v>
      </c>
      <c r="F541" s="22">
        <v>-2</v>
      </c>
      <c r="G541" s="22">
        <v>2</v>
      </c>
      <c r="H541" s="22">
        <v>0</v>
      </c>
      <c r="I541" s="22">
        <v>3</v>
      </c>
      <c r="J541" s="20">
        <v>4.0999999999999996</v>
      </c>
      <c r="K541" s="20">
        <v>4.0999999999999996</v>
      </c>
      <c r="L541" s="22">
        <v>6</v>
      </c>
      <c r="M541" s="20" t="s">
        <v>1504</v>
      </c>
      <c r="N541" s="20">
        <v>3.6</v>
      </c>
      <c r="O541" s="22">
        <v>416</v>
      </c>
      <c r="P541" s="23" t="b">
        <v>0</v>
      </c>
      <c r="Q541" s="20"/>
      <c r="R541" s="20" t="s">
        <v>3282</v>
      </c>
      <c r="S541" s="22">
        <v>58</v>
      </c>
      <c r="T541" s="20" t="s">
        <v>1505</v>
      </c>
      <c r="U541" s="20">
        <v>2.9</v>
      </c>
      <c r="V541" s="20" t="s">
        <v>1506</v>
      </c>
      <c r="W541" s="20">
        <v>0.6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38</v>
      </c>
      <c r="AD541" s="22">
        <v>57190</v>
      </c>
      <c r="AE541" s="22">
        <v>2352</v>
      </c>
      <c r="AF541" s="22">
        <v>109174</v>
      </c>
      <c r="AG541" s="22">
        <v>1130</v>
      </c>
      <c r="AH541" s="20">
        <v>0.6</v>
      </c>
      <c r="AI541" s="20">
        <v>6.6</v>
      </c>
      <c r="AJ541" s="20" t="s">
        <v>217</v>
      </c>
      <c r="AK541" s="22">
        <v>998</v>
      </c>
      <c r="AL541" s="22">
        <v>2</v>
      </c>
      <c r="AM541" s="22">
        <v>1</v>
      </c>
      <c r="AN541" s="22">
        <v>3</v>
      </c>
      <c r="AO541" s="22">
        <v>16</v>
      </c>
      <c r="AP541" s="22">
        <v>0</v>
      </c>
      <c r="AQ541" s="22">
        <v>0</v>
      </c>
      <c r="AR541" s="22">
        <v>0</v>
      </c>
      <c r="AS541" s="22">
        <v>4</v>
      </c>
      <c r="AT541" s="22">
        <v>0</v>
      </c>
      <c r="AU541" s="22">
        <v>0</v>
      </c>
      <c r="AV541" s="22">
        <v>3</v>
      </c>
      <c r="AW541" s="22">
        <v>165</v>
      </c>
      <c r="AX541" s="20">
        <v>228.2</v>
      </c>
      <c r="AY541" s="20">
        <v>243.5</v>
      </c>
      <c r="AZ541" s="20">
        <v>161</v>
      </c>
      <c r="BA541" s="20">
        <v>63.4</v>
      </c>
      <c r="BB541" s="22">
        <v>12</v>
      </c>
      <c r="BC541" s="20">
        <v>2.2000000000000002</v>
      </c>
      <c r="BD541" s="20">
        <v>0.62</v>
      </c>
      <c r="BE541" s="20">
        <v>2.82</v>
      </c>
      <c r="BF541" s="20">
        <v>17.079999999999998</v>
      </c>
      <c r="BG541" s="22">
        <v>127</v>
      </c>
      <c r="BH541" s="22">
        <v>51</v>
      </c>
      <c r="BI541" s="22">
        <v>55</v>
      </c>
      <c r="BJ541" s="22">
        <v>43</v>
      </c>
      <c r="BK541" s="22">
        <v>99</v>
      </c>
      <c r="BL541" s="22">
        <v>66</v>
      </c>
      <c r="BM541" s="22">
        <v>76</v>
      </c>
      <c r="BN541" s="22">
        <v>53</v>
      </c>
      <c r="BO541" s="20"/>
      <c r="BP541" s="20"/>
      <c r="BQ541" s="20"/>
      <c r="BR541" s="20"/>
      <c r="BS541" s="22">
        <v>3</v>
      </c>
      <c r="BT541" s="20"/>
      <c r="BU541" s="22">
        <v>0.2</v>
      </c>
      <c r="BV541" s="22">
        <v>0</v>
      </c>
      <c r="BW541" s="22">
        <v>0.06</v>
      </c>
      <c r="BX541" s="22">
        <v>0.26</v>
      </c>
      <c r="BY541" s="22">
        <v>1.54</v>
      </c>
      <c r="BZ541" s="22">
        <v>1.44</v>
      </c>
      <c r="CA541" s="22">
        <v>73</v>
      </c>
      <c r="CB541" s="22">
        <v>46</v>
      </c>
      <c r="CC541" s="22">
        <v>78</v>
      </c>
      <c r="CD541" s="22">
        <v>38</v>
      </c>
      <c r="CE541" s="22">
        <v>164</v>
      </c>
      <c r="CF541" s="22">
        <v>74</v>
      </c>
      <c r="CG541" s="22">
        <v>210</v>
      </c>
      <c r="CH541" s="22">
        <v>68</v>
      </c>
      <c r="CI541" s="22">
        <v>1.08</v>
      </c>
      <c r="CJ541" s="22">
        <v>0.27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111773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2</v>
      </c>
      <c r="J542" s="20">
        <v>1.1000000000000001</v>
      </c>
      <c r="K542" s="20">
        <v>1.1000000000000001</v>
      </c>
      <c r="L542" s="22">
        <v>1</v>
      </c>
      <c r="M542" s="20" t="s">
        <v>1491</v>
      </c>
      <c r="N542" s="20">
        <v>0.6</v>
      </c>
      <c r="O542" s="22">
        <v>417</v>
      </c>
      <c r="P542" s="23" t="b">
        <v>0</v>
      </c>
      <c r="Q542" s="20"/>
      <c r="R542" s="20" t="s">
        <v>2443</v>
      </c>
      <c r="S542" s="22">
        <v>44</v>
      </c>
      <c r="T542" s="20" t="s">
        <v>1492</v>
      </c>
      <c r="U542" s="20">
        <v>1</v>
      </c>
      <c r="V542" s="20" t="s">
        <v>740</v>
      </c>
      <c r="W542" s="20">
        <v>0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3</v>
      </c>
      <c r="AD542" s="22">
        <v>1185</v>
      </c>
      <c r="AE542" s="22">
        <v>68</v>
      </c>
      <c r="AF542" s="22">
        <v>1581</v>
      </c>
      <c r="AG542" s="22">
        <v>35</v>
      </c>
      <c r="AH542" s="20">
        <v>0.1</v>
      </c>
      <c r="AI542" s="20">
        <v>0.7</v>
      </c>
      <c r="AJ542" s="20" t="s">
        <v>740</v>
      </c>
      <c r="AK542" s="22">
        <v>6</v>
      </c>
      <c r="AL542" s="22">
        <v>0</v>
      </c>
      <c r="AM542" s="22">
        <v>0</v>
      </c>
      <c r="AN542" s="22">
        <v>0</v>
      </c>
      <c r="AO542" s="22">
        <v>1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11</v>
      </c>
      <c r="AX542" s="20">
        <v>5.2</v>
      </c>
      <c r="AY542" s="20">
        <v>14</v>
      </c>
      <c r="AZ542" s="20">
        <v>0</v>
      </c>
      <c r="BA542" s="20">
        <v>1.9</v>
      </c>
      <c r="BB542" s="22">
        <v>0</v>
      </c>
      <c r="BC542" s="20">
        <v>0</v>
      </c>
      <c r="BD542" s="20">
        <v>0.13</v>
      </c>
      <c r="BE542" s="20">
        <v>0.13</v>
      </c>
      <c r="BF542" s="20">
        <v>1.1200000000000001</v>
      </c>
      <c r="BG542" s="22">
        <v>447</v>
      </c>
      <c r="BH542" s="22">
        <v>162</v>
      </c>
      <c r="BI542" s="22">
        <v>371</v>
      </c>
      <c r="BJ542" s="22">
        <v>131</v>
      </c>
      <c r="BK542" s="22">
        <v>571</v>
      </c>
      <c r="BL542" s="22">
        <v>229</v>
      </c>
      <c r="BM542" s="22">
        <v>446</v>
      </c>
      <c r="BN542" s="22">
        <v>158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1.95</v>
      </c>
      <c r="BX542" s="22">
        <v>1.95</v>
      </c>
      <c r="BY542" s="22">
        <v>16.8</v>
      </c>
      <c r="BZ542" s="22">
        <v>15</v>
      </c>
      <c r="CA542" s="22">
        <v>488</v>
      </c>
      <c r="CB542" s="22">
        <v>90</v>
      </c>
      <c r="CC542" s="22">
        <v>305</v>
      </c>
      <c r="CD542" s="22">
        <v>99</v>
      </c>
      <c r="CE542" s="22">
        <v>401</v>
      </c>
      <c r="CF542" s="22">
        <v>143</v>
      </c>
      <c r="CG542" s="22">
        <v>633</v>
      </c>
      <c r="CH542" s="22">
        <v>222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564510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3</v>
      </c>
      <c r="J543" s="20">
        <v>0</v>
      </c>
      <c r="K543" s="20">
        <v>0</v>
      </c>
      <c r="L543" s="22">
        <v>0</v>
      </c>
      <c r="M543" s="20" t="s">
        <v>1525</v>
      </c>
      <c r="N543" s="20">
        <v>0</v>
      </c>
      <c r="O543" s="22">
        <v>418</v>
      </c>
      <c r="P543" s="23" t="b">
        <v>0</v>
      </c>
      <c r="Q543" s="20" t="s">
        <v>2565</v>
      </c>
      <c r="R543" s="20" t="s">
        <v>2566</v>
      </c>
      <c r="S543" s="22">
        <v>45</v>
      </c>
      <c r="T543" s="20" t="s">
        <v>1526</v>
      </c>
      <c r="U543" s="20">
        <v>0</v>
      </c>
      <c r="V543" s="20" t="s">
        <v>1527</v>
      </c>
      <c r="W543" s="20">
        <v>0</v>
      </c>
      <c r="X543" s="23" t="b">
        <v>0</v>
      </c>
      <c r="Y543" s="20"/>
      <c r="Z543" s="20" t="s">
        <v>872</v>
      </c>
      <c r="AA543" s="22">
        <v>15</v>
      </c>
      <c r="AB543" s="22">
        <v>4</v>
      </c>
      <c r="AC543" s="22">
        <v>0</v>
      </c>
      <c r="AD543" s="22">
        <v>0</v>
      </c>
      <c r="AE543" s="22">
        <v>0</v>
      </c>
      <c r="AF543" s="22">
        <v>626</v>
      </c>
      <c r="AG543" s="22">
        <v>1</v>
      </c>
      <c r="AH543" s="20">
        <v>0</v>
      </c>
      <c r="AI543" s="20">
        <v>0</v>
      </c>
      <c r="AJ543" s="20" t="s">
        <v>1527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695</v>
      </c>
      <c r="BH543" s="22">
        <v>286</v>
      </c>
      <c r="BI543" s="22">
        <v>692</v>
      </c>
      <c r="BJ543" s="22">
        <v>286</v>
      </c>
      <c r="BK543" s="22">
        <v>685</v>
      </c>
      <c r="BL543" s="22">
        <v>287</v>
      </c>
      <c r="BM543" s="22">
        <v>701</v>
      </c>
      <c r="BN543" s="22">
        <v>289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464</v>
      </c>
      <c r="CB543" s="22">
        <v>275</v>
      </c>
      <c r="CC543" s="22">
        <v>656</v>
      </c>
      <c r="CD543" s="22">
        <v>258</v>
      </c>
      <c r="CE543" s="22">
        <v>701</v>
      </c>
      <c r="CF543" s="22">
        <v>290</v>
      </c>
      <c r="CG543" s="22">
        <v>729</v>
      </c>
      <c r="CH543" s="22">
        <v>306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75</v>
      </c>
      <c r="C544" s="22">
        <v>101148</v>
      </c>
      <c r="D544" s="22">
        <v>0</v>
      </c>
      <c r="E544" s="22">
        <v>0</v>
      </c>
      <c r="F544" s="22">
        <v>2</v>
      </c>
      <c r="G544" s="22">
        <v>-2</v>
      </c>
      <c r="H544" s="22">
        <v>0</v>
      </c>
      <c r="I544" s="22">
        <v>2</v>
      </c>
      <c r="J544" s="20">
        <v>3.1</v>
      </c>
      <c r="K544" s="20">
        <v>2.2999999999999998</v>
      </c>
      <c r="L544" s="22">
        <v>-1</v>
      </c>
      <c r="M544" s="20" t="s">
        <v>1484</v>
      </c>
      <c r="N544" s="20">
        <v>2.6</v>
      </c>
      <c r="O544" s="22">
        <v>419</v>
      </c>
      <c r="P544" s="23" t="b">
        <v>0</v>
      </c>
      <c r="Q544" s="20"/>
      <c r="R544" s="20" t="s">
        <v>3721</v>
      </c>
      <c r="S544" s="22">
        <v>42</v>
      </c>
      <c r="T544" s="20" t="s">
        <v>1485</v>
      </c>
      <c r="U544" s="20">
        <v>3.3</v>
      </c>
      <c r="V544" s="20" t="s">
        <v>739</v>
      </c>
      <c r="W544" s="20">
        <v>7.9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36</v>
      </c>
      <c r="AD544" s="22">
        <v>969940</v>
      </c>
      <c r="AE544" s="22">
        <v>7211</v>
      </c>
      <c r="AF544" s="22">
        <v>211202</v>
      </c>
      <c r="AG544" s="22">
        <v>15605</v>
      </c>
      <c r="AH544" s="20">
        <v>0.6</v>
      </c>
      <c r="AI544" s="20">
        <v>8.6</v>
      </c>
      <c r="AJ544" s="20" t="s">
        <v>739</v>
      </c>
      <c r="AK544" s="22">
        <v>910</v>
      </c>
      <c r="AL544" s="22">
        <v>1</v>
      </c>
      <c r="AM544" s="22">
        <v>0</v>
      </c>
      <c r="AN544" s="22">
        <v>4</v>
      </c>
      <c r="AO544" s="22">
        <v>13</v>
      </c>
      <c r="AP544" s="22">
        <v>0</v>
      </c>
      <c r="AQ544" s="22">
        <v>0</v>
      </c>
      <c r="AR544" s="22">
        <v>0</v>
      </c>
      <c r="AS544" s="22">
        <v>4</v>
      </c>
      <c r="AT544" s="22">
        <v>0</v>
      </c>
      <c r="AU544" s="22">
        <v>0</v>
      </c>
      <c r="AV544" s="22">
        <v>3</v>
      </c>
      <c r="AW544" s="22">
        <v>169</v>
      </c>
      <c r="AX544" s="20">
        <v>200.6</v>
      </c>
      <c r="AY544" s="20">
        <v>31.2</v>
      </c>
      <c r="AZ544" s="20">
        <v>67</v>
      </c>
      <c r="BA544" s="20">
        <v>29.9</v>
      </c>
      <c r="BB544" s="22">
        <v>10</v>
      </c>
      <c r="BC544" s="20">
        <v>0.74</v>
      </c>
      <c r="BD544" s="20">
        <v>0.1</v>
      </c>
      <c r="BE544" s="20">
        <v>0.84</v>
      </c>
      <c r="BF544" s="20">
        <v>14.94</v>
      </c>
      <c r="BG544" s="22">
        <v>150</v>
      </c>
      <c r="BH544" s="22">
        <v>57</v>
      </c>
      <c r="BI544" s="22">
        <v>318</v>
      </c>
      <c r="BJ544" s="22">
        <v>105</v>
      </c>
      <c r="BK544" s="22">
        <v>194</v>
      </c>
      <c r="BL544" s="22">
        <v>43</v>
      </c>
      <c r="BM544" s="22">
        <v>221</v>
      </c>
      <c r="BN544" s="22">
        <v>69</v>
      </c>
      <c r="BO544" s="20"/>
      <c r="BP544" s="20"/>
      <c r="BQ544" s="20"/>
      <c r="BR544" s="20"/>
      <c r="BS544" s="20"/>
      <c r="BT544" s="20"/>
      <c r="BU544" s="22">
        <v>7.0000000000000007E-2</v>
      </c>
      <c r="BV544" s="22">
        <v>0</v>
      </c>
      <c r="BW544" s="22">
        <v>0.01</v>
      </c>
      <c r="BX544" s="22">
        <v>0.08</v>
      </c>
      <c r="BY544" s="22">
        <v>1.48</v>
      </c>
      <c r="BZ544" s="22">
        <v>1.29</v>
      </c>
      <c r="CA544" s="22">
        <v>615</v>
      </c>
      <c r="CB544" s="22">
        <v>158</v>
      </c>
      <c r="CC544" s="22">
        <v>124</v>
      </c>
      <c r="CD544" s="22">
        <v>34</v>
      </c>
      <c r="CE544" s="22">
        <v>102</v>
      </c>
      <c r="CF544" s="22">
        <v>25</v>
      </c>
      <c r="CG544" s="22">
        <v>52</v>
      </c>
      <c r="CH544" s="22">
        <v>17</v>
      </c>
      <c r="CI544" s="22">
        <v>0.99</v>
      </c>
      <c r="CJ544" s="22">
        <v>0.4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194799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987</v>
      </c>
      <c r="N545" s="20">
        <v>0</v>
      </c>
      <c r="O545" s="22">
        <v>420</v>
      </c>
      <c r="P545" s="23" t="b">
        <v>0</v>
      </c>
      <c r="Q545" s="20" t="s">
        <v>2220</v>
      </c>
      <c r="R545" s="20" t="s">
        <v>2221</v>
      </c>
      <c r="S545" s="22">
        <v>40</v>
      </c>
      <c r="T545" s="20" t="s">
        <v>1507</v>
      </c>
      <c r="U545" s="20">
        <v>0</v>
      </c>
      <c r="V545" s="20" t="s">
        <v>505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830</v>
      </c>
      <c r="AG545" s="22">
        <v>2</v>
      </c>
      <c r="AH545" s="20">
        <v>0</v>
      </c>
      <c r="AI545" s="20">
        <v>0</v>
      </c>
      <c r="AJ545" s="20" t="s">
        <v>2222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516</v>
      </c>
      <c r="BH545" s="22">
        <v>183</v>
      </c>
      <c r="BI545" s="22">
        <v>502</v>
      </c>
      <c r="BJ545" s="22">
        <v>183</v>
      </c>
      <c r="BK545" s="22">
        <v>474</v>
      </c>
      <c r="BL545" s="22">
        <v>171</v>
      </c>
      <c r="BM545" s="22">
        <v>524</v>
      </c>
      <c r="BN545" s="22">
        <v>184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645</v>
      </c>
      <c r="CB545" s="22">
        <v>175</v>
      </c>
      <c r="CC545" s="22">
        <v>448</v>
      </c>
      <c r="CD545" s="22">
        <v>154</v>
      </c>
      <c r="CE545" s="22">
        <v>528</v>
      </c>
      <c r="CF545" s="22">
        <v>180</v>
      </c>
      <c r="CG545" s="22">
        <v>703</v>
      </c>
      <c r="CH545" s="22">
        <v>238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25</v>
      </c>
      <c r="C546" s="22">
        <v>180135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1.1000000000000001</v>
      </c>
      <c r="K546" s="20">
        <v>0.3</v>
      </c>
      <c r="L546" s="22">
        <v>1</v>
      </c>
      <c r="M546" s="20" t="s">
        <v>1501</v>
      </c>
      <c r="N546" s="20">
        <v>0.6</v>
      </c>
      <c r="O546" s="22">
        <v>421</v>
      </c>
      <c r="P546" s="23" t="b">
        <v>0</v>
      </c>
      <c r="Q546" s="20"/>
      <c r="R546" s="20" t="s">
        <v>3533</v>
      </c>
      <c r="S546" s="22">
        <v>49</v>
      </c>
      <c r="T546" s="20" t="s">
        <v>1502</v>
      </c>
      <c r="U546" s="20">
        <v>2.9</v>
      </c>
      <c r="V546" s="20" t="s">
        <v>1503</v>
      </c>
      <c r="W546" s="20">
        <v>0.4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38</v>
      </c>
      <c r="AD546" s="22">
        <v>150700</v>
      </c>
      <c r="AE546" s="22">
        <v>90</v>
      </c>
      <c r="AF546" s="22">
        <v>132210</v>
      </c>
      <c r="AG546" s="22">
        <v>1842</v>
      </c>
      <c r="AH546" s="20">
        <v>0.1</v>
      </c>
      <c r="AI546" s="20">
        <v>7.8</v>
      </c>
      <c r="AJ546" s="20" t="s">
        <v>1503</v>
      </c>
      <c r="AK546" s="22">
        <v>834</v>
      </c>
      <c r="AL546" s="22">
        <v>2</v>
      </c>
      <c r="AM546" s="22">
        <v>2</v>
      </c>
      <c r="AN546" s="22">
        <v>5</v>
      </c>
      <c r="AO546" s="22">
        <v>11</v>
      </c>
      <c r="AP546" s="22">
        <v>0</v>
      </c>
      <c r="AQ546" s="22">
        <v>0</v>
      </c>
      <c r="AR546" s="22">
        <v>0</v>
      </c>
      <c r="AS546" s="22">
        <v>4</v>
      </c>
      <c r="AT546" s="22">
        <v>0</v>
      </c>
      <c r="AU546" s="22">
        <v>0</v>
      </c>
      <c r="AV546" s="22">
        <v>0</v>
      </c>
      <c r="AW546" s="22">
        <v>152</v>
      </c>
      <c r="AX546" s="20">
        <v>188</v>
      </c>
      <c r="AY546" s="20">
        <v>98.5</v>
      </c>
      <c r="AZ546" s="20">
        <v>119</v>
      </c>
      <c r="BA546" s="20">
        <v>40.799999999999997</v>
      </c>
      <c r="BB546" s="22">
        <v>8</v>
      </c>
      <c r="BC546" s="20">
        <v>1.55</v>
      </c>
      <c r="BD546" s="20">
        <v>0.69</v>
      </c>
      <c r="BE546" s="20">
        <v>2.2400000000000002</v>
      </c>
      <c r="BF546" s="20">
        <v>11.79</v>
      </c>
      <c r="BG546" s="22">
        <v>163</v>
      </c>
      <c r="BH546" s="22">
        <v>66</v>
      </c>
      <c r="BI546" s="22">
        <v>166</v>
      </c>
      <c r="BJ546" s="22">
        <v>110</v>
      </c>
      <c r="BK546" s="22">
        <v>132</v>
      </c>
      <c r="BL546" s="22">
        <v>84</v>
      </c>
      <c r="BM546" s="22">
        <v>161</v>
      </c>
      <c r="BN546" s="22">
        <v>83</v>
      </c>
      <c r="BO546" s="20"/>
      <c r="BP546" s="20"/>
      <c r="BQ546" s="20"/>
      <c r="BR546" s="20"/>
      <c r="BS546" s="20"/>
      <c r="BT546" s="20"/>
      <c r="BU546" s="22">
        <v>0.17</v>
      </c>
      <c r="BV546" s="22">
        <v>0</v>
      </c>
      <c r="BW546" s="22">
        <v>7.0000000000000007E-2</v>
      </c>
      <c r="BX546" s="22">
        <v>0.24</v>
      </c>
      <c r="BY546" s="22">
        <v>1.27</v>
      </c>
      <c r="BZ546" s="22">
        <v>1.19</v>
      </c>
      <c r="CA546" s="22">
        <v>231</v>
      </c>
      <c r="CB546" s="22">
        <v>149</v>
      </c>
      <c r="CC546" s="22">
        <v>314</v>
      </c>
      <c r="CD546" s="22">
        <v>145</v>
      </c>
      <c r="CE546" s="22">
        <v>156</v>
      </c>
      <c r="CF546" s="22">
        <v>68</v>
      </c>
      <c r="CG546" s="22">
        <v>243</v>
      </c>
      <c r="CH546" s="22">
        <v>78</v>
      </c>
      <c r="CI546" s="22">
        <v>0.86</v>
      </c>
      <c r="CJ546" s="22">
        <v>0.54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25</v>
      </c>
      <c r="B547" s="22">
        <v>25</v>
      </c>
      <c r="C547" s="22">
        <v>109528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0.1</v>
      </c>
      <c r="K547" s="20">
        <v>0.1</v>
      </c>
      <c r="L547" s="22">
        <v>0</v>
      </c>
      <c r="M547" s="20" t="s">
        <v>1488</v>
      </c>
      <c r="N547" s="20">
        <v>0</v>
      </c>
      <c r="O547" s="22">
        <v>422</v>
      </c>
      <c r="P547" s="23" t="b">
        <v>0</v>
      </c>
      <c r="Q547" s="20" t="s">
        <v>3326</v>
      </c>
      <c r="R547" s="20" t="s">
        <v>3448</v>
      </c>
      <c r="S547" s="22">
        <v>40</v>
      </c>
      <c r="T547" s="20" t="s">
        <v>1489</v>
      </c>
      <c r="U547" s="20">
        <v>0</v>
      </c>
      <c r="V547" s="20" t="s">
        <v>1490</v>
      </c>
      <c r="W547" s="20">
        <v>0</v>
      </c>
      <c r="X547" s="23" t="b">
        <v>0</v>
      </c>
      <c r="Y547" s="20"/>
      <c r="Z547" s="20" t="s">
        <v>937</v>
      </c>
      <c r="AA547" s="22">
        <v>15</v>
      </c>
      <c r="AB547" s="22">
        <v>4</v>
      </c>
      <c r="AC547" s="22">
        <v>0</v>
      </c>
      <c r="AD547" s="22">
        <v>3167</v>
      </c>
      <c r="AE547" s="22">
        <v>9</v>
      </c>
      <c r="AF547" s="22">
        <v>5780</v>
      </c>
      <c r="AG547" s="22">
        <v>53</v>
      </c>
      <c r="AH547" s="20">
        <v>0</v>
      </c>
      <c r="AI547" s="20">
        <v>0</v>
      </c>
      <c r="AJ547" s="20" t="s">
        <v>742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506</v>
      </c>
      <c r="BH547" s="22">
        <v>177</v>
      </c>
      <c r="BI547" s="22">
        <v>492</v>
      </c>
      <c r="BJ547" s="22">
        <v>177</v>
      </c>
      <c r="BK547" s="22">
        <v>464</v>
      </c>
      <c r="BL547" s="22">
        <v>165</v>
      </c>
      <c r="BM547" s="22">
        <v>514</v>
      </c>
      <c r="BN547" s="22">
        <v>178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634</v>
      </c>
      <c r="CB547" s="22">
        <v>168</v>
      </c>
      <c r="CC547" s="22">
        <v>437</v>
      </c>
      <c r="CD547" s="22">
        <v>147</v>
      </c>
      <c r="CE547" s="22">
        <v>518</v>
      </c>
      <c r="CF547" s="22">
        <v>174</v>
      </c>
      <c r="CG547" s="22">
        <v>531</v>
      </c>
      <c r="CH547" s="22">
        <v>200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114243</v>
      </c>
      <c r="D548" s="22">
        <v>0</v>
      </c>
      <c r="E548" s="22">
        <v>0</v>
      </c>
      <c r="F548" s="22">
        <v>-2</v>
      </c>
      <c r="G548" s="22">
        <v>2</v>
      </c>
      <c r="H548" s="22">
        <v>1</v>
      </c>
      <c r="I548" s="22">
        <v>3</v>
      </c>
      <c r="J548" s="20">
        <v>0</v>
      </c>
      <c r="K548" s="20">
        <v>0</v>
      </c>
      <c r="L548" s="22">
        <v>0</v>
      </c>
      <c r="M548" s="20" t="s">
        <v>957</v>
      </c>
      <c r="N548" s="20">
        <v>0</v>
      </c>
      <c r="O548" s="22">
        <v>423</v>
      </c>
      <c r="P548" s="23" t="b">
        <v>0</v>
      </c>
      <c r="Q548" s="20" t="s">
        <v>3534</v>
      </c>
      <c r="R548" s="20" t="s">
        <v>3407</v>
      </c>
      <c r="S548" s="22">
        <v>48</v>
      </c>
      <c r="T548" s="20" t="s">
        <v>1493</v>
      </c>
      <c r="U548" s="20">
        <v>4.8</v>
      </c>
      <c r="V548" s="20" t="s">
        <v>511</v>
      </c>
      <c r="W548" s="20">
        <v>0.1</v>
      </c>
      <c r="X548" s="23" t="b">
        <v>0</v>
      </c>
      <c r="Y548" s="20"/>
      <c r="Z548" s="20" t="s">
        <v>899</v>
      </c>
      <c r="AA548" s="22">
        <v>15</v>
      </c>
      <c r="AB548" s="22">
        <v>4</v>
      </c>
      <c r="AC548" s="22">
        <v>24</v>
      </c>
      <c r="AD548" s="22">
        <v>29767</v>
      </c>
      <c r="AE548" s="22">
        <v>6</v>
      </c>
      <c r="AF548" s="22">
        <v>43806</v>
      </c>
      <c r="AG548" s="22">
        <v>218</v>
      </c>
      <c r="AH548" s="20">
        <v>0</v>
      </c>
      <c r="AI548" s="20">
        <v>5</v>
      </c>
      <c r="AJ548" s="20" t="s">
        <v>2567</v>
      </c>
      <c r="AK548" s="22">
        <v>119</v>
      </c>
      <c r="AL548" s="22">
        <v>1</v>
      </c>
      <c r="AM548" s="22">
        <v>3</v>
      </c>
      <c r="AN548" s="22">
        <v>1</v>
      </c>
      <c r="AO548" s="22">
        <v>1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3</v>
      </c>
      <c r="AW548" s="22">
        <v>85</v>
      </c>
      <c r="AX548" s="20">
        <v>103.4</v>
      </c>
      <c r="AY548" s="20">
        <v>54.3</v>
      </c>
      <c r="AZ548" s="20">
        <v>39</v>
      </c>
      <c r="BA548" s="20">
        <v>19.5</v>
      </c>
      <c r="BB548" s="22">
        <v>1</v>
      </c>
      <c r="BC548" s="20">
        <v>0.1</v>
      </c>
      <c r="BD548" s="20">
        <v>0.66</v>
      </c>
      <c r="BE548" s="20">
        <v>0.76</v>
      </c>
      <c r="BF548" s="20">
        <v>1.61</v>
      </c>
      <c r="BG548" s="22">
        <v>268</v>
      </c>
      <c r="BH548" s="22">
        <v>108</v>
      </c>
      <c r="BI548" s="22">
        <v>257</v>
      </c>
      <c r="BJ548" s="22">
        <v>143</v>
      </c>
      <c r="BK548" s="22">
        <v>265</v>
      </c>
      <c r="BL548" s="22">
        <v>140</v>
      </c>
      <c r="BM548" s="22">
        <v>296</v>
      </c>
      <c r="BN548" s="22">
        <v>137</v>
      </c>
      <c r="BO548" s="20"/>
      <c r="BP548" s="20"/>
      <c r="BQ548" s="20"/>
      <c r="BR548" s="20"/>
      <c r="BS548" s="20"/>
      <c r="BT548" s="20"/>
      <c r="BU548" s="22">
        <v>0.08</v>
      </c>
      <c r="BV548" s="22">
        <v>0</v>
      </c>
      <c r="BW548" s="22">
        <v>0.5</v>
      </c>
      <c r="BX548" s="22">
        <v>0.57999999999999996</v>
      </c>
      <c r="BY548" s="22">
        <v>1.22</v>
      </c>
      <c r="BZ548" s="22">
        <v>0.76</v>
      </c>
      <c r="CA548" s="22">
        <v>285</v>
      </c>
      <c r="CB548" s="22">
        <v>185</v>
      </c>
      <c r="CC548" s="22">
        <v>678</v>
      </c>
      <c r="CD548" s="22">
        <v>274</v>
      </c>
      <c r="CE548" s="22">
        <v>22</v>
      </c>
      <c r="CF548" s="22">
        <v>12</v>
      </c>
      <c r="CG548" s="22">
        <v>402</v>
      </c>
      <c r="CH548" s="22">
        <v>131</v>
      </c>
      <c r="CI548" s="22">
        <v>0.76</v>
      </c>
      <c r="CJ548" s="22">
        <v>0.76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98747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1</v>
      </c>
      <c r="J549" s="20">
        <v>0</v>
      </c>
      <c r="K549" s="20">
        <v>0</v>
      </c>
      <c r="L549" s="22">
        <v>0</v>
      </c>
      <c r="M549" s="20" t="s">
        <v>1513</v>
      </c>
      <c r="N549" s="20">
        <v>2.6</v>
      </c>
      <c r="O549" s="22">
        <v>424</v>
      </c>
      <c r="P549" s="23" t="b">
        <v>0</v>
      </c>
      <c r="Q549" s="20" t="s">
        <v>3722</v>
      </c>
      <c r="R549" s="20" t="s">
        <v>3656</v>
      </c>
      <c r="S549" s="22">
        <v>54</v>
      </c>
      <c r="T549" s="20" t="s">
        <v>1514</v>
      </c>
      <c r="U549" s="20">
        <v>4</v>
      </c>
      <c r="V549" s="20" t="s">
        <v>396</v>
      </c>
      <c r="W549" s="20">
        <v>7.5</v>
      </c>
      <c r="X549" s="23" t="b">
        <v>0</v>
      </c>
      <c r="Y549" s="20"/>
      <c r="Z549" s="20" t="s">
        <v>899</v>
      </c>
      <c r="AA549" s="22">
        <v>15</v>
      </c>
      <c r="AB549" s="22">
        <v>4</v>
      </c>
      <c r="AC549" s="22">
        <v>56</v>
      </c>
      <c r="AD549" s="22">
        <v>546563</v>
      </c>
      <c r="AE549" s="22">
        <v>143</v>
      </c>
      <c r="AF549" s="22">
        <v>977922</v>
      </c>
      <c r="AG549" s="22">
        <v>48154</v>
      </c>
      <c r="AH549" s="20">
        <v>0.5</v>
      </c>
      <c r="AI549" s="20">
        <v>10.4</v>
      </c>
      <c r="AJ549" s="20" t="s">
        <v>396</v>
      </c>
      <c r="AK549" s="22">
        <v>1255</v>
      </c>
      <c r="AL549" s="22">
        <v>0</v>
      </c>
      <c r="AM549" s="22">
        <v>0</v>
      </c>
      <c r="AN549" s="22">
        <v>6</v>
      </c>
      <c r="AO549" s="22">
        <v>14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40</v>
      </c>
      <c r="AV549" s="22">
        <v>1</v>
      </c>
      <c r="AW549" s="22">
        <v>268</v>
      </c>
      <c r="AX549" s="20">
        <v>297.39999999999998</v>
      </c>
      <c r="AY549" s="20">
        <v>0</v>
      </c>
      <c r="AZ549" s="20">
        <v>4</v>
      </c>
      <c r="BA549" s="20">
        <v>30.1</v>
      </c>
      <c r="BB549" s="22">
        <v>14</v>
      </c>
      <c r="BC549" s="20">
        <v>0.02</v>
      </c>
      <c r="BD549" s="20">
        <v>0</v>
      </c>
      <c r="BE549" s="20">
        <v>0.02</v>
      </c>
      <c r="BF549" s="20">
        <v>14.7</v>
      </c>
      <c r="BG549" s="22">
        <v>60</v>
      </c>
      <c r="BH549" s="22">
        <v>15</v>
      </c>
      <c r="BI549" s="22">
        <v>741</v>
      </c>
      <c r="BJ549" s="22">
        <v>87</v>
      </c>
      <c r="BK549" s="22">
        <v>405</v>
      </c>
      <c r="BL549" s="22">
        <v>1</v>
      </c>
      <c r="BM549" s="22">
        <v>220</v>
      </c>
      <c r="BN549" s="22">
        <v>15</v>
      </c>
      <c r="BO549" s="20"/>
      <c r="BP549" s="20"/>
      <c r="BQ549" s="20"/>
      <c r="BR549" s="20"/>
      <c r="BS549" s="20"/>
      <c r="BT549" s="20"/>
      <c r="BU549" s="22">
        <v>0</v>
      </c>
      <c r="BV549" s="22">
        <v>2.87</v>
      </c>
      <c r="BW549" s="22">
        <v>0</v>
      </c>
      <c r="BX549" s="22">
        <v>0</v>
      </c>
      <c r="BY549" s="22">
        <v>1.05</v>
      </c>
      <c r="BZ549" s="22">
        <v>1</v>
      </c>
      <c r="CA549" s="22">
        <v>112</v>
      </c>
      <c r="CB549" s="22">
        <v>3</v>
      </c>
      <c r="CC549" s="22">
        <v>129</v>
      </c>
      <c r="CD549" s="22">
        <v>11</v>
      </c>
      <c r="CE549" s="22">
        <v>58</v>
      </c>
      <c r="CF549" s="22">
        <v>5</v>
      </c>
      <c r="CG549" s="22">
        <v>55</v>
      </c>
      <c r="CH549" s="22">
        <v>10</v>
      </c>
      <c r="CI549" s="22">
        <v>1</v>
      </c>
      <c r="CJ549" s="22">
        <v>0.43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56983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1.3</v>
      </c>
      <c r="K550" s="20">
        <v>1.3</v>
      </c>
      <c r="L550" s="22">
        <v>1</v>
      </c>
      <c r="M550" s="20" t="s">
        <v>900</v>
      </c>
      <c r="N550" s="20">
        <v>0.8</v>
      </c>
      <c r="O550" s="22">
        <v>425</v>
      </c>
      <c r="P550" s="23" t="b">
        <v>0</v>
      </c>
      <c r="Q550" s="20"/>
      <c r="R550" s="20"/>
      <c r="S550" s="22">
        <v>44</v>
      </c>
      <c r="T550" s="20" t="s">
        <v>1476</v>
      </c>
      <c r="U550" s="20">
        <v>0.8</v>
      </c>
      <c r="V550" s="20" t="s">
        <v>741</v>
      </c>
      <c r="W550" s="20">
        <v>0.2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5</v>
      </c>
      <c r="AD550" s="22">
        <v>14793</v>
      </c>
      <c r="AE550" s="22">
        <v>146</v>
      </c>
      <c r="AF550" s="22">
        <v>19437</v>
      </c>
      <c r="AG550" s="22">
        <v>242</v>
      </c>
      <c r="AH550" s="20">
        <v>0.2</v>
      </c>
      <c r="AI550" s="20">
        <v>1.1000000000000001</v>
      </c>
      <c r="AJ550" s="20" t="s">
        <v>741</v>
      </c>
      <c r="AK550" s="22">
        <v>97</v>
      </c>
      <c r="AL550" s="22">
        <v>0</v>
      </c>
      <c r="AM550" s="22">
        <v>0</v>
      </c>
      <c r="AN550" s="22">
        <v>0</v>
      </c>
      <c r="AO550" s="22">
        <v>4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0</v>
      </c>
      <c r="AV550" s="22">
        <v>0</v>
      </c>
      <c r="AW550" s="22">
        <v>14</v>
      </c>
      <c r="AX550" s="20">
        <v>17.399999999999999</v>
      </c>
      <c r="AY550" s="20">
        <v>3.7</v>
      </c>
      <c r="AZ550" s="20">
        <v>15</v>
      </c>
      <c r="BA550" s="20">
        <v>3.6</v>
      </c>
      <c r="BB550" s="22">
        <v>0</v>
      </c>
      <c r="BC550" s="20">
        <v>7.0000000000000007E-2</v>
      </c>
      <c r="BD550" s="20">
        <v>0.03</v>
      </c>
      <c r="BE550" s="20">
        <v>0.1</v>
      </c>
      <c r="BF550" s="20">
        <v>4</v>
      </c>
      <c r="BG550" s="22">
        <v>407</v>
      </c>
      <c r="BH550" s="22">
        <v>183</v>
      </c>
      <c r="BI550" s="22">
        <v>406</v>
      </c>
      <c r="BJ550" s="22">
        <v>203</v>
      </c>
      <c r="BK550" s="22">
        <v>357</v>
      </c>
      <c r="BL550" s="22">
        <v>178</v>
      </c>
      <c r="BM550" s="22">
        <v>415</v>
      </c>
      <c r="BN550" s="22">
        <v>190</v>
      </c>
      <c r="BO550" s="20"/>
      <c r="BP550" s="20"/>
      <c r="BQ550" s="20"/>
      <c r="BR550" s="20"/>
      <c r="BS550" s="20"/>
      <c r="BT550" s="20"/>
      <c r="BU550" s="22">
        <v>0.06</v>
      </c>
      <c r="BV550" s="22">
        <v>0</v>
      </c>
      <c r="BW550" s="22">
        <v>0.03</v>
      </c>
      <c r="BX550" s="22">
        <v>0.09</v>
      </c>
      <c r="BY550" s="22">
        <v>3.71</v>
      </c>
      <c r="BZ550" s="22">
        <v>3.71</v>
      </c>
      <c r="CA550" s="22">
        <v>478</v>
      </c>
      <c r="CB550" s="22">
        <v>281</v>
      </c>
      <c r="CC550" s="22">
        <v>282</v>
      </c>
      <c r="CD550" s="22">
        <v>132</v>
      </c>
      <c r="CE550" s="22">
        <v>470</v>
      </c>
      <c r="CF550" s="22">
        <v>222</v>
      </c>
      <c r="CG550" s="22">
        <v>351</v>
      </c>
      <c r="CH550" s="22">
        <v>109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170137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365</v>
      </c>
      <c r="N551" s="20">
        <v>0</v>
      </c>
      <c r="O551" s="22">
        <v>426</v>
      </c>
      <c r="P551" s="23" t="b">
        <v>0</v>
      </c>
      <c r="Q551" s="20" t="s">
        <v>2444</v>
      </c>
      <c r="R551" s="20" t="s">
        <v>2445</v>
      </c>
      <c r="S551" s="22">
        <v>60</v>
      </c>
      <c r="T551" s="20" t="s">
        <v>1497</v>
      </c>
      <c r="U551" s="20">
        <v>0</v>
      </c>
      <c r="V551" s="20" t="s">
        <v>422</v>
      </c>
      <c r="W551" s="20">
        <v>0</v>
      </c>
      <c r="X551" s="23" t="b">
        <v>0</v>
      </c>
      <c r="Y551" s="20"/>
      <c r="Z551" s="20" t="s">
        <v>872</v>
      </c>
      <c r="AA551" s="22">
        <v>15</v>
      </c>
      <c r="AB551" s="22">
        <v>4</v>
      </c>
      <c r="AC551" s="22">
        <v>0</v>
      </c>
      <c r="AD551" s="22">
        <v>0</v>
      </c>
      <c r="AE551" s="22">
        <v>0</v>
      </c>
      <c r="AF551" s="22">
        <v>5302</v>
      </c>
      <c r="AG551" s="22">
        <v>7</v>
      </c>
      <c r="AH551" s="20">
        <v>0</v>
      </c>
      <c r="AI551" s="20">
        <v>0</v>
      </c>
      <c r="AJ551" s="20" t="s">
        <v>422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751</v>
      </c>
      <c r="BH551" s="22">
        <v>327</v>
      </c>
      <c r="BI551" s="22">
        <v>751</v>
      </c>
      <c r="BJ551" s="22">
        <v>327</v>
      </c>
      <c r="BK551" s="22">
        <v>751</v>
      </c>
      <c r="BL551" s="22">
        <v>327</v>
      </c>
      <c r="BM551" s="22">
        <v>751</v>
      </c>
      <c r="BN551" s="22">
        <v>327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64</v>
      </c>
      <c r="CB551" s="22">
        <v>40</v>
      </c>
      <c r="CC551" s="22">
        <v>743</v>
      </c>
      <c r="CD551" s="22">
        <v>321</v>
      </c>
      <c r="CE551" s="22">
        <v>751</v>
      </c>
      <c r="CF551" s="22">
        <v>327</v>
      </c>
      <c r="CG551" s="22">
        <v>573</v>
      </c>
      <c r="CH551" s="22">
        <v>210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119471</v>
      </c>
      <c r="D552" s="22">
        <v>0</v>
      </c>
      <c r="E552" s="22">
        <v>0</v>
      </c>
      <c r="F552" s="22">
        <v>3</v>
      </c>
      <c r="G552" s="22">
        <v>-3</v>
      </c>
      <c r="H552" s="22">
        <v>0</v>
      </c>
      <c r="I552" s="22">
        <v>2</v>
      </c>
      <c r="J552" s="20">
        <v>2.5</v>
      </c>
      <c r="K552" s="20">
        <v>2.5</v>
      </c>
      <c r="L552" s="22">
        <v>0</v>
      </c>
      <c r="M552" s="20" t="s">
        <v>1494</v>
      </c>
      <c r="N552" s="20">
        <v>2</v>
      </c>
      <c r="O552" s="22">
        <v>427</v>
      </c>
      <c r="P552" s="23" t="b">
        <v>0</v>
      </c>
      <c r="Q552" s="20"/>
      <c r="R552" s="20" t="s">
        <v>3449</v>
      </c>
      <c r="S552" s="22">
        <v>53</v>
      </c>
      <c r="T552" s="20" t="s">
        <v>1495</v>
      </c>
      <c r="U552" s="20">
        <v>3.3</v>
      </c>
      <c r="V552" s="20" t="s">
        <v>397</v>
      </c>
      <c r="W552" s="20">
        <v>8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53</v>
      </c>
      <c r="AD552" s="22">
        <v>1067601</v>
      </c>
      <c r="AE552" s="22">
        <v>18872</v>
      </c>
      <c r="AF552" s="22">
        <v>523973</v>
      </c>
      <c r="AG552" s="22">
        <v>12084</v>
      </c>
      <c r="AH552" s="20">
        <v>0.4</v>
      </c>
      <c r="AI552" s="20">
        <v>10</v>
      </c>
      <c r="AJ552" s="20" t="s">
        <v>397</v>
      </c>
      <c r="AK552" s="22">
        <v>1440</v>
      </c>
      <c r="AL552" s="22">
        <v>0</v>
      </c>
      <c r="AM552" s="22">
        <v>1</v>
      </c>
      <c r="AN552" s="22">
        <v>6</v>
      </c>
      <c r="AO552" s="22">
        <v>21</v>
      </c>
      <c r="AP552" s="22">
        <v>0</v>
      </c>
      <c r="AQ552" s="22">
        <v>0</v>
      </c>
      <c r="AR552" s="22">
        <v>0</v>
      </c>
      <c r="AS552" s="22">
        <v>2</v>
      </c>
      <c r="AT552" s="22">
        <v>0</v>
      </c>
      <c r="AU552" s="22">
        <v>0</v>
      </c>
      <c r="AV552" s="22">
        <v>4</v>
      </c>
      <c r="AW552" s="22">
        <v>305</v>
      </c>
      <c r="AX552" s="20">
        <v>311.39999999999998</v>
      </c>
      <c r="AY552" s="20">
        <v>48.4</v>
      </c>
      <c r="AZ552" s="20">
        <v>97</v>
      </c>
      <c r="BA552" s="20">
        <v>45.8</v>
      </c>
      <c r="BB552" s="22">
        <v>16</v>
      </c>
      <c r="BC552" s="20">
        <v>0.86</v>
      </c>
      <c r="BD552" s="20">
        <v>0.68</v>
      </c>
      <c r="BE552" s="20">
        <v>1.54</v>
      </c>
      <c r="BF552" s="20">
        <v>22</v>
      </c>
      <c r="BG552" s="22">
        <v>55</v>
      </c>
      <c r="BH552" s="22">
        <v>15</v>
      </c>
      <c r="BI552" s="22">
        <v>278</v>
      </c>
      <c r="BJ552" s="22">
        <v>86</v>
      </c>
      <c r="BK552" s="22">
        <v>156</v>
      </c>
      <c r="BL552" s="22">
        <v>27</v>
      </c>
      <c r="BM552" s="22">
        <v>137</v>
      </c>
      <c r="BN552" s="22">
        <v>32</v>
      </c>
      <c r="BO552" s="20"/>
      <c r="BP552" s="20"/>
      <c r="BQ552" s="22">
        <v>2</v>
      </c>
      <c r="BR552" s="20"/>
      <c r="BS552" s="20"/>
      <c r="BT552" s="20"/>
      <c r="BU552" s="22">
        <v>0.05</v>
      </c>
      <c r="BV552" s="22">
        <v>0</v>
      </c>
      <c r="BW552" s="22">
        <v>0.04</v>
      </c>
      <c r="BX552" s="22">
        <v>0.09</v>
      </c>
      <c r="BY552" s="22">
        <v>1.38</v>
      </c>
      <c r="BZ552" s="22">
        <v>1.31</v>
      </c>
      <c r="CA552" s="22">
        <v>137</v>
      </c>
      <c r="CB552" s="22">
        <v>14</v>
      </c>
      <c r="CC552" s="22">
        <v>164</v>
      </c>
      <c r="CD552" s="22">
        <v>50</v>
      </c>
      <c r="CE552" s="22">
        <v>107</v>
      </c>
      <c r="CF552" s="22">
        <v>28</v>
      </c>
      <c r="CG552" s="22">
        <v>51</v>
      </c>
      <c r="CH552" s="22">
        <v>16</v>
      </c>
      <c r="CI552" s="22">
        <v>1</v>
      </c>
      <c r="CJ552" s="22">
        <v>0.38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169359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900</v>
      </c>
      <c r="N553" s="20">
        <v>0</v>
      </c>
      <c r="O553" s="22">
        <v>428</v>
      </c>
      <c r="P553" s="23" t="b">
        <v>0</v>
      </c>
      <c r="Q553" s="20" t="s">
        <v>3450</v>
      </c>
      <c r="R553" s="20" t="s">
        <v>3451</v>
      </c>
      <c r="S553" s="22">
        <v>42</v>
      </c>
      <c r="T553" s="20" t="s">
        <v>1496</v>
      </c>
      <c r="U553" s="20">
        <v>0.7</v>
      </c>
      <c r="V553" s="20" t="s">
        <v>460</v>
      </c>
      <c r="W553" s="20">
        <v>0.1</v>
      </c>
      <c r="X553" s="23" t="b">
        <v>0</v>
      </c>
      <c r="Y553" s="20"/>
      <c r="Z553" s="20" t="s">
        <v>899</v>
      </c>
      <c r="AA553" s="22">
        <v>15</v>
      </c>
      <c r="AB553" s="22">
        <v>4</v>
      </c>
      <c r="AC553" s="22">
        <v>2</v>
      </c>
      <c r="AD553" s="22">
        <v>5847</v>
      </c>
      <c r="AE553" s="22">
        <v>7</v>
      </c>
      <c r="AF553" s="22">
        <v>17059</v>
      </c>
      <c r="AG553" s="22">
        <v>90</v>
      </c>
      <c r="AH553" s="20">
        <v>0</v>
      </c>
      <c r="AI553" s="20">
        <v>0.5</v>
      </c>
      <c r="AJ553" s="20" t="s">
        <v>460</v>
      </c>
      <c r="AK553" s="22">
        <v>77</v>
      </c>
      <c r="AL553" s="22">
        <v>0</v>
      </c>
      <c r="AM553" s="22">
        <v>0</v>
      </c>
      <c r="AN553" s="22">
        <v>0</v>
      </c>
      <c r="AO553" s="22">
        <v>4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0</v>
      </c>
      <c r="AW553" s="22">
        <v>15</v>
      </c>
      <c r="AX553" s="20">
        <v>9.1999999999999993</v>
      </c>
      <c r="AY553" s="20">
        <v>11.9</v>
      </c>
      <c r="AZ553" s="20">
        <v>0</v>
      </c>
      <c r="BA553" s="20">
        <v>2.2000000000000002</v>
      </c>
      <c r="BB553" s="22">
        <v>1</v>
      </c>
      <c r="BC553" s="20">
        <v>0</v>
      </c>
      <c r="BD553" s="20">
        <v>0.01</v>
      </c>
      <c r="BE553" s="20">
        <v>0.01</v>
      </c>
      <c r="BF553" s="20">
        <v>1.77</v>
      </c>
      <c r="BG553" s="22">
        <v>436</v>
      </c>
      <c r="BH553" s="22">
        <v>159</v>
      </c>
      <c r="BI553" s="22">
        <v>381</v>
      </c>
      <c r="BJ553" s="22">
        <v>136</v>
      </c>
      <c r="BK553" s="22">
        <v>545</v>
      </c>
      <c r="BL553" s="22">
        <v>218</v>
      </c>
      <c r="BM553" s="22">
        <v>440</v>
      </c>
      <c r="BN553" s="22">
        <v>157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2.0699999999999998</v>
      </c>
      <c r="BZ553" s="22">
        <v>4.68</v>
      </c>
      <c r="CA553" s="22">
        <v>616</v>
      </c>
      <c r="CB553" s="22">
        <v>159</v>
      </c>
      <c r="CC553" s="22">
        <v>518</v>
      </c>
      <c r="CD553" s="22">
        <v>203</v>
      </c>
      <c r="CE553" s="22">
        <v>476</v>
      </c>
      <c r="CF553" s="22">
        <v>156</v>
      </c>
      <c r="CG553" s="22">
        <v>416</v>
      </c>
      <c r="CH553" s="22">
        <v>159</v>
      </c>
      <c r="CI553" s="22">
        <v>1.17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432422</v>
      </c>
      <c r="D554" s="22">
        <v>0</v>
      </c>
      <c r="E554" s="22">
        <v>0</v>
      </c>
      <c r="F554" s="22">
        <v>-3</v>
      </c>
      <c r="G554" s="22">
        <v>3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2223</v>
      </c>
      <c r="N554" s="20">
        <v>0</v>
      </c>
      <c r="O554" s="22">
        <v>429</v>
      </c>
      <c r="P554" s="23" t="b">
        <v>0</v>
      </c>
      <c r="Q554" s="20" t="s">
        <v>3408</v>
      </c>
      <c r="R554" s="20" t="s">
        <v>3409</v>
      </c>
      <c r="S554" s="22">
        <v>52</v>
      </c>
      <c r="T554" s="20" t="s">
        <v>2224</v>
      </c>
      <c r="U554" s="20">
        <v>2</v>
      </c>
      <c r="V554" s="20" t="s">
        <v>2225</v>
      </c>
      <c r="W554" s="20">
        <v>1.2</v>
      </c>
      <c r="X554" s="23" t="b">
        <v>0</v>
      </c>
      <c r="Y554" s="20"/>
      <c r="Z554" s="20" t="s">
        <v>1804</v>
      </c>
      <c r="AA554" s="22">
        <v>15</v>
      </c>
      <c r="AB554" s="22">
        <v>4</v>
      </c>
      <c r="AC554" s="22">
        <v>16</v>
      </c>
      <c r="AD554" s="22">
        <v>194855</v>
      </c>
      <c r="AE554" s="22">
        <v>12</v>
      </c>
      <c r="AF554" s="22">
        <v>340533</v>
      </c>
      <c r="AG554" s="22">
        <v>633</v>
      </c>
      <c r="AH554" s="20">
        <v>0</v>
      </c>
      <c r="AI554" s="20">
        <v>3.1</v>
      </c>
      <c r="AJ554" s="20" t="s">
        <v>2225</v>
      </c>
      <c r="AK554" s="22">
        <v>437</v>
      </c>
      <c r="AL554" s="22">
        <v>1</v>
      </c>
      <c r="AM554" s="22">
        <v>0</v>
      </c>
      <c r="AN554" s="22">
        <v>1</v>
      </c>
      <c r="AO554" s="22">
        <v>5</v>
      </c>
      <c r="AP554" s="22">
        <v>0</v>
      </c>
      <c r="AQ554" s="22">
        <v>0</v>
      </c>
      <c r="AR554" s="22">
        <v>0</v>
      </c>
      <c r="AS554" s="22">
        <v>2</v>
      </c>
      <c r="AT554" s="22">
        <v>0</v>
      </c>
      <c r="AU554" s="22">
        <v>0</v>
      </c>
      <c r="AV554" s="22">
        <v>0</v>
      </c>
      <c r="AW554" s="22">
        <v>86</v>
      </c>
      <c r="AX554" s="20">
        <v>81.8</v>
      </c>
      <c r="AY554" s="20">
        <v>105</v>
      </c>
      <c r="AZ554" s="20">
        <v>50</v>
      </c>
      <c r="BA554" s="20">
        <v>23.8</v>
      </c>
      <c r="BB554" s="22">
        <v>5</v>
      </c>
      <c r="BC554" s="20">
        <v>0.62</v>
      </c>
      <c r="BD554" s="20">
        <v>0.47</v>
      </c>
      <c r="BE554" s="20">
        <v>1.0900000000000001</v>
      </c>
      <c r="BF554" s="20">
        <v>6.66</v>
      </c>
      <c r="BG554" s="22">
        <v>303</v>
      </c>
      <c r="BH554" s="22">
        <v>127</v>
      </c>
      <c r="BI554" s="22">
        <v>157</v>
      </c>
      <c r="BJ554" s="22">
        <v>104</v>
      </c>
      <c r="BK554" s="22">
        <v>231</v>
      </c>
      <c r="BL554" s="22">
        <v>121</v>
      </c>
      <c r="BM554" s="22">
        <v>264</v>
      </c>
      <c r="BN554" s="22">
        <v>123</v>
      </c>
      <c r="BO554" s="20"/>
      <c r="BP554" s="20"/>
      <c r="BQ554" s="20"/>
      <c r="BR554" s="20"/>
      <c r="BS554" s="20"/>
      <c r="BT554" s="20"/>
      <c r="BU554" s="22">
        <v>0.13</v>
      </c>
      <c r="BV554" s="22">
        <v>0</v>
      </c>
      <c r="BW554" s="22">
        <v>0.1</v>
      </c>
      <c r="BX554" s="22">
        <v>0.23</v>
      </c>
      <c r="BY554" s="22">
        <v>1.37</v>
      </c>
      <c r="BZ554" s="22">
        <v>1.03</v>
      </c>
      <c r="CA554" s="22">
        <v>161</v>
      </c>
      <c r="CB554" s="22">
        <v>100</v>
      </c>
      <c r="CC554" s="22">
        <v>722</v>
      </c>
      <c r="CD554" s="22">
        <v>307</v>
      </c>
      <c r="CE554" s="22">
        <v>276</v>
      </c>
      <c r="CF554" s="22">
        <v>119</v>
      </c>
      <c r="CG554" s="22">
        <v>173</v>
      </c>
      <c r="CH554" s="22">
        <v>57</v>
      </c>
      <c r="CI554" s="22">
        <v>1.03</v>
      </c>
      <c r="CJ554" s="22">
        <v>0.21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0"/>
      <c r="C555" s="22">
        <v>77794</v>
      </c>
      <c r="D555" s="22">
        <v>0</v>
      </c>
      <c r="E555" s="22">
        <v>0</v>
      </c>
      <c r="F555" s="22">
        <v>5</v>
      </c>
      <c r="G555" s="22">
        <v>-5</v>
      </c>
      <c r="H555" s="22">
        <v>4</v>
      </c>
      <c r="I555" s="22">
        <v>2</v>
      </c>
      <c r="J555" s="20">
        <v>0</v>
      </c>
      <c r="K555" s="20">
        <v>3.3</v>
      </c>
      <c r="L555" s="22">
        <v>-1</v>
      </c>
      <c r="M555" s="20" t="s">
        <v>868</v>
      </c>
      <c r="N555" s="20">
        <v>2.8</v>
      </c>
      <c r="O555" s="22">
        <v>430</v>
      </c>
      <c r="P555" s="23" t="b">
        <v>1</v>
      </c>
      <c r="Q555" s="20" t="s">
        <v>3795</v>
      </c>
      <c r="R555" s="20" t="s">
        <v>3823</v>
      </c>
      <c r="S555" s="22">
        <v>70</v>
      </c>
      <c r="T555" s="20" t="s">
        <v>1480</v>
      </c>
      <c r="U555" s="20">
        <v>5.0999999999999996</v>
      </c>
      <c r="V555" s="20" t="s">
        <v>386</v>
      </c>
      <c r="W555" s="20">
        <v>48.6</v>
      </c>
      <c r="X555" s="23" t="b">
        <v>0</v>
      </c>
      <c r="Y555" s="20"/>
      <c r="Z555" s="20" t="s">
        <v>1804</v>
      </c>
      <c r="AA555" s="22">
        <v>15</v>
      </c>
      <c r="AB555" s="22">
        <v>4</v>
      </c>
      <c r="AC555" s="22">
        <v>82</v>
      </c>
      <c r="AD555" s="22">
        <v>3384792</v>
      </c>
      <c r="AE555" s="22">
        <v>21394</v>
      </c>
      <c r="AF555" s="22">
        <v>1819615</v>
      </c>
      <c r="AG555" s="22">
        <v>203808</v>
      </c>
      <c r="AH555" s="20">
        <v>0.4</v>
      </c>
      <c r="AI555" s="20">
        <v>11.7</v>
      </c>
      <c r="AJ555" s="20" t="s">
        <v>386</v>
      </c>
      <c r="AK555" s="22">
        <v>1392</v>
      </c>
      <c r="AL555" s="22">
        <v>0</v>
      </c>
      <c r="AM555" s="22">
        <v>7</v>
      </c>
      <c r="AN555" s="22">
        <v>6</v>
      </c>
      <c r="AO555" s="22">
        <v>21</v>
      </c>
      <c r="AP555" s="22">
        <v>0</v>
      </c>
      <c r="AQ555" s="22">
        <v>0</v>
      </c>
      <c r="AR555" s="22">
        <v>0</v>
      </c>
      <c r="AS555" s="22">
        <v>5</v>
      </c>
      <c r="AT555" s="22">
        <v>0</v>
      </c>
      <c r="AU555" s="22">
        <v>0</v>
      </c>
      <c r="AV555" s="22">
        <v>18</v>
      </c>
      <c r="AW555" s="22">
        <v>403</v>
      </c>
      <c r="AX555" s="20">
        <v>441.2</v>
      </c>
      <c r="AY555" s="20">
        <v>681.2</v>
      </c>
      <c r="AZ555" s="20">
        <v>57</v>
      </c>
      <c r="BA555" s="20">
        <v>117.9</v>
      </c>
      <c r="BB555" s="22">
        <v>16</v>
      </c>
      <c r="BC555" s="20">
        <v>0.25</v>
      </c>
      <c r="BD555" s="20">
        <v>5.32</v>
      </c>
      <c r="BE555" s="20">
        <v>5.57</v>
      </c>
      <c r="BF555" s="20">
        <v>20.350000000000001</v>
      </c>
      <c r="BG555" s="22">
        <v>14</v>
      </c>
      <c r="BH555" s="22">
        <v>2</v>
      </c>
      <c r="BI555" s="22">
        <v>2</v>
      </c>
      <c r="BJ555" s="22">
        <v>1</v>
      </c>
      <c r="BK555" s="22">
        <v>219</v>
      </c>
      <c r="BL555" s="22">
        <v>56</v>
      </c>
      <c r="BM555" s="22">
        <v>13</v>
      </c>
      <c r="BN555" s="22">
        <v>1</v>
      </c>
      <c r="BO555" s="22">
        <v>1</v>
      </c>
      <c r="BP555" s="20"/>
      <c r="BQ555" s="22">
        <v>1</v>
      </c>
      <c r="BR555" s="20"/>
      <c r="BS555" s="20"/>
      <c r="BT555" s="20"/>
      <c r="BU555" s="22">
        <v>0.02</v>
      </c>
      <c r="BV555" s="22">
        <v>0</v>
      </c>
      <c r="BW555" s="22">
        <v>0.34</v>
      </c>
      <c r="BX555" s="22">
        <v>0.36</v>
      </c>
      <c r="BY555" s="22">
        <v>1.32</v>
      </c>
      <c r="BZ555" s="22">
        <v>1.36</v>
      </c>
      <c r="CA555" s="22">
        <v>31</v>
      </c>
      <c r="CB555" s="22">
        <v>2</v>
      </c>
      <c r="CC555" s="22">
        <v>121</v>
      </c>
      <c r="CD555" s="22">
        <v>32</v>
      </c>
      <c r="CE555" s="22">
        <v>19</v>
      </c>
      <c r="CF555" s="22">
        <v>6</v>
      </c>
      <c r="CG555" s="22">
        <v>4</v>
      </c>
      <c r="CH555" s="22">
        <v>1</v>
      </c>
      <c r="CI555" s="22">
        <v>1.03</v>
      </c>
      <c r="CJ555" s="22">
        <v>0.39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232977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2226</v>
      </c>
      <c r="N556" s="20">
        <v>0</v>
      </c>
      <c r="O556" s="22">
        <v>431</v>
      </c>
      <c r="P556" s="23" t="b">
        <v>0</v>
      </c>
      <c r="Q556" s="20" t="s">
        <v>2227</v>
      </c>
      <c r="R556" s="20" t="s">
        <v>2228</v>
      </c>
      <c r="S556" s="22">
        <v>40</v>
      </c>
      <c r="T556" s="20" t="s">
        <v>2229</v>
      </c>
      <c r="U556" s="20">
        <v>0</v>
      </c>
      <c r="V556" s="20" t="s">
        <v>2230</v>
      </c>
      <c r="W556" s="20">
        <v>0.1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7688</v>
      </c>
      <c r="AG556" s="22">
        <v>44</v>
      </c>
      <c r="AH556" s="20">
        <v>0</v>
      </c>
      <c r="AI556" s="20">
        <v>0</v>
      </c>
      <c r="AJ556" s="20" t="s">
        <v>2230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530</v>
      </c>
      <c r="BH556" s="22">
        <v>193</v>
      </c>
      <c r="BI556" s="22">
        <v>517</v>
      </c>
      <c r="BJ556" s="22">
        <v>193</v>
      </c>
      <c r="BK556" s="22">
        <v>489</v>
      </c>
      <c r="BL556" s="22">
        <v>181</v>
      </c>
      <c r="BM556" s="22">
        <v>538</v>
      </c>
      <c r="BN556" s="22">
        <v>194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661</v>
      </c>
      <c r="CB556" s="22">
        <v>186</v>
      </c>
      <c r="CC556" s="22">
        <v>462</v>
      </c>
      <c r="CD556" s="22">
        <v>164</v>
      </c>
      <c r="CE556" s="22">
        <v>542</v>
      </c>
      <c r="CF556" s="22">
        <v>190</v>
      </c>
      <c r="CG556" s="22">
        <v>490</v>
      </c>
      <c r="CH556" s="22">
        <v>189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25</v>
      </c>
      <c r="B557" s="22">
        <v>25</v>
      </c>
      <c r="C557" s="22">
        <v>200089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0.2</v>
      </c>
      <c r="K557" s="20">
        <v>0.2</v>
      </c>
      <c r="L557" s="22">
        <v>0</v>
      </c>
      <c r="M557" s="20" t="s">
        <v>1016</v>
      </c>
      <c r="N557" s="20">
        <v>0.4</v>
      </c>
      <c r="O557" s="22">
        <v>432</v>
      </c>
      <c r="P557" s="23" t="b">
        <v>0</v>
      </c>
      <c r="Q557" s="20" t="s">
        <v>3600</v>
      </c>
      <c r="R557" s="20" t="s">
        <v>3601</v>
      </c>
      <c r="S557" s="22">
        <v>53</v>
      </c>
      <c r="T557" s="20" t="s">
        <v>1508</v>
      </c>
      <c r="U557" s="20">
        <v>1.3</v>
      </c>
      <c r="V557" s="20" t="s">
        <v>467</v>
      </c>
      <c r="W557" s="20">
        <v>0.1</v>
      </c>
      <c r="X557" s="23" t="b">
        <v>0</v>
      </c>
      <c r="Y557" s="20"/>
      <c r="Z557" s="20" t="s">
        <v>937</v>
      </c>
      <c r="AA557" s="22">
        <v>15</v>
      </c>
      <c r="AB557" s="22">
        <v>4</v>
      </c>
      <c r="AC557" s="22">
        <v>4</v>
      </c>
      <c r="AD557" s="22">
        <v>6584</v>
      </c>
      <c r="AE557" s="22">
        <v>14</v>
      </c>
      <c r="AF557" s="22">
        <v>22080</v>
      </c>
      <c r="AG557" s="22">
        <v>150</v>
      </c>
      <c r="AH557" s="20">
        <v>0.1</v>
      </c>
      <c r="AI557" s="20">
        <v>0.8</v>
      </c>
      <c r="AJ557" s="20" t="s">
        <v>467</v>
      </c>
      <c r="AK557" s="22">
        <v>136</v>
      </c>
      <c r="AL557" s="22">
        <v>0</v>
      </c>
      <c r="AM557" s="22">
        <v>0</v>
      </c>
      <c r="AN557" s="22">
        <v>0</v>
      </c>
      <c r="AO557" s="22">
        <v>2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23</v>
      </c>
      <c r="AX557" s="20">
        <v>23.4</v>
      </c>
      <c r="AY557" s="20">
        <v>27.7</v>
      </c>
      <c r="AZ557" s="20">
        <v>47</v>
      </c>
      <c r="BA557" s="20">
        <v>9.8000000000000007</v>
      </c>
      <c r="BB557" s="22">
        <v>1</v>
      </c>
      <c r="BC557" s="20">
        <v>0.15</v>
      </c>
      <c r="BD557" s="20">
        <v>0.47</v>
      </c>
      <c r="BE557" s="20">
        <v>0.62</v>
      </c>
      <c r="BF557" s="20">
        <v>2.42</v>
      </c>
      <c r="BG557" s="22">
        <v>398</v>
      </c>
      <c r="BH557" s="22">
        <v>177</v>
      </c>
      <c r="BI557" s="22">
        <v>328</v>
      </c>
      <c r="BJ557" s="22">
        <v>173</v>
      </c>
      <c r="BK557" s="22">
        <v>239</v>
      </c>
      <c r="BL557" s="22">
        <v>125</v>
      </c>
      <c r="BM557" s="22">
        <v>368</v>
      </c>
      <c r="BN557" s="22">
        <v>167</v>
      </c>
      <c r="BO557" s="20"/>
      <c r="BP557" s="20"/>
      <c r="BQ557" s="20"/>
      <c r="BR557" s="20"/>
      <c r="BS557" s="20"/>
      <c r="BT557" s="20"/>
      <c r="BU557" s="22">
        <v>0.1</v>
      </c>
      <c r="BV557" s="22">
        <v>0</v>
      </c>
      <c r="BW557" s="22">
        <v>0.31</v>
      </c>
      <c r="BX557" s="22">
        <v>0.41</v>
      </c>
      <c r="BY557" s="22">
        <v>1.6</v>
      </c>
      <c r="BZ557" s="22">
        <v>1.32</v>
      </c>
      <c r="CA557" s="22">
        <v>142</v>
      </c>
      <c r="CB557" s="22">
        <v>88</v>
      </c>
      <c r="CC557" s="22">
        <v>351</v>
      </c>
      <c r="CD557" s="22">
        <v>163</v>
      </c>
      <c r="CE557" s="22">
        <v>360</v>
      </c>
      <c r="CF557" s="22">
        <v>168</v>
      </c>
      <c r="CG557" s="22">
        <v>415</v>
      </c>
      <c r="CH557" s="22">
        <v>137</v>
      </c>
      <c r="CI557" s="22">
        <v>0.66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25</v>
      </c>
      <c r="C558" s="22">
        <v>75115</v>
      </c>
      <c r="D558" s="22">
        <v>0</v>
      </c>
      <c r="E558" s="22">
        <v>0</v>
      </c>
      <c r="F558" s="22">
        <v>-2</v>
      </c>
      <c r="G558" s="22">
        <v>2</v>
      </c>
      <c r="H558" s="22">
        <v>1</v>
      </c>
      <c r="I558" s="22">
        <v>4</v>
      </c>
      <c r="J558" s="20">
        <v>1.3</v>
      </c>
      <c r="K558" s="20">
        <v>0.3</v>
      </c>
      <c r="L558" s="22">
        <v>4</v>
      </c>
      <c r="M558" s="20" t="s">
        <v>1165</v>
      </c>
      <c r="N558" s="20">
        <v>0.8</v>
      </c>
      <c r="O558" s="22">
        <v>433</v>
      </c>
      <c r="P558" s="23" t="b">
        <v>0</v>
      </c>
      <c r="Q558" s="20"/>
      <c r="R558" s="20" t="s">
        <v>3535</v>
      </c>
      <c r="S558" s="22">
        <v>78</v>
      </c>
      <c r="T558" s="20" t="s">
        <v>1479</v>
      </c>
      <c r="U558" s="20">
        <v>4.5</v>
      </c>
      <c r="V558" s="20" t="s">
        <v>482</v>
      </c>
      <c r="W558" s="20">
        <v>3.3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50</v>
      </c>
      <c r="AD558" s="22">
        <v>559490</v>
      </c>
      <c r="AE558" s="22">
        <v>3711</v>
      </c>
      <c r="AF558" s="22">
        <v>1119427</v>
      </c>
      <c r="AG558" s="22">
        <v>4748</v>
      </c>
      <c r="AH558" s="20">
        <v>0.1</v>
      </c>
      <c r="AI558" s="20">
        <v>6.4</v>
      </c>
      <c r="AJ558" s="20" t="s">
        <v>482</v>
      </c>
      <c r="AK558" s="22">
        <v>505</v>
      </c>
      <c r="AL558" s="22">
        <v>7</v>
      </c>
      <c r="AM558" s="22">
        <v>1</v>
      </c>
      <c r="AN558" s="22">
        <v>4</v>
      </c>
      <c r="AO558" s="22">
        <v>8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4</v>
      </c>
      <c r="AW558" s="22">
        <v>185</v>
      </c>
      <c r="AX558" s="20">
        <v>276</v>
      </c>
      <c r="AY558" s="20">
        <v>48.4</v>
      </c>
      <c r="AZ558" s="20">
        <v>340</v>
      </c>
      <c r="BA558" s="20">
        <v>66</v>
      </c>
      <c r="BB558" s="22">
        <v>5</v>
      </c>
      <c r="BC558" s="20">
        <v>6.2</v>
      </c>
      <c r="BD558" s="20">
        <v>0.16</v>
      </c>
      <c r="BE558" s="20">
        <v>6.36</v>
      </c>
      <c r="BF558" s="20">
        <v>6.25</v>
      </c>
      <c r="BG558" s="22">
        <v>81</v>
      </c>
      <c r="BH558" s="22">
        <v>9</v>
      </c>
      <c r="BI558" s="22">
        <v>279</v>
      </c>
      <c r="BJ558" s="22">
        <v>41</v>
      </c>
      <c r="BK558" s="22">
        <v>26</v>
      </c>
      <c r="BL558" s="22">
        <v>13</v>
      </c>
      <c r="BM558" s="22">
        <v>69</v>
      </c>
      <c r="BN558" s="22">
        <v>12</v>
      </c>
      <c r="BO558" s="20"/>
      <c r="BP558" s="20"/>
      <c r="BQ558" s="20"/>
      <c r="BR558" s="20"/>
      <c r="BS558" s="22">
        <v>1</v>
      </c>
      <c r="BT558" s="20"/>
      <c r="BU558" s="22">
        <v>1.1000000000000001</v>
      </c>
      <c r="BV558" s="22">
        <v>0</v>
      </c>
      <c r="BW558" s="22">
        <v>0.03</v>
      </c>
      <c r="BX558" s="22">
        <v>1.1299999999999999</v>
      </c>
      <c r="BY558" s="22">
        <v>1.1100000000000001</v>
      </c>
      <c r="BZ558" s="22">
        <v>1.43</v>
      </c>
      <c r="CA558" s="22">
        <v>14</v>
      </c>
      <c r="CB558" s="22">
        <v>6</v>
      </c>
      <c r="CC558" s="22">
        <v>298</v>
      </c>
      <c r="CD558" s="22">
        <v>39</v>
      </c>
      <c r="CE558" s="22">
        <v>35</v>
      </c>
      <c r="CF558" s="22">
        <v>7</v>
      </c>
      <c r="CG558" s="22">
        <v>103</v>
      </c>
      <c r="CH558" s="22">
        <v>18</v>
      </c>
      <c r="CI558" s="22">
        <v>0.89</v>
      </c>
      <c r="CJ558" s="22">
        <v>0.71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104542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1</v>
      </c>
      <c r="J559" s="20">
        <v>0.5</v>
      </c>
      <c r="K559" s="20">
        <v>0.5</v>
      </c>
      <c r="L559" s="22">
        <v>0</v>
      </c>
      <c r="M559" s="20" t="s">
        <v>1522</v>
      </c>
      <c r="N559" s="20">
        <v>0</v>
      </c>
      <c r="O559" s="22">
        <v>580</v>
      </c>
      <c r="P559" s="23" t="b">
        <v>0</v>
      </c>
      <c r="Q559" s="20"/>
      <c r="R559" s="20"/>
      <c r="S559" s="22">
        <v>39</v>
      </c>
      <c r="T559" s="20" t="s">
        <v>1523</v>
      </c>
      <c r="U559" s="20">
        <v>0</v>
      </c>
      <c r="V559" s="20" t="s">
        <v>1524</v>
      </c>
      <c r="W559" s="20">
        <v>0.3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0</v>
      </c>
      <c r="AD559" s="22">
        <v>10797</v>
      </c>
      <c r="AE559" s="22">
        <v>374</v>
      </c>
      <c r="AF559" s="22">
        <v>12447</v>
      </c>
      <c r="AG559" s="22">
        <v>226</v>
      </c>
      <c r="AH559" s="20">
        <v>0</v>
      </c>
      <c r="AI559" s="20">
        <v>0</v>
      </c>
      <c r="AJ559" s="20" t="s">
        <v>1524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483</v>
      </c>
      <c r="BH559" s="22">
        <v>38</v>
      </c>
      <c r="BI559" s="22">
        <v>464</v>
      </c>
      <c r="BJ559" s="22">
        <v>17</v>
      </c>
      <c r="BK559" s="22">
        <v>434</v>
      </c>
      <c r="BL559" s="22">
        <v>8</v>
      </c>
      <c r="BM559" s="22">
        <v>489</v>
      </c>
      <c r="BN559" s="22">
        <v>38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729</v>
      </c>
      <c r="CB559" s="22">
        <v>73</v>
      </c>
      <c r="CC559" s="22">
        <v>407</v>
      </c>
      <c r="CD559" s="22">
        <v>35</v>
      </c>
      <c r="CE559" s="22">
        <v>495</v>
      </c>
      <c r="CF559" s="22">
        <v>38</v>
      </c>
      <c r="CG559" s="22">
        <v>295</v>
      </c>
      <c r="CH559" s="22">
        <v>41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106618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2</v>
      </c>
      <c r="J560" s="20">
        <v>0.7</v>
      </c>
      <c r="K560" s="20">
        <v>0.7</v>
      </c>
      <c r="L560" s="22">
        <v>0</v>
      </c>
      <c r="M560" s="20" t="s">
        <v>1486</v>
      </c>
      <c r="N560" s="20">
        <v>0.2</v>
      </c>
      <c r="O560" s="22">
        <v>581</v>
      </c>
      <c r="P560" s="23" t="b">
        <v>0</v>
      </c>
      <c r="Q560" s="20"/>
      <c r="R560" s="20"/>
      <c r="S560" s="22">
        <v>39</v>
      </c>
      <c r="T560" s="20" t="s">
        <v>1487</v>
      </c>
      <c r="U560" s="20">
        <v>1</v>
      </c>
      <c r="V560" s="20" t="s">
        <v>746</v>
      </c>
      <c r="W560" s="20">
        <v>0.4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</v>
      </c>
      <c r="AD560" s="22">
        <v>42057</v>
      </c>
      <c r="AE560" s="22">
        <v>523</v>
      </c>
      <c r="AF560" s="22">
        <v>27276</v>
      </c>
      <c r="AG560" s="22">
        <v>565</v>
      </c>
      <c r="AH560" s="20">
        <v>0.1</v>
      </c>
      <c r="AI560" s="20">
        <v>0.3</v>
      </c>
      <c r="AJ560" s="20" t="s">
        <v>746</v>
      </c>
      <c r="AK560" s="22">
        <v>4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3</v>
      </c>
      <c r="AX560" s="20">
        <v>3</v>
      </c>
      <c r="AY560" s="20">
        <v>0.2</v>
      </c>
      <c r="AZ560" s="20">
        <v>0</v>
      </c>
      <c r="BA560" s="20">
        <v>0.3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456</v>
      </c>
      <c r="BH560" s="22">
        <v>166</v>
      </c>
      <c r="BI560" s="22">
        <v>444</v>
      </c>
      <c r="BJ560" s="22">
        <v>165</v>
      </c>
      <c r="BK560" s="22">
        <v>435</v>
      </c>
      <c r="BL560" s="22">
        <v>156</v>
      </c>
      <c r="BM560" s="22">
        <v>465</v>
      </c>
      <c r="BN560" s="22">
        <v>166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730</v>
      </c>
      <c r="CB560" s="22">
        <v>231</v>
      </c>
      <c r="CC560" s="22">
        <v>356</v>
      </c>
      <c r="CD560" s="22">
        <v>116</v>
      </c>
      <c r="CE560" s="22">
        <v>383</v>
      </c>
      <c r="CF560" s="22">
        <v>130</v>
      </c>
      <c r="CG560" s="22">
        <v>263</v>
      </c>
      <c r="CH560" s="22">
        <v>104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201666</v>
      </c>
      <c r="D561" s="22">
        <v>0</v>
      </c>
      <c r="E561" s="22">
        <v>0</v>
      </c>
      <c r="F561" s="22">
        <v>-3</v>
      </c>
      <c r="G561" s="22">
        <v>3</v>
      </c>
      <c r="H561" s="22">
        <v>1</v>
      </c>
      <c r="I561" s="22">
        <v>3</v>
      </c>
      <c r="J561" s="20">
        <v>0</v>
      </c>
      <c r="K561" s="20">
        <v>0</v>
      </c>
      <c r="L561" s="22">
        <v>0</v>
      </c>
      <c r="M561" s="20" t="s">
        <v>1180</v>
      </c>
      <c r="N561" s="20">
        <v>0</v>
      </c>
      <c r="O561" s="22">
        <v>603</v>
      </c>
      <c r="P561" s="23" t="b">
        <v>0</v>
      </c>
      <c r="Q561" s="20" t="s">
        <v>3283</v>
      </c>
      <c r="R561" s="20" t="s">
        <v>3239</v>
      </c>
      <c r="S561" s="22">
        <v>62</v>
      </c>
      <c r="T561" s="20" t="s">
        <v>1331</v>
      </c>
      <c r="U561" s="20">
        <v>2.8</v>
      </c>
      <c r="V561" s="20" t="s">
        <v>474</v>
      </c>
      <c r="W561" s="20">
        <v>1</v>
      </c>
      <c r="X561" s="23" t="b">
        <v>0</v>
      </c>
      <c r="Y561" s="20"/>
      <c r="Z561" s="20" t="s">
        <v>899</v>
      </c>
      <c r="AA561" s="22">
        <v>15</v>
      </c>
      <c r="AB561" s="22">
        <v>4</v>
      </c>
      <c r="AC561" s="22">
        <v>17</v>
      </c>
      <c r="AD561" s="22">
        <v>197296</v>
      </c>
      <c r="AE561" s="22">
        <v>41</v>
      </c>
      <c r="AF561" s="22">
        <v>444465</v>
      </c>
      <c r="AG561" s="22">
        <v>389</v>
      </c>
      <c r="AH561" s="20">
        <v>0</v>
      </c>
      <c r="AI561" s="20">
        <v>2.7</v>
      </c>
      <c r="AJ561" s="20" t="s">
        <v>474</v>
      </c>
      <c r="AK561" s="22">
        <v>183</v>
      </c>
      <c r="AL561" s="22">
        <v>1</v>
      </c>
      <c r="AM561" s="22">
        <v>1</v>
      </c>
      <c r="AN561" s="22">
        <v>1</v>
      </c>
      <c r="AO561" s="22">
        <v>2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2</v>
      </c>
      <c r="AW561" s="22">
        <v>48</v>
      </c>
      <c r="AX561" s="20">
        <v>57.6</v>
      </c>
      <c r="AY561" s="20">
        <v>29.9</v>
      </c>
      <c r="AZ561" s="20">
        <v>53</v>
      </c>
      <c r="BA561" s="20">
        <v>14</v>
      </c>
      <c r="BB561" s="22">
        <v>2</v>
      </c>
      <c r="BC561" s="20">
        <v>0.83</v>
      </c>
      <c r="BD561" s="20">
        <v>0.57999999999999996</v>
      </c>
      <c r="BE561" s="20">
        <v>1.41</v>
      </c>
      <c r="BF561" s="20">
        <v>2.0299999999999998</v>
      </c>
      <c r="BG561" s="22">
        <v>337</v>
      </c>
      <c r="BH561" s="22">
        <v>146</v>
      </c>
      <c r="BI561" s="22">
        <v>323</v>
      </c>
      <c r="BJ561" s="22">
        <v>170</v>
      </c>
      <c r="BK561" s="22">
        <v>223</v>
      </c>
      <c r="BL561" s="22">
        <v>120</v>
      </c>
      <c r="BM561" s="22">
        <v>334</v>
      </c>
      <c r="BN561" s="22">
        <v>151</v>
      </c>
      <c r="BO561" s="20"/>
      <c r="BP561" s="20"/>
      <c r="BQ561" s="20"/>
      <c r="BR561" s="20"/>
      <c r="BS561" s="20"/>
      <c r="BT561" s="20"/>
      <c r="BU561" s="22">
        <v>0.41</v>
      </c>
      <c r="BV561" s="22">
        <v>0</v>
      </c>
      <c r="BW561" s="22">
        <v>0.28999999999999998</v>
      </c>
      <c r="BX561" s="22">
        <v>0.7</v>
      </c>
      <c r="BY561" s="22">
        <v>1</v>
      </c>
      <c r="BZ561" s="22">
        <v>0.98</v>
      </c>
      <c r="CA561" s="22">
        <v>57</v>
      </c>
      <c r="CB561" s="22">
        <v>35</v>
      </c>
      <c r="CC561" s="22">
        <v>746</v>
      </c>
      <c r="CD561" s="22">
        <v>323</v>
      </c>
      <c r="CE561" s="22">
        <v>174</v>
      </c>
      <c r="CF561" s="22">
        <v>79</v>
      </c>
      <c r="CG561" s="22">
        <v>183</v>
      </c>
      <c r="CH561" s="22">
        <v>61</v>
      </c>
      <c r="CI561" s="22">
        <v>0.98</v>
      </c>
      <c r="CJ561" s="22">
        <v>0.49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441191</v>
      </c>
      <c r="D562" s="22">
        <v>1</v>
      </c>
      <c r="E562" s="22">
        <v>-1</v>
      </c>
      <c r="F562" s="22">
        <v>-1</v>
      </c>
      <c r="G562" s="22">
        <v>1</v>
      </c>
      <c r="H562" s="22">
        <v>0</v>
      </c>
      <c r="I562" s="22">
        <v>2</v>
      </c>
      <c r="J562" s="20">
        <v>2.7</v>
      </c>
      <c r="K562" s="20">
        <v>2.7</v>
      </c>
      <c r="L562" s="22">
        <v>1</v>
      </c>
      <c r="M562" s="20" t="s">
        <v>2568</v>
      </c>
      <c r="N562" s="20">
        <v>2.2000000000000002</v>
      </c>
      <c r="O562" s="22">
        <v>633</v>
      </c>
      <c r="P562" s="23" t="b">
        <v>0</v>
      </c>
      <c r="Q562" s="20"/>
      <c r="R562" s="20"/>
      <c r="S562" s="22">
        <v>44</v>
      </c>
      <c r="T562" s="20" t="s">
        <v>2569</v>
      </c>
      <c r="U562" s="20">
        <v>1.5</v>
      </c>
      <c r="V562" s="20" t="s">
        <v>2570</v>
      </c>
      <c r="W562" s="20">
        <v>1.5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15</v>
      </c>
      <c r="AD562" s="22">
        <v>158682</v>
      </c>
      <c r="AE562" s="22">
        <v>9001</v>
      </c>
      <c r="AF562" s="22">
        <v>33790</v>
      </c>
      <c r="AG562" s="22">
        <v>1616</v>
      </c>
      <c r="AH562" s="20">
        <v>0.5</v>
      </c>
      <c r="AI562" s="20">
        <v>3.4</v>
      </c>
      <c r="AJ562" s="20" t="s">
        <v>2570</v>
      </c>
      <c r="AK562" s="22">
        <v>479</v>
      </c>
      <c r="AL562" s="22">
        <v>0</v>
      </c>
      <c r="AM562" s="22">
        <v>0</v>
      </c>
      <c r="AN562" s="22">
        <v>1</v>
      </c>
      <c r="AO562" s="22">
        <v>9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1</v>
      </c>
      <c r="AW562" s="22">
        <v>81</v>
      </c>
      <c r="AX562" s="20">
        <v>94.8</v>
      </c>
      <c r="AY562" s="20">
        <v>51.5</v>
      </c>
      <c r="AZ562" s="20">
        <v>18</v>
      </c>
      <c r="BA562" s="20">
        <v>16.600000000000001</v>
      </c>
      <c r="BB562" s="22">
        <v>4</v>
      </c>
      <c r="BC562" s="20">
        <v>0</v>
      </c>
      <c r="BD562" s="20">
        <v>0.2</v>
      </c>
      <c r="BE562" s="20">
        <v>0.2</v>
      </c>
      <c r="BF562" s="20">
        <v>10.19</v>
      </c>
      <c r="BG562" s="22">
        <v>280</v>
      </c>
      <c r="BH562" s="22">
        <v>113</v>
      </c>
      <c r="BI562" s="22">
        <v>268</v>
      </c>
      <c r="BJ562" s="22">
        <v>82</v>
      </c>
      <c r="BK562" s="22">
        <v>338</v>
      </c>
      <c r="BL562" s="22">
        <v>118</v>
      </c>
      <c r="BM562" s="22">
        <v>318</v>
      </c>
      <c r="BN562" s="22">
        <v>113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0.04</v>
      </c>
      <c r="BX562" s="22">
        <v>0.04</v>
      </c>
      <c r="BY562" s="22">
        <v>1.91</v>
      </c>
      <c r="BZ562" s="22">
        <v>1.69</v>
      </c>
      <c r="CA562" s="22">
        <v>540</v>
      </c>
      <c r="CB562" s="22">
        <v>116</v>
      </c>
      <c r="CC562" s="22">
        <v>147</v>
      </c>
      <c r="CD562" s="22">
        <v>42</v>
      </c>
      <c r="CE562" s="22">
        <v>338</v>
      </c>
      <c r="CF562" s="22">
        <v>114</v>
      </c>
      <c r="CG562" s="22">
        <v>156</v>
      </c>
      <c r="CH562" s="22">
        <v>61</v>
      </c>
      <c r="CI562" s="22">
        <v>0.75</v>
      </c>
      <c r="CJ562" s="22">
        <v>0.19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545477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0.7</v>
      </c>
      <c r="K563" s="20">
        <v>0.7</v>
      </c>
      <c r="L563" s="22">
        <v>0</v>
      </c>
      <c r="M563" s="20" t="s">
        <v>1255</v>
      </c>
      <c r="N563" s="20">
        <v>0.2</v>
      </c>
      <c r="O563" s="22">
        <v>634</v>
      </c>
      <c r="P563" s="23" t="b">
        <v>0</v>
      </c>
      <c r="Q563" s="20"/>
      <c r="R563" s="20" t="s">
        <v>3165</v>
      </c>
      <c r="S563" s="22">
        <v>39</v>
      </c>
      <c r="T563" s="20" t="s">
        <v>2571</v>
      </c>
      <c r="U563" s="20">
        <v>1</v>
      </c>
      <c r="V563" s="20" t="s">
        <v>511</v>
      </c>
      <c r="W563" s="20">
        <v>0.4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1</v>
      </c>
      <c r="AD563" s="22">
        <v>39095</v>
      </c>
      <c r="AE563" s="22">
        <v>1492</v>
      </c>
      <c r="AF563" s="22">
        <v>35601</v>
      </c>
      <c r="AG563" s="22">
        <v>799</v>
      </c>
      <c r="AH563" s="20">
        <v>0.1</v>
      </c>
      <c r="AI563" s="20">
        <v>0.3</v>
      </c>
      <c r="AJ563" s="20" t="s">
        <v>2572</v>
      </c>
      <c r="AK563" s="22">
        <v>3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2</v>
      </c>
      <c r="AX563" s="20">
        <v>0.2</v>
      </c>
      <c r="AY563" s="20">
        <v>0.1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473</v>
      </c>
      <c r="BH563" s="22">
        <v>167</v>
      </c>
      <c r="BI563" s="22">
        <v>446</v>
      </c>
      <c r="BJ563" s="22">
        <v>166</v>
      </c>
      <c r="BK563" s="22">
        <v>455</v>
      </c>
      <c r="BL563" s="22">
        <v>162</v>
      </c>
      <c r="BM563" s="22">
        <v>505</v>
      </c>
      <c r="BN563" s="22">
        <v>175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758</v>
      </c>
      <c r="CB563" s="22">
        <v>245</v>
      </c>
      <c r="CC563" s="22">
        <v>358</v>
      </c>
      <c r="CD563" s="22">
        <v>117</v>
      </c>
      <c r="CE563" s="22">
        <v>387</v>
      </c>
      <c r="CF563" s="22">
        <v>133</v>
      </c>
      <c r="CG563" s="22">
        <v>255</v>
      </c>
      <c r="CH563" s="22">
        <v>102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547719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3</v>
      </c>
      <c r="J564" s="20">
        <v>3.5</v>
      </c>
      <c r="K564" s="20">
        <v>3.5</v>
      </c>
      <c r="L564" s="22">
        <v>2</v>
      </c>
      <c r="M564" s="20" t="s">
        <v>505</v>
      </c>
      <c r="N564" s="20">
        <v>3</v>
      </c>
      <c r="O564" s="22">
        <v>635</v>
      </c>
      <c r="P564" s="23" t="b">
        <v>0</v>
      </c>
      <c r="Q564" s="20"/>
      <c r="R564" s="20" t="s">
        <v>3366</v>
      </c>
      <c r="S564" s="22">
        <v>45</v>
      </c>
      <c r="T564" s="20" t="s">
        <v>2573</v>
      </c>
      <c r="U564" s="20">
        <v>3</v>
      </c>
      <c r="V564" s="20" t="s">
        <v>2574</v>
      </c>
      <c r="W564" s="20">
        <v>0.2</v>
      </c>
      <c r="X564" s="23" t="b">
        <v>0</v>
      </c>
      <c r="Y564" s="20"/>
      <c r="Z564" s="20" t="s">
        <v>858</v>
      </c>
      <c r="AA564" s="22">
        <v>15</v>
      </c>
      <c r="AB564" s="22">
        <v>4</v>
      </c>
      <c r="AC564" s="22">
        <v>15</v>
      </c>
      <c r="AD564" s="22">
        <v>18233</v>
      </c>
      <c r="AE564" s="22">
        <v>1017</v>
      </c>
      <c r="AF564" s="22">
        <v>5776</v>
      </c>
      <c r="AG564" s="22">
        <v>714</v>
      </c>
      <c r="AH564" s="20">
        <v>0.7</v>
      </c>
      <c r="AI564" s="20">
        <v>3.3</v>
      </c>
      <c r="AJ564" s="20" t="s">
        <v>2574</v>
      </c>
      <c r="AK564" s="22">
        <v>424</v>
      </c>
      <c r="AL564" s="22">
        <v>0</v>
      </c>
      <c r="AM564" s="22">
        <v>1</v>
      </c>
      <c r="AN564" s="22">
        <v>1</v>
      </c>
      <c r="AO564" s="22">
        <v>8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1</v>
      </c>
      <c r="AW564" s="22">
        <v>81</v>
      </c>
      <c r="AX564" s="20">
        <v>64.2</v>
      </c>
      <c r="AY564" s="20">
        <v>56.8</v>
      </c>
      <c r="AZ564" s="20">
        <v>32</v>
      </c>
      <c r="BA564" s="20">
        <v>15.2</v>
      </c>
      <c r="BB564" s="22">
        <v>5</v>
      </c>
      <c r="BC564" s="20">
        <v>0.38</v>
      </c>
      <c r="BD564" s="20">
        <v>0.55000000000000004</v>
      </c>
      <c r="BE564" s="20">
        <v>0.93</v>
      </c>
      <c r="BF564" s="20">
        <v>8.4600000000000009</v>
      </c>
      <c r="BG564" s="22">
        <v>326</v>
      </c>
      <c r="BH564" s="22">
        <v>139</v>
      </c>
      <c r="BI564" s="22">
        <v>250</v>
      </c>
      <c r="BJ564" s="22">
        <v>139</v>
      </c>
      <c r="BK564" s="22">
        <v>282</v>
      </c>
      <c r="BL564" s="22">
        <v>147</v>
      </c>
      <c r="BM564" s="22">
        <v>325</v>
      </c>
      <c r="BN564" s="22">
        <v>148</v>
      </c>
      <c r="BO564" s="20"/>
      <c r="BP564" s="20"/>
      <c r="BQ564" s="20"/>
      <c r="BR564" s="20"/>
      <c r="BS564" s="20"/>
      <c r="BT564" s="20"/>
      <c r="BU564" s="22">
        <v>0.08</v>
      </c>
      <c r="BV564" s="22">
        <v>0</v>
      </c>
      <c r="BW564" s="22">
        <v>0.12</v>
      </c>
      <c r="BX564" s="22">
        <v>0.2</v>
      </c>
      <c r="BY564" s="22">
        <v>1.8</v>
      </c>
      <c r="BZ564" s="22">
        <v>1.7</v>
      </c>
      <c r="CA564" s="22">
        <v>461</v>
      </c>
      <c r="CB564" s="22">
        <v>272</v>
      </c>
      <c r="CC564" s="22">
        <v>103</v>
      </c>
      <c r="CD564" s="22">
        <v>55</v>
      </c>
      <c r="CE564" s="22">
        <v>143</v>
      </c>
      <c r="CF564" s="22">
        <v>62</v>
      </c>
      <c r="CG564" s="22">
        <v>356</v>
      </c>
      <c r="CH564" s="22">
        <v>112</v>
      </c>
      <c r="CI564" s="22">
        <v>1.06</v>
      </c>
      <c r="CJ564" s="22">
        <v>0.21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248859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3</v>
      </c>
      <c r="J565" s="20">
        <v>0.7</v>
      </c>
      <c r="K565" s="20">
        <v>0.7</v>
      </c>
      <c r="L565" s="22">
        <v>0</v>
      </c>
      <c r="M565" s="20" t="s">
        <v>1275</v>
      </c>
      <c r="N565" s="20">
        <v>0.2</v>
      </c>
      <c r="O565" s="22">
        <v>738</v>
      </c>
      <c r="P565" s="23" t="b">
        <v>0</v>
      </c>
      <c r="Q565" s="20"/>
      <c r="R565" s="20"/>
      <c r="S565" s="22">
        <v>45</v>
      </c>
      <c r="T565" s="20" t="s">
        <v>3536</v>
      </c>
      <c r="U565" s="20">
        <v>1</v>
      </c>
      <c r="V565" s="20" t="s">
        <v>632</v>
      </c>
      <c r="W565" s="20">
        <v>0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1</v>
      </c>
      <c r="AD565" s="22">
        <v>666</v>
      </c>
      <c r="AE565" s="22">
        <v>45</v>
      </c>
      <c r="AF565" s="22">
        <v>237</v>
      </c>
      <c r="AG565" s="22">
        <v>39</v>
      </c>
      <c r="AH565" s="20">
        <v>0</v>
      </c>
      <c r="AI565" s="20">
        <v>0.2</v>
      </c>
      <c r="AJ565" s="20" t="s">
        <v>632</v>
      </c>
      <c r="AK565" s="22">
        <v>1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3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648</v>
      </c>
      <c r="BH565" s="22">
        <v>254</v>
      </c>
      <c r="BI565" s="22">
        <v>643</v>
      </c>
      <c r="BJ565" s="22">
        <v>255</v>
      </c>
      <c r="BK565" s="22">
        <v>630</v>
      </c>
      <c r="BL565" s="22">
        <v>252</v>
      </c>
      <c r="BM565" s="22">
        <v>653</v>
      </c>
      <c r="BN565" s="22">
        <v>257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397</v>
      </c>
      <c r="CB565" s="22">
        <v>231</v>
      </c>
      <c r="CC565" s="22">
        <v>376</v>
      </c>
      <c r="CD565" s="22">
        <v>170</v>
      </c>
      <c r="CE565" s="22">
        <v>408</v>
      </c>
      <c r="CF565" s="22">
        <v>185</v>
      </c>
      <c r="CG565" s="22">
        <v>705</v>
      </c>
      <c r="CH565" s="22">
        <v>289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547716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4</v>
      </c>
      <c r="J566" s="20">
        <v>0.7</v>
      </c>
      <c r="K566" s="20">
        <v>0.7</v>
      </c>
      <c r="L566" s="22">
        <v>0</v>
      </c>
      <c r="M566" s="20" t="s">
        <v>999</v>
      </c>
      <c r="N566" s="20">
        <v>0.2</v>
      </c>
      <c r="O566" s="22">
        <v>739</v>
      </c>
      <c r="P566" s="23" t="b">
        <v>0</v>
      </c>
      <c r="Q566" s="20"/>
      <c r="R566" s="20"/>
      <c r="S566" s="22">
        <v>45</v>
      </c>
      <c r="T566" s="20" t="s">
        <v>3537</v>
      </c>
      <c r="U566" s="20">
        <v>1</v>
      </c>
      <c r="V566" s="20" t="s">
        <v>3538</v>
      </c>
      <c r="W566" s="20">
        <v>0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1</v>
      </c>
      <c r="AD566" s="22">
        <v>2652</v>
      </c>
      <c r="AE566" s="22">
        <v>157</v>
      </c>
      <c r="AF566" s="22">
        <v>1167</v>
      </c>
      <c r="AG566" s="22">
        <v>106</v>
      </c>
      <c r="AH566" s="20">
        <v>0</v>
      </c>
      <c r="AI566" s="20">
        <v>0.2</v>
      </c>
      <c r="AJ566" s="20" t="s">
        <v>3538</v>
      </c>
      <c r="AK566" s="22">
        <v>24</v>
      </c>
      <c r="AL566" s="22">
        <v>0</v>
      </c>
      <c r="AM566" s="22">
        <v>0</v>
      </c>
      <c r="AN566" s="22">
        <v>0</v>
      </c>
      <c r="AO566" s="22">
        <v>1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2</v>
      </c>
      <c r="AX566" s="20">
        <v>2</v>
      </c>
      <c r="AY566" s="20">
        <v>0</v>
      </c>
      <c r="AZ566" s="20">
        <v>0</v>
      </c>
      <c r="BA566" s="20">
        <v>0.2</v>
      </c>
      <c r="BB566" s="22">
        <v>0</v>
      </c>
      <c r="BC566" s="20">
        <v>0</v>
      </c>
      <c r="BD566" s="20">
        <v>0</v>
      </c>
      <c r="BE566" s="20">
        <v>0</v>
      </c>
      <c r="BF566" s="20">
        <v>1.76</v>
      </c>
      <c r="BG566" s="22">
        <v>462</v>
      </c>
      <c r="BH566" s="22">
        <v>53</v>
      </c>
      <c r="BI566" s="22">
        <v>690</v>
      </c>
      <c r="BJ566" s="22">
        <v>83</v>
      </c>
      <c r="BK566" s="22">
        <v>682</v>
      </c>
      <c r="BL566" s="22">
        <v>82</v>
      </c>
      <c r="BM566" s="22">
        <v>473</v>
      </c>
      <c r="BN566" s="22">
        <v>58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6.6</v>
      </c>
      <c r="BZ566" s="22">
        <v>3.75</v>
      </c>
      <c r="CA566" s="22">
        <v>460</v>
      </c>
      <c r="CB566" s="22">
        <v>88</v>
      </c>
      <c r="CC566" s="22">
        <v>382</v>
      </c>
      <c r="CD566" s="22">
        <v>50</v>
      </c>
      <c r="CE566" s="22">
        <v>423</v>
      </c>
      <c r="CF566" s="22">
        <v>53</v>
      </c>
      <c r="CG566" s="22">
        <v>604</v>
      </c>
      <c r="CH566" s="22">
        <v>83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490150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4</v>
      </c>
      <c r="J567" s="20">
        <v>0.7</v>
      </c>
      <c r="K567" s="20">
        <v>0.7</v>
      </c>
      <c r="L567" s="22">
        <v>0</v>
      </c>
      <c r="M567" s="20" t="s">
        <v>1027</v>
      </c>
      <c r="N567" s="20">
        <v>0.2</v>
      </c>
      <c r="O567" s="22">
        <v>745</v>
      </c>
      <c r="P567" s="23" t="b">
        <v>0</v>
      </c>
      <c r="Q567" s="20"/>
      <c r="R567" s="20"/>
      <c r="S567" s="22">
        <v>45</v>
      </c>
      <c r="T567" s="20" t="s">
        <v>3603</v>
      </c>
      <c r="U567" s="20">
        <v>1</v>
      </c>
      <c r="V567" s="20" t="s">
        <v>3604</v>
      </c>
      <c r="W567" s="20">
        <v>0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1</v>
      </c>
      <c r="AD567" s="22">
        <v>1264</v>
      </c>
      <c r="AE567" s="22">
        <v>76</v>
      </c>
      <c r="AF567" s="22">
        <v>428</v>
      </c>
      <c r="AG567" s="22">
        <v>80</v>
      </c>
      <c r="AH567" s="20">
        <v>0</v>
      </c>
      <c r="AI567" s="20">
        <v>0.2</v>
      </c>
      <c r="AJ567" s="20" t="s">
        <v>3604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3</v>
      </c>
      <c r="AX567" s="20">
        <v>0.2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476</v>
      </c>
      <c r="BH567" s="22">
        <v>56</v>
      </c>
      <c r="BI567" s="22">
        <v>666</v>
      </c>
      <c r="BJ567" s="22">
        <v>75</v>
      </c>
      <c r="BK567" s="22">
        <v>657</v>
      </c>
      <c r="BL567" s="22">
        <v>74</v>
      </c>
      <c r="BM567" s="22">
        <v>676</v>
      </c>
      <c r="BN567" s="22">
        <v>77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430</v>
      </c>
      <c r="CB567" s="22">
        <v>79</v>
      </c>
      <c r="CC567" s="22">
        <v>379</v>
      </c>
      <c r="CD567" s="22">
        <v>49</v>
      </c>
      <c r="CE567" s="22">
        <v>417</v>
      </c>
      <c r="CF567" s="22">
        <v>50</v>
      </c>
      <c r="CG567" s="22">
        <v>667</v>
      </c>
      <c r="CH567" s="22">
        <v>91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437626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887</v>
      </c>
      <c r="N568" s="20">
        <v>0</v>
      </c>
      <c r="O568" s="22">
        <v>23</v>
      </c>
      <c r="P568" s="23" t="b">
        <v>0</v>
      </c>
      <c r="Q568" s="20"/>
      <c r="R568" s="20" t="s">
        <v>3240</v>
      </c>
      <c r="S568" s="22">
        <v>40</v>
      </c>
      <c r="T568" s="20" t="s">
        <v>888</v>
      </c>
      <c r="U568" s="20">
        <v>0</v>
      </c>
      <c r="V568" s="20" t="s">
        <v>889</v>
      </c>
      <c r="W568" s="20">
        <v>0.3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23488</v>
      </c>
      <c r="AE568" s="22">
        <v>140</v>
      </c>
      <c r="AF568" s="22">
        <v>28929</v>
      </c>
      <c r="AG568" s="22">
        <v>258</v>
      </c>
      <c r="AH568" s="20">
        <v>0</v>
      </c>
      <c r="AI568" s="20">
        <v>0</v>
      </c>
      <c r="AJ568" s="20" t="s">
        <v>735</v>
      </c>
      <c r="AK568" s="22">
        <v>93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2</v>
      </c>
      <c r="AT568" s="22">
        <v>0</v>
      </c>
      <c r="AU568" s="22">
        <v>0</v>
      </c>
      <c r="AV568" s="22">
        <v>0</v>
      </c>
      <c r="AW568" s="22">
        <v>8</v>
      </c>
      <c r="AX568" s="20">
        <v>9.1999999999999993</v>
      </c>
      <c r="AY568" s="20">
        <v>7.2</v>
      </c>
      <c r="AZ568" s="20">
        <v>2</v>
      </c>
      <c r="BA568" s="20">
        <v>1.8</v>
      </c>
      <c r="BB568" s="22">
        <v>1</v>
      </c>
      <c r="BC568" s="20">
        <v>0</v>
      </c>
      <c r="BD568" s="20">
        <v>0.03</v>
      </c>
      <c r="BE568" s="20">
        <v>0.03</v>
      </c>
      <c r="BF568" s="20">
        <v>1.68</v>
      </c>
      <c r="BG568" s="22">
        <v>435</v>
      </c>
      <c r="BH568" s="22">
        <v>158</v>
      </c>
      <c r="BI568" s="22">
        <v>398</v>
      </c>
      <c r="BJ568" s="22">
        <v>145</v>
      </c>
      <c r="BK568" s="22">
        <v>408</v>
      </c>
      <c r="BL568" s="22">
        <v>148</v>
      </c>
      <c r="BM568" s="22">
        <v>447</v>
      </c>
      <c r="BN568" s="22">
        <v>159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0.03</v>
      </c>
      <c r="BX568" s="22">
        <v>0.03</v>
      </c>
      <c r="BY568" s="22">
        <v>1.63</v>
      </c>
      <c r="BZ568" s="22">
        <v>1.94</v>
      </c>
      <c r="CA568" s="22">
        <v>671</v>
      </c>
      <c r="CB568" s="22">
        <v>193</v>
      </c>
      <c r="CC568" s="22">
        <v>470</v>
      </c>
      <c r="CD568" s="22">
        <v>169</v>
      </c>
      <c r="CE568" s="22">
        <v>549</v>
      </c>
      <c r="CF568" s="22">
        <v>194</v>
      </c>
      <c r="CG568" s="22">
        <v>293</v>
      </c>
      <c r="CH568" s="22">
        <v>114</v>
      </c>
      <c r="CI568" s="22">
        <v>0.97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224068</v>
      </c>
      <c r="D569" s="22">
        <v>-1</v>
      </c>
      <c r="E569" s="22">
        <v>1</v>
      </c>
      <c r="F569" s="22">
        <v>-1</v>
      </c>
      <c r="G569" s="22">
        <v>1</v>
      </c>
      <c r="H569" s="22">
        <v>0</v>
      </c>
      <c r="I569" s="22">
        <v>1</v>
      </c>
      <c r="J569" s="20">
        <v>0.6</v>
      </c>
      <c r="K569" s="20">
        <v>0.6</v>
      </c>
      <c r="L569" s="22">
        <v>3</v>
      </c>
      <c r="M569" s="20" t="s">
        <v>900</v>
      </c>
      <c r="N569" s="20">
        <v>0.6</v>
      </c>
      <c r="O569" s="22">
        <v>28</v>
      </c>
      <c r="P569" s="23" t="b">
        <v>0</v>
      </c>
      <c r="Q569" s="20"/>
      <c r="R569" s="20"/>
      <c r="S569" s="22">
        <v>39</v>
      </c>
      <c r="T569" s="20" t="s">
        <v>901</v>
      </c>
      <c r="U569" s="20">
        <v>2.7</v>
      </c>
      <c r="V569" s="20" t="s">
        <v>734</v>
      </c>
      <c r="W569" s="20">
        <v>12.3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30</v>
      </c>
      <c r="AD569" s="22">
        <v>959101</v>
      </c>
      <c r="AE569" s="22">
        <v>14069</v>
      </c>
      <c r="AF569" s="22">
        <v>1032851</v>
      </c>
      <c r="AG569" s="22">
        <v>9385</v>
      </c>
      <c r="AH569" s="20">
        <v>0.2</v>
      </c>
      <c r="AI569" s="20">
        <v>7.7</v>
      </c>
      <c r="AJ569" s="20" t="s">
        <v>734</v>
      </c>
      <c r="AK569" s="22">
        <v>990</v>
      </c>
      <c r="AL569" s="22">
        <v>0</v>
      </c>
      <c r="AM569" s="22">
        <v>0</v>
      </c>
      <c r="AN569" s="22">
        <v>2</v>
      </c>
      <c r="AO569" s="22">
        <v>16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35</v>
      </c>
      <c r="AV569" s="22">
        <v>0</v>
      </c>
      <c r="AW569" s="22">
        <v>190</v>
      </c>
      <c r="AX569" s="20">
        <v>224.4</v>
      </c>
      <c r="AY569" s="20">
        <v>0</v>
      </c>
      <c r="AZ569" s="20">
        <v>0</v>
      </c>
      <c r="BA569" s="20">
        <v>22.4</v>
      </c>
      <c r="BB569" s="22">
        <v>11</v>
      </c>
      <c r="BC569" s="20">
        <v>0</v>
      </c>
      <c r="BD569" s="20">
        <v>0</v>
      </c>
      <c r="BE569" s="20">
        <v>0</v>
      </c>
      <c r="BF569" s="20">
        <v>16.61</v>
      </c>
      <c r="BG569" s="22">
        <v>131</v>
      </c>
      <c r="BH569" s="22">
        <v>18</v>
      </c>
      <c r="BI569" s="22">
        <v>477</v>
      </c>
      <c r="BJ569" s="22">
        <v>28</v>
      </c>
      <c r="BK569" s="22">
        <v>448</v>
      </c>
      <c r="BL569" s="22">
        <v>19</v>
      </c>
      <c r="BM569" s="22">
        <v>276</v>
      </c>
      <c r="BN569" s="22">
        <v>18</v>
      </c>
      <c r="BO569" s="20"/>
      <c r="BP569" s="20"/>
      <c r="BQ569" s="20"/>
      <c r="BR569" s="20"/>
      <c r="BS569" s="20"/>
      <c r="BT569" s="20"/>
      <c r="BU569" s="22">
        <v>0</v>
      </c>
      <c r="BV569" s="22">
        <v>3.18</v>
      </c>
      <c r="BW569" s="22">
        <v>0</v>
      </c>
      <c r="BX569" s="22">
        <v>0</v>
      </c>
      <c r="BY569" s="22">
        <v>1.51</v>
      </c>
      <c r="BZ569" s="22">
        <v>1.45</v>
      </c>
      <c r="CA569" s="22">
        <v>746</v>
      </c>
      <c r="CB569" s="22">
        <v>84</v>
      </c>
      <c r="CC569" s="22">
        <v>299</v>
      </c>
      <c r="CD569" s="22">
        <v>26</v>
      </c>
      <c r="CE569" s="22">
        <v>175</v>
      </c>
      <c r="CF569" s="22">
        <v>18</v>
      </c>
      <c r="CG569" s="22">
        <v>31</v>
      </c>
      <c r="CH569" s="22">
        <v>5</v>
      </c>
      <c r="CI569" s="22">
        <v>1</v>
      </c>
      <c r="CJ569" s="22">
        <v>0.18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532605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1198</v>
      </c>
      <c r="N570" s="20">
        <v>0</v>
      </c>
      <c r="O570" s="22">
        <v>186</v>
      </c>
      <c r="P570" s="23" t="b">
        <v>0</v>
      </c>
      <c r="Q570" s="20"/>
      <c r="R570" s="20" t="s">
        <v>2897</v>
      </c>
      <c r="S570" s="22">
        <v>43</v>
      </c>
      <c r="T570" s="20" t="s">
        <v>1199</v>
      </c>
      <c r="U570" s="20">
        <v>1</v>
      </c>
      <c r="V570" s="20" t="s">
        <v>1200</v>
      </c>
      <c r="W570" s="20">
        <v>0.1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</v>
      </c>
      <c r="AD570" s="22">
        <v>13471</v>
      </c>
      <c r="AE570" s="22">
        <v>471</v>
      </c>
      <c r="AF570" s="22">
        <v>16051</v>
      </c>
      <c r="AG570" s="22">
        <v>500</v>
      </c>
      <c r="AH570" s="20">
        <v>0</v>
      </c>
      <c r="AI570" s="20">
        <v>0.2</v>
      </c>
      <c r="AJ570" s="20" t="s">
        <v>1198</v>
      </c>
      <c r="AK570" s="22">
        <v>7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1</v>
      </c>
      <c r="AX570" s="20">
        <v>0</v>
      </c>
      <c r="AY570" s="20">
        <v>0.5</v>
      </c>
      <c r="AZ570" s="20">
        <v>3</v>
      </c>
      <c r="BA570" s="20">
        <v>0.2</v>
      </c>
      <c r="BB570" s="22">
        <v>0</v>
      </c>
      <c r="BC570" s="20">
        <v>0.06</v>
      </c>
      <c r="BD570" s="20">
        <v>0</v>
      </c>
      <c r="BE570" s="20">
        <v>0.06</v>
      </c>
      <c r="BF570" s="20">
        <v>0.02</v>
      </c>
      <c r="BG570" s="22">
        <v>596</v>
      </c>
      <c r="BH570" s="22">
        <v>224</v>
      </c>
      <c r="BI570" s="22">
        <v>435</v>
      </c>
      <c r="BJ570" s="22">
        <v>214</v>
      </c>
      <c r="BK570" s="22">
        <v>406</v>
      </c>
      <c r="BL570" s="22">
        <v>204</v>
      </c>
      <c r="BM570" s="22">
        <v>471</v>
      </c>
      <c r="BN570" s="22">
        <v>216</v>
      </c>
      <c r="BO570" s="20"/>
      <c r="BP570" s="20"/>
      <c r="BQ570" s="20"/>
      <c r="BR570" s="20"/>
      <c r="BS570" s="20"/>
      <c r="BT570" s="20"/>
      <c r="BU570" s="22">
        <v>0.77</v>
      </c>
      <c r="BV570" s="22">
        <v>0</v>
      </c>
      <c r="BW570" s="22">
        <v>0</v>
      </c>
      <c r="BX570" s="22">
        <v>0.77</v>
      </c>
      <c r="BY570" s="22">
        <v>0.26</v>
      </c>
      <c r="BZ570" s="22">
        <v>0</v>
      </c>
      <c r="CA570" s="22">
        <v>609</v>
      </c>
      <c r="CB570" s="22">
        <v>325</v>
      </c>
      <c r="CC570" s="22">
        <v>541</v>
      </c>
      <c r="CD570" s="22">
        <v>193</v>
      </c>
      <c r="CE570" s="22">
        <v>398</v>
      </c>
      <c r="CF570" s="22">
        <v>181</v>
      </c>
      <c r="CG570" s="22">
        <v>374</v>
      </c>
      <c r="CH570" s="22">
        <v>119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209046</v>
      </c>
      <c r="D571" s="22">
        <v>0</v>
      </c>
      <c r="E571" s="22">
        <v>0</v>
      </c>
      <c r="F571" s="22">
        <v>-2</v>
      </c>
      <c r="G571" s="22">
        <v>2</v>
      </c>
      <c r="H571" s="22">
        <v>1</v>
      </c>
      <c r="I571" s="22">
        <v>3</v>
      </c>
      <c r="J571" s="20">
        <v>1.2</v>
      </c>
      <c r="K571" s="20">
        <v>1.2</v>
      </c>
      <c r="L571" s="22">
        <v>0</v>
      </c>
      <c r="M571" s="20" t="s">
        <v>1165</v>
      </c>
      <c r="N571" s="20">
        <v>1.2</v>
      </c>
      <c r="O571" s="22">
        <v>205</v>
      </c>
      <c r="P571" s="23" t="b">
        <v>0</v>
      </c>
      <c r="Q571" s="20"/>
      <c r="R571" s="20" t="s">
        <v>3367</v>
      </c>
      <c r="S571" s="22">
        <v>48</v>
      </c>
      <c r="T571" s="20" t="s">
        <v>1166</v>
      </c>
      <c r="U571" s="20">
        <v>3</v>
      </c>
      <c r="V571" s="20" t="s">
        <v>737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21</v>
      </c>
      <c r="AD571" s="22">
        <v>40071</v>
      </c>
      <c r="AE571" s="22">
        <v>37</v>
      </c>
      <c r="AF571" s="22">
        <v>38731</v>
      </c>
      <c r="AG571" s="22">
        <v>164</v>
      </c>
      <c r="AH571" s="20">
        <v>0.3</v>
      </c>
      <c r="AI571" s="20">
        <v>4.4000000000000004</v>
      </c>
      <c r="AJ571" s="20" t="s">
        <v>737</v>
      </c>
      <c r="AK571" s="22">
        <v>338</v>
      </c>
      <c r="AL571" s="22">
        <v>1</v>
      </c>
      <c r="AM571" s="22">
        <v>1</v>
      </c>
      <c r="AN571" s="22">
        <v>1</v>
      </c>
      <c r="AO571" s="22">
        <v>6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3</v>
      </c>
      <c r="AW571" s="22">
        <v>61</v>
      </c>
      <c r="AX571" s="20">
        <v>66.2</v>
      </c>
      <c r="AY571" s="20">
        <v>95.7</v>
      </c>
      <c r="AZ571" s="20">
        <v>45</v>
      </c>
      <c r="BA571" s="20">
        <v>20.8</v>
      </c>
      <c r="BB571" s="22">
        <v>4</v>
      </c>
      <c r="BC571" s="20">
        <v>0.13</v>
      </c>
      <c r="BD571" s="20">
        <v>0.5</v>
      </c>
      <c r="BE571" s="20">
        <v>0.63</v>
      </c>
      <c r="BF571" s="20">
        <v>4.28</v>
      </c>
      <c r="BG571" s="22">
        <v>321</v>
      </c>
      <c r="BH571" s="22">
        <v>137</v>
      </c>
      <c r="BI571" s="22">
        <v>170</v>
      </c>
      <c r="BJ571" s="22">
        <v>112</v>
      </c>
      <c r="BK571" s="22">
        <v>246</v>
      </c>
      <c r="BL571" s="22">
        <v>127</v>
      </c>
      <c r="BM571" s="22">
        <v>285</v>
      </c>
      <c r="BN571" s="22">
        <v>133</v>
      </c>
      <c r="BO571" s="22">
        <v>3</v>
      </c>
      <c r="BP571" s="20"/>
      <c r="BQ571" s="20"/>
      <c r="BR571" s="20"/>
      <c r="BS571" s="20"/>
      <c r="BT571" s="20"/>
      <c r="BU571" s="22">
        <v>0.03</v>
      </c>
      <c r="BV571" s="22">
        <v>0</v>
      </c>
      <c r="BW571" s="22">
        <v>0.13</v>
      </c>
      <c r="BX571" s="22">
        <v>0.16</v>
      </c>
      <c r="BY571" s="22">
        <v>1.1399999999999999</v>
      </c>
      <c r="BZ571" s="22">
        <v>1.6</v>
      </c>
      <c r="CA571" s="22">
        <v>297</v>
      </c>
      <c r="CB571" s="22">
        <v>193</v>
      </c>
      <c r="CC571" s="22">
        <v>245</v>
      </c>
      <c r="CD571" s="22">
        <v>111</v>
      </c>
      <c r="CE571" s="22">
        <v>146</v>
      </c>
      <c r="CF571" s="22">
        <v>63</v>
      </c>
      <c r="CG571" s="22">
        <v>437</v>
      </c>
      <c r="CH571" s="22">
        <v>144</v>
      </c>
      <c r="CI571" s="22">
        <v>1.07</v>
      </c>
      <c r="CJ571" s="22">
        <v>0.27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449434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3.8</v>
      </c>
      <c r="K572" s="20">
        <v>3.8</v>
      </c>
      <c r="L572" s="22">
        <v>2</v>
      </c>
      <c r="M572" s="20" t="s">
        <v>444</v>
      </c>
      <c r="N572" s="20">
        <v>3.8</v>
      </c>
      <c r="O572" s="22">
        <v>378</v>
      </c>
      <c r="P572" s="23" t="b">
        <v>0</v>
      </c>
      <c r="Q572" s="20"/>
      <c r="R572" s="20" t="s">
        <v>3539</v>
      </c>
      <c r="S572" s="22">
        <v>50</v>
      </c>
      <c r="T572" s="20" t="s">
        <v>1447</v>
      </c>
      <c r="U572" s="20">
        <v>3.2</v>
      </c>
      <c r="V572" s="20" t="s">
        <v>582</v>
      </c>
      <c r="W572" s="20">
        <v>1.4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52</v>
      </c>
      <c r="AD572" s="22">
        <v>226225</v>
      </c>
      <c r="AE572" s="22">
        <v>2163</v>
      </c>
      <c r="AF572" s="22">
        <v>157940</v>
      </c>
      <c r="AG572" s="22">
        <v>6425</v>
      </c>
      <c r="AH572" s="20">
        <v>0.8</v>
      </c>
      <c r="AI572" s="20">
        <v>10.4</v>
      </c>
      <c r="AJ572" s="20" t="s">
        <v>582</v>
      </c>
      <c r="AK572" s="22">
        <v>1003</v>
      </c>
      <c r="AL572" s="22">
        <v>3</v>
      </c>
      <c r="AM572" s="22">
        <v>3</v>
      </c>
      <c r="AN572" s="22">
        <v>1</v>
      </c>
      <c r="AO572" s="22">
        <v>19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172</v>
      </c>
      <c r="AX572" s="20">
        <v>239.2</v>
      </c>
      <c r="AY572" s="20">
        <v>155.19999999999999</v>
      </c>
      <c r="AZ572" s="20">
        <v>289</v>
      </c>
      <c r="BA572" s="20">
        <v>68.2</v>
      </c>
      <c r="BB572" s="22">
        <v>10</v>
      </c>
      <c r="BC572" s="20">
        <v>1.49</v>
      </c>
      <c r="BD572" s="20">
        <v>1.6</v>
      </c>
      <c r="BE572" s="20">
        <v>3.09</v>
      </c>
      <c r="BF572" s="20">
        <v>17</v>
      </c>
      <c r="BG572" s="22">
        <v>119</v>
      </c>
      <c r="BH572" s="22">
        <v>47</v>
      </c>
      <c r="BI572" s="22">
        <v>103</v>
      </c>
      <c r="BJ572" s="22">
        <v>75</v>
      </c>
      <c r="BK572" s="22">
        <v>43</v>
      </c>
      <c r="BL572" s="22">
        <v>25</v>
      </c>
      <c r="BM572" s="22">
        <v>63</v>
      </c>
      <c r="BN572" s="22">
        <v>45</v>
      </c>
      <c r="BO572" s="20"/>
      <c r="BP572" s="20"/>
      <c r="BQ572" s="20"/>
      <c r="BR572" s="20"/>
      <c r="BS572" s="20"/>
      <c r="BT572" s="20"/>
      <c r="BU572" s="22">
        <v>0.13</v>
      </c>
      <c r="BV572" s="22">
        <v>0</v>
      </c>
      <c r="BW572" s="22">
        <v>0.14000000000000001</v>
      </c>
      <c r="BX572" s="22">
        <v>0.27</v>
      </c>
      <c r="BY572" s="22">
        <v>1.53</v>
      </c>
      <c r="BZ572" s="22">
        <v>1.7</v>
      </c>
      <c r="CA572" s="22">
        <v>203</v>
      </c>
      <c r="CB572" s="22">
        <v>129</v>
      </c>
      <c r="CC572" s="22">
        <v>66</v>
      </c>
      <c r="CD572" s="22">
        <v>33</v>
      </c>
      <c r="CE572" s="22">
        <v>116</v>
      </c>
      <c r="CF572" s="22">
        <v>51</v>
      </c>
      <c r="CG572" s="22">
        <v>163</v>
      </c>
      <c r="CH572" s="22">
        <v>50</v>
      </c>
      <c r="CI572" s="22">
        <v>0.9</v>
      </c>
      <c r="CJ572" s="22">
        <v>0.09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461682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1445</v>
      </c>
      <c r="N573" s="20">
        <v>0</v>
      </c>
      <c r="O573" s="22">
        <v>434</v>
      </c>
      <c r="P573" s="23" t="b">
        <v>0</v>
      </c>
      <c r="Q573" s="20" t="s">
        <v>2575</v>
      </c>
      <c r="R573" s="20" t="s">
        <v>2576</v>
      </c>
      <c r="S573" s="22">
        <v>45</v>
      </c>
      <c r="T573" s="20" t="s">
        <v>2231</v>
      </c>
      <c r="U573" s="20">
        <v>0</v>
      </c>
      <c r="V573" s="20" t="s">
        <v>2232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1098</v>
      </c>
      <c r="AG573" s="22">
        <v>3</v>
      </c>
      <c r="AH573" s="20">
        <v>0</v>
      </c>
      <c r="AI573" s="20">
        <v>0</v>
      </c>
      <c r="AJ573" s="20" t="s">
        <v>2233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660</v>
      </c>
      <c r="BH573" s="22">
        <v>261</v>
      </c>
      <c r="BI573" s="22">
        <v>656</v>
      </c>
      <c r="BJ573" s="22">
        <v>262</v>
      </c>
      <c r="BK573" s="22">
        <v>645</v>
      </c>
      <c r="BL573" s="22">
        <v>260</v>
      </c>
      <c r="BM573" s="22">
        <v>665</v>
      </c>
      <c r="BN573" s="22">
        <v>264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416</v>
      </c>
      <c r="CB573" s="22">
        <v>241</v>
      </c>
      <c r="CC573" s="22">
        <v>619</v>
      </c>
      <c r="CD573" s="22">
        <v>232</v>
      </c>
      <c r="CE573" s="22">
        <v>669</v>
      </c>
      <c r="CF573" s="22">
        <v>267</v>
      </c>
      <c r="CG573" s="22">
        <v>716</v>
      </c>
      <c r="CH573" s="22">
        <v>296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48615</v>
      </c>
      <c r="D574" s="22">
        <v>0</v>
      </c>
      <c r="E574" s="22">
        <v>0</v>
      </c>
      <c r="F574" s="22">
        <v>-2</v>
      </c>
      <c r="G574" s="22">
        <v>2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1298</v>
      </c>
      <c r="N574" s="20">
        <v>0</v>
      </c>
      <c r="O574" s="22">
        <v>435</v>
      </c>
      <c r="P574" s="23" t="b">
        <v>0</v>
      </c>
      <c r="Q574" s="20"/>
      <c r="R574" s="20"/>
      <c r="S574" s="22">
        <v>43</v>
      </c>
      <c r="T574" s="20" t="s">
        <v>1531</v>
      </c>
      <c r="U574" s="20">
        <v>0</v>
      </c>
      <c r="V574" s="20" t="s">
        <v>717</v>
      </c>
      <c r="W574" s="20">
        <v>0.2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0</v>
      </c>
      <c r="AD574" s="22">
        <v>26146</v>
      </c>
      <c r="AE574" s="22">
        <v>1339</v>
      </c>
      <c r="AF574" s="22">
        <v>14898</v>
      </c>
      <c r="AG574" s="22">
        <v>1285</v>
      </c>
      <c r="AH574" s="20">
        <v>0</v>
      </c>
      <c r="AI574" s="20">
        <v>0</v>
      </c>
      <c r="AJ574" s="20" t="s">
        <v>717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582</v>
      </c>
      <c r="BH574" s="22">
        <v>220</v>
      </c>
      <c r="BI574" s="22">
        <v>570</v>
      </c>
      <c r="BJ574" s="22">
        <v>221</v>
      </c>
      <c r="BK574" s="22">
        <v>547</v>
      </c>
      <c r="BL574" s="22">
        <v>216</v>
      </c>
      <c r="BM574" s="22">
        <v>589</v>
      </c>
      <c r="BN574" s="22">
        <v>224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567</v>
      </c>
      <c r="CB574" s="22">
        <v>319</v>
      </c>
      <c r="CC574" s="22">
        <v>521</v>
      </c>
      <c r="CD574" s="22">
        <v>189</v>
      </c>
      <c r="CE574" s="22">
        <v>596</v>
      </c>
      <c r="CF574" s="22">
        <v>229</v>
      </c>
      <c r="CG574" s="22">
        <v>315</v>
      </c>
      <c r="CH574" s="22">
        <v>100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80226</v>
      </c>
      <c r="D575" s="22">
        <v>0</v>
      </c>
      <c r="E575" s="22">
        <v>0</v>
      </c>
      <c r="F575" s="22">
        <v>0</v>
      </c>
      <c r="G575" s="22">
        <v>0</v>
      </c>
      <c r="H575" s="22">
        <v>1</v>
      </c>
      <c r="I575" s="22">
        <v>2</v>
      </c>
      <c r="J575" s="20">
        <v>0</v>
      </c>
      <c r="K575" s="20">
        <v>0</v>
      </c>
      <c r="L575" s="22">
        <v>0</v>
      </c>
      <c r="M575" s="20" t="s">
        <v>1578</v>
      </c>
      <c r="N575" s="20">
        <v>0.6</v>
      </c>
      <c r="O575" s="22">
        <v>436</v>
      </c>
      <c r="P575" s="23" t="b">
        <v>0</v>
      </c>
      <c r="Q575" s="20" t="s">
        <v>3824</v>
      </c>
      <c r="R575" s="20" t="s">
        <v>3825</v>
      </c>
      <c r="S575" s="22">
        <v>45</v>
      </c>
      <c r="T575" s="20" t="s">
        <v>1579</v>
      </c>
      <c r="U575" s="20">
        <v>2.2000000000000002</v>
      </c>
      <c r="V575" s="20" t="s">
        <v>1580</v>
      </c>
      <c r="W575" s="20">
        <v>1.1000000000000001</v>
      </c>
      <c r="X575" s="23" t="b">
        <v>0</v>
      </c>
      <c r="Y575" s="20"/>
      <c r="Z575" s="20" t="s">
        <v>899</v>
      </c>
      <c r="AA575" s="22">
        <v>16</v>
      </c>
      <c r="AB575" s="22">
        <v>17</v>
      </c>
      <c r="AC575" s="22">
        <v>27</v>
      </c>
      <c r="AD575" s="22">
        <v>257531</v>
      </c>
      <c r="AE575" s="22">
        <v>23</v>
      </c>
      <c r="AF575" s="22">
        <v>225102</v>
      </c>
      <c r="AG575" s="22">
        <v>7784</v>
      </c>
      <c r="AH575" s="20">
        <v>0.1</v>
      </c>
      <c r="AI575" s="20">
        <v>6</v>
      </c>
      <c r="AJ575" s="20" t="s">
        <v>1580</v>
      </c>
      <c r="AK575" s="22">
        <v>831</v>
      </c>
      <c r="AL575" s="22">
        <v>0</v>
      </c>
      <c r="AM575" s="22">
        <v>2</v>
      </c>
      <c r="AN575" s="22">
        <v>1</v>
      </c>
      <c r="AO575" s="22">
        <v>15</v>
      </c>
      <c r="AP575" s="22">
        <v>0</v>
      </c>
      <c r="AQ575" s="22">
        <v>0</v>
      </c>
      <c r="AR575" s="22">
        <v>0</v>
      </c>
      <c r="AS575" s="22">
        <v>2</v>
      </c>
      <c r="AT575" s="22">
        <v>0</v>
      </c>
      <c r="AU575" s="22">
        <v>0</v>
      </c>
      <c r="AV575" s="22">
        <v>3</v>
      </c>
      <c r="AW575" s="22">
        <v>137</v>
      </c>
      <c r="AX575" s="20">
        <v>187.6</v>
      </c>
      <c r="AY575" s="20">
        <v>84.8</v>
      </c>
      <c r="AZ575" s="20">
        <v>45</v>
      </c>
      <c r="BA575" s="20">
        <v>31.8</v>
      </c>
      <c r="BB575" s="22">
        <v>10</v>
      </c>
      <c r="BC575" s="20">
        <v>0.16</v>
      </c>
      <c r="BD575" s="20">
        <v>0.45</v>
      </c>
      <c r="BE575" s="20">
        <v>0.61</v>
      </c>
      <c r="BF575" s="20">
        <v>13.94</v>
      </c>
      <c r="BG575" s="22">
        <v>164</v>
      </c>
      <c r="BH575" s="22">
        <v>63</v>
      </c>
      <c r="BI575" s="22">
        <v>192</v>
      </c>
      <c r="BJ575" s="22">
        <v>49</v>
      </c>
      <c r="BK575" s="22">
        <v>244</v>
      </c>
      <c r="BL575" s="22">
        <v>73</v>
      </c>
      <c r="BM575" s="22">
        <v>215</v>
      </c>
      <c r="BN575" s="22">
        <v>66</v>
      </c>
      <c r="BO575" s="20"/>
      <c r="BP575" s="20"/>
      <c r="BQ575" s="20"/>
      <c r="BR575" s="20"/>
      <c r="BS575" s="20"/>
      <c r="BT575" s="20"/>
      <c r="BU575" s="22">
        <v>0.02</v>
      </c>
      <c r="BV575" s="22">
        <v>0</v>
      </c>
      <c r="BW575" s="22">
        <v>0.05</v>
      </c>
      <c r="BX575" s="22">
        <v>7.0000000000000007E-2</v>
      </c>
      <c r="BY575" s="22">
        <v>1.51</v>
      </c>
      <c r="BZ575" s="22">
        <v>1.62</v>
      </c>
      <c r="CA575" s="22">
        <v>354</v>
      </c>
      <c r="CB575" s="22">
        <v>52</v>
      </c>
      <c r="CC575" s="22">
        <v>310</v>
      </c>
      <c r="CD575" s="22">
        <v>102</v>
      </c>
      <c r="CE575" s="22">
        <v>238</v>
      </c>
      <c r="CF575" s="22">
        <v>78</v>
      </c>
      <c r="CG575" s="22">
        <v>175</v>
      </c>
      <c r="CH575" s="22">
        <v>66</v>
      </c>
      <c r="CI575" s="22">
        <v>1.08</v>
      </c>
      <c r="CJ575" s="22">
        <v>0.11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210156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4</v>
      </c>
      <c r="J576" s="20">
        <v>0</v>
      </c>
      <c r="K576" s="20">
        <v>0</v>
      </c>
      <c r="L576" s="22">
        <v>0</v>
      </c>
      <c r="M576" s="20" t="s">
        <v>1552</v>
      </c>
      <c r="N576" s="20">
        <v>1.2</v>
      </c>
      <c r="O576" s="22">
        <v>437</v>
      </c>
      <c r="P576" s="23" t="b">
        <v>0</v>
      </c>
      <c r="Q576" s="20" t="s">
        <v>3540</v>
      </c>
      <c r="R576" s="20" t="s">
        <v>3541</v>
      </c>
      <c r="S576" s="22">
        <v>63</v>
      </c>
      <c r="T576" s="20" t="s">
        <v>1553</v>
      </c>
      <c r="U576" s="20">
        <v>4.2</v>
      </c>
      <c r="V576" s="20" t="s">
        <v>427</v>
      </c>
      <c r="W576" s="20">
        <v>1.5</v>
      </c>
      <c r="X576" s="23" t="b">
        <v>0</v>
      </c>
      <c r="Y576" s="20"/>
      <c r="Z576" s="20" t="s">
        <v>899</v>
      </c>
      <c r="AA576" s="22">
        <v>16</v>
      </c>
      <c r="AB576" s="22">
        <v>17</v>
      </c>
      <c r="AC576" s="22">
        <v>42</v>
      </c>
      <c r="AD576" s="22">
        <v>830327</v>
      </c>
      <c r="AE576" s="22">
        <v>63</v>
      </c>
      <c r="AF576" s="22">
        <v>837725</v>
      </c>
      <c r="AG576" s="22">
        <v>2716</v>
      </c>
      <c r="AH576" s="20">
        <v>0.2</v>
      </c>
      <c r="AI576" s="20">
        <v>6.7</v>
      </c>
      <c r="AJ576" s="20" t="s">
        <v>427</v>
      </c>
      <c r="AK576" s="22">
        <v>664</v>
      </c>
      <c r="AL576" s="22">
        <v>4</v>
      </c>
      <c r="AM576" s="22">
        <v>2</v>
      </c>
      <c r="AN576" s="22">
        <v>2</v>
      </c>
      <c r="AO576" s="22">
        <v>11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0</v>
      </c>
      <c r="AV576" s="22">
        <v>3</v>
      </c>
      <c r="AW576" s="22">
        <v>150</v>
      </c>
      <c r="AX576" s="20">
        <v>191.2</v>
      </c>
      <c r="AY576" s="20">
        <v>111.6</v>
      </c>
      <c r="AZ576" s="20">
        <v>167</v>
      </c>
      <c r="BA576" s="20">
        <v>46.8</v>
      </c>
      <c r="BB576" s="22">
        <v>8</v>
      </c>
      <c r="BC576" s="20">
        <v>3.72</v>
      </c>
      <c r="BD576" s="20">
        <v>0.4</v>
      </c>
      <c r="BE576" s="20">
        <v>4.12</v>
      </c>
      <c r="BF576" s="20">
        <v>10.029999999999999</v>
      </c>
      <c r="BG576" s="22">
        <v>161</v>
      </c>
      <c r="BH576" s="22">
        <v>16</v>
      </c>
      <c r="BI576" s="22">
        <v>154</v>
      </c>
      <c r="BJ576" s="22">
        <v>21</v>
      </c>
      <c r="BK576" s="22">
        <v>91</v>
      </c>
      <c r="BL576" s="22">
        <v>30</v>
      </c>
      <c r="BM576" s="22">
        <v>134</v>
      </c>
      <c r="BN576" s="22">
        <v>23</v>
      </c>
      <c r="BO576" s="20"/>
      <c r="BP576" s="20"/>
      <c r="BQ576" s="20"/>
      <c r="BR576" s="20"/>
      <c r="BS576" s="20"/>
      <c r="BT576" s="20"/>
      <c r="BU576" s="22">
        <v>0.5</v>
      </c>
      <c r="BV576" s="22">
        <v>0</v>
      </c>
      <c r="BW576" s="22">
        <v>0.05</v>
      </c>
      <c r="BX576" s="22">
        <v>0.55000000000000004</v>
      </c>
      <c r="BY576" s="22">
        <v>1.36</v>
      </c>
      <c r="BZ576" s="22">
        <v>1.49</v>
      </c>
      <c r="CA576" s="22">
        <v>54</v>
      </c>
      <c r="CB576" s="22">
        <v>19</v>
      </c>
      <c r="CC576" s="22">
        <v>254</v>
      </c>
      <c r="CD576" s="22">
        <v>33</v>
      </c>
      <c r="CE576" s="22">
        <v>44</v>
      </c>
      <c r="CF576" s="22">
        <v>8</v>
      </c>
      <c r="CG576" s="22">
        <v>157</v>
      </c>
      <c r="CH576" s="22">
        <v>26</v>
      </c>
      <c r="CI576" s="22">
        <v>1.08</v>
      </c>
      <c r="CJ576" s="22">
        <v>0.27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437753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1556</v>
      </c>
      <c r="N577" s="20">
        <v>0</v>
      </c>
      <c r="O577" s="22">
        <v>438</v>
      </c>
      <c r="P577" s="23" t="b">
        <v>0</v>
      </c>
      <c r="Q577" s="20" t="s">
        <v>3166</v>
      </c>
      <c r="R577" s="20" t="s">
        <v>3167</v>
      </c>
      <c r="S577" s="22">
        <v>39</v>
      </c>
      <c r="T577" s="20" t="s">
        <v>1557</v>
      </c>
      <c r="U577" s="20">
        <v>0</v>
      </c>
      <c r="V577" s="20" t="s">
        <v>713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1479</v>
      </c>
      <c r="AE577" s="22">
        <v>0</v>
      </c>
      <c r="AF577" s="22">
        <v>8655</v>
      </c>
      <c r="AG577" s="22">
        <v>33</v>
      </c>
      <c r="AH577" s="20">
        <v>0</v>
      </c>
      <c r="AI577" s="20">
        <v>0</v>
      </c>
      <c r="AJ577" s="20" t="s">
        <v>713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495</v>
      </c>
      <c r="BH577" s="22">
        <v>174</v>
      </c>
      <c r="BI577" s="22">
        <v>480</v>
      </c>
      <c r="BJ577" s="22">
        <v>173</v>
      </c>
      <c r="BK577" s="22">
        <v>451</v>
      </c>
      <c r="BL577" s="22">
        <v>160</v>
      </c>
      <c r="BM577" s="22">
        <v>501</v>
      </c>
      <c r="BN577" s="22">
        <v>173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752</v>
      </c>
      <c r="CB577" s="22">
        <v>241</v>
      </c>
      <c r="CC577" s="22">
        <v>423</v>
      </c>
      <c r="CD577" s="22">
        <v>141</v>
      </c>
      <c r="CE577" s="22">
        <v>507</v>
      </c>
      <c r="CF577" s="22">
        <v>171</v>
      </c>
      <c r="CG577" s="22">
        <v>457</v>
      </c>
      <c r="CH577" s="22">
        <v>175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50</v>
      </c>
      <c r="C578" s="22">
        <v>90585</v>
      </c>
      <c r="D578" s="22">
        <v>0</v>
      </c>
      <c r="E578" s="22">
        <v>0</v>
      </c>
      <c r="F578" s="22">
        <v>0</v>
      </c>
      <c r="G578" s="22">
        <v>0</v>
      </c>
      <c r="H578" s="22">
        <v>1</v>
      </c>
      <c r="I578" s="22">
        <v>2</v>
      </c>
      <c r="J578" s="20">
        <v>0.8</v>
      </c>
      <c r="K578" s="20">
        <v>0.4</v>
      </c>
      <c r="L578" s="22">
        <v>2</v>
      </c>
      <c r="M578" s="20" t="s">
        <v>1558</v>
      </c>
      <c r="N578" s="20">
        <v>0.8</v>
      </c>
      <c r="O578" s="22">
        <v>439</v>
      </c>
      <c r="P578" s="23" t="b">
        <v>0</v>
      </c>
      <c r="Q578" s="20"/>
      <c r="R578" s="20" t="s">
        <v>3657</v>
      </c>
      <c r="S578" s="22">
        <v>45</v>
      </c>
      <c r="T578" s="20" t="s">
        <v>1559</v>
      </c>
      <c r="U578" s="20">
        <v>3.2</v>
      </c>
      <c r="V578" s="20" t="s">
        <v>636</v>
      </c>
      <c r="W578" s="20">
        <v>0.6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38</v>
      </c>
      <c r="AD578" s="22">
        <v>120015</v>
      </c>
      <c r="AE578" s="22">
        <v>436</v>
      </c>
      <c r="AF578" s="22">
        <v>93604</v>
      </c>
      <c r="AG578" s="22">
        <v>1039</v>
      </c>
      <c r="AH578" s="20">
        <v>0.2</v>
      </c>
      <c r="AI578" s="20">
        <v>8.4</v>
      </c>
      <c r="AJ578" s="20" t="s">
        <v>636</v>
      </c>
      <c r="AK578" s="22">
        <v>902</v>
      </c>
      <c r="AL578" s="22">
        <v>1</v>
      </c>
      <c r="AM578" s="22">
        <v>0</v>
      </c>
      <c r="AN578" s="22">
        <v>3</v>
      </c>
      <c r="AO578" s="22">
        <v>13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3</v>
      </c>
      <c r="AW578" s="22">
        <v>184</v>
      </c>
      <c r="AX578" s="20">
        <v>297.2</v>
      </c>
      <c r="AY578" s="20">
        <v>38.1</v>
      </c>
      <c r="AZ578" s="20">
        <v>147</v>
      </c>
      <c r="BA578" s="20">
        <v>48.3</v>
      </c>
      <c r="BB578" s="22">
        <v>11</v>
      </c>
      <c r="BC578" s="20">
        <v>1.1100000000000001</v>
      </c>
      <c r="BD578" s="20">
        <v>0.42</v>
      </c>
      <c r="BE578" s="20">
        <v>1.53</v>
      </c>
      <c r="BF578" s="20">
        <v>15.02</v>
      </c>
      <c r="BG578" s="22">
        <v>61</v>
      </c>
      <c r="BH578" s="22">
        <v>19</v>
      </c>
      <c r="BI578" s="22">
        <v>304</v>
      </c>
      <c r="BJ578" s="22">
        <v>102</v>
      </c>
      <c r="BK578" s="22">
        <v>106</v>
      </c>
      <c r="BL578" s="22">
        <v>8</v>
      </c>
      <c r="BM578" s="22">
        <v>125</v>
      </c>
      <c r="BN578" s="22">
        <v>27</v>
      </c>
      <c r="BO578" s="20"/>
      <c r="BP578" s="20"/>
      <c r="BQ578" s="20"/>
      <c r="BR578" s="20"/>
      <c r="BS578" s="20"/>
      <c r="BT578" s="20"/>
      <c r="BU578" s="22">
        <v>0.11</v>
      </c>
      <c r="BV578" s="22">
        <v>0</v>
      </c>
      <c r="BW578" s="22">
        <v>0.04</v>
      </c>
      <c r="BX578" s="22">
        <v>0.15</v>
      </c>
      <c r="BY578" s="22">
        <v>1.5</v>
      </c>
      <c r="BZ578" s="22">
        <v>1.3</v>
      </c>
      <c r="CA578" s="22">
        <v>357</v>
      </c>
      <c r="CB578" s="22">
        <v>54</v>
      </c>
      <c r="CC578" s="22">
        <v>286</v>
      </c>
      <c r="CD578" s="22">
        <v>92</v>
      </c>
      <c r="CE578" s="22">
        <v>112</v>
      </c>
      <c r="CF578" s="22">
        <v>32</v>
      </c>
      <c r="CG578" s="22">
        <v>224</v>
      </c>
      <c r="CH578" s="22">
        <v>83</v>
      </c>
      <c r="CI578" s="22">
        <v>1.1000000000000001</v>
      </c>
      <c r="CJ578" s="22">
        <v>0.3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245830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1039</v>
      </c>
      <c r="N579" s="20">
        <v>0</v>
      </c>
      <c r="O579" s="22">
        <v>440</v>
      </c>
      <c r="P579" s="23" t="b">
        <v>0</v>
      </c>
      <c r="Q579" s="20" t="s">
        <v>2446</v>
      </c>
      <c r="R579" s="20" t="s">
        <v>2447</v>
      </c>
      <c r="S579" s="22">
        <v>45</v>
      </c>
      <c r="T579" s="20" t="s">
        <v>2234</v>
      </c>
      <c r="U579" s="20">
        <v>0</v>
      </c>
      <c r="V579" s="20" t="s">
        <v>2235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0</v>
      </c>
      <c r="AE579" s="22">
        <v>0</v>
      </c>
      <c r="AF579" s="22">
        <v>334</v>
      </c>
      <c r="AG579" s="22">
        <v>0</v>
      </c>
      <c r="AH579" s="20">
        <v>0</v>
      </c>
      <c r="AI579" s="20">
        <v>0</v>
      </c>
      <c r="AJ579" s="20" t="s">
        <v>2235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646</v>
      </c>
      <c r="BH579" s="22">
        <v>252</v>
      </c>
      <c r="BI579" s="22">
        <v>641</v>
      </c>
      <c r="BJ579" s="22">
        <v>253</v>
      </c>
      <c r="BK579" s="22">
        <v>628</v>
      </c>
      <c r="BL579" s="22">
        <v>250</v>
      </c>
      <c r="BM579" s="22">
        <v>651</v>
      </c>
      <c r="BN579" s="22">
        <v>255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395</v>
      </c>
      <c r="CB579" s="22">
        <v>229</v>
      </c>
      <c r="CC579" s="22">
        <v>605</v>
      </c>
      <c r="CD579" s="22">
        <v>223</v>
      </c>
      <c r="CE579" s="22">
        <v>658</v>
      </c>
      <c r="CF579" s="22">
        <v>260</v>
      </c>
      <c r="CG579" s="22">
        <v>739</v>
      </c>
      <c r="CH579" s="22">
        <v>313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56917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1532</v>
      </c>
      <c r="N580" s="20">
        <v>0</v>
      </c>
      <c r="O580" s="22">
        <v>441</v>
      </c>
      <c r="P580" s="23" t="b">
        <v>0</v>
      </c>
      <c r="Q580" s="20" t="s">
        <v>2577</v>
      </c>
      <c r="R580" s="20" t="s">
        <v>2578</v>
      </c>
      <c r="S580" s="22">
        <v>45</v>
      </c>
      <c r="T580" s="20" t="s">
        <v>1533</v>
      </c>
      <c r="U580" s="20">
        <v>0</v>
      </c>
      <c r="V580" s="20" t="s">
        <v>600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2284</v>
      </c>
      <c r="AG580" s="22">
        <v>2</v>
      </c>
      <c r="AH580" s="20">
        <v>0</v>
      </c>
      <c r="AI580" s="20">
        <v>0</v>
      </c>
      <c r="AJ580" s="20" t="s">
        <v>600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631</v>
      </c>
      <c r="BH580" s="22">
        <v>240</v>
      </c>
      <c r="BI580" s="22">
        <v>623</v>
      </c>
      <c r="BJ580" s="22">
        <v>240</v>
      </c>
      <c r="BK580" s="22">
        <v>607</v>
      </c>
      <c r="BL580" s="22">
        <v>236</v>
      </c>
      <c r="BM580" s="22">
        <v>636</v>
      </c>
      <c r="BN580" s="22">
        <v>240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351</v>
      </c>
      <c r="CB580" s="22">
        <v>50</v>
      </c>
      <c r="CC580" s="22">
        <v>589</v>
      </c>
      <c r="CD580" s="22">
        <v>231</v>
      </c>
      <c r="CE580" s="22">
        <v>643</v>
      </c>
      <c r="CF580" s="22">
        <v>239</v>
      </c>
      <c r="CG580" s="22">
        <v>676</v>
      </c>
      <c r="CH580" s="22">
        <v>234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513046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1</v>
      </c>
      <c r="K581" s="20">
        <v>1</v>
      </c>
      <c r="L581" s="22">
        <v>1</v>
      </c>
      <c r="M581" s="20" t="s">
        <v>157</v>
      </c>
      <c r="N581" s="20">
        <v>1</v>
      </c>
      <c r="O581" s="22">
        <v>442</v>
      </c>
      <c r="P581" s="23" t="b">
        <v>0</v>
      </c>
      <c r="Q581" s="20"/>
      <c r="R581" s="20" t="s">
        <v>3723</v>
      </c>
      <c r="S581" s="22">
        <v>53</v>
      </c>
      <c r="T581" s="20" t="s">
        <v>1584</v>
      </c>
      <c r="U581" s="20">
        <v>1.3</v>
      </c>
      <c r="V581" s="20" t="s">
        <v>1585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12</v>
      </c>
      <c r="AD581" s="22">
        <v>2506</v>
      </c>
      <c r="AE581" s="22">
        <v>22</v>
      </c>
      <c r="AF581" s="22">
        <v>11259</v>
      </c>
      <c r="AG581" s="22">
        <v>31</v>
      </c>
      <c r="AH581" s="20">
        <v>0.2</v>
      </c>
      <c r="AI581" s="20">
        <v>2.2999999999999998</v>
      </c>
      <c r="AJ581" s="20" t="s">
        <v>157</v>
      </c>
      <c r="AK581" s="22">
        <v>459</v>
      </c>
      <c r="AL581" s="22">
        <v>0</v>
      </c>
      <c r="AM581" s="22">
        <v>0</v>
      </c>
      <c r="AN581" s="22">
        <v>0</v>
      </c>
      <c r="AO581" s="22">
        <v>13</v>
      </c>
      <c r="AP581" s="22">
        <v>0</v>
      </c>
      <c r="AQ581" s="22">
        <v>0</v>
      </c>
      <c r="AR581" s="22">
        <v>0</v>
      </c>
      <c r="AS581" s="22">
        <v>1</v>
      </c>
      <c r="AT581" s="22">
        <v>0</v>
      </c>
      <c r="AU581" s="22">
        <v>0</v>
      </c>
      <c r="AV581" s="22">
        <v>0</v>
      </c>
      <c r="AW581" s="22">
        <v>39</v>
      </c>
      <c r="AX581" s="20">
        <v>31.4</v>
      </c>
      <c r="AY581" s="20">
        <v>34.299999999999997</v>
      </c>
      <c r="AZ581" s="20">
        <v>16</v>
      </c>
      <c r="BA581" s="20">
        <v>8.1999999999999993</v>
      </c>
      <c r="BB581" s="22">
        <v>5</v>
      </c>
      <c r="BC581" s="20">
        <v>0.19</v>
      </c>
      <c r="BD581" s="20">
        <v>0.1</v>
      </c>
      <c r="BE581" s="20">
        <v>0.28999999999999998</v>
      </c>
      <c r="BF581" s="20">
        <v>7.9</v>
      </c>
      <c r="BG581" s="22">
        <v>383</v>
      </c>
      <c r="BH581" s="22">
        <v>170</v>
      </c>
      <c r="BI581" s="22">
        <v>311</v>
      </c>
      <c r="BJ581" s="22">
        <v>166</v>
      </c>
      <c r="BK581" s="22">
        <v>356</v>
      </c>
      <c r="BL581" s="22">
        <v>177</v>
      </c>
      <c r="BM581" s="22">
        <v>381</v>
      </c>
      <c r="BN581" s="22">
        <v>178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0.02</v>
      </c>
      <c r="BX581" s="22">
        <v>0.06</v>
      </c>
      <c r="BY581" s="22">
        <v>1.55</v>
      </c>
      <c r="BZ581" s="22">
        <v>2.5499999999999998</v>
      </c>
      <c r="CA581" s="22">
        <v>150</v>
      </c>
      <c r="CB581" s="22">
        <v>94</v>
      </c>
      <c r="CC581" s="22">
        <v>273</v>
      </c>
      <c r="CD581" s="22">
        <v>130</v>
      </c>
      <c r="CE581" s="22">
        <v>361</v>
      </c>
      <c r="CF581" s="22">
        <v>169</v>
      </c>
      <c r="CG581" s="22">
        <v>495</v>
      </c>
      <c r="CH581" s="22">
        <v>170</v>
      </c>
      <c r="CI581" s="22">
        <v>0.98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230251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1576</v>
      </c>
      <c r="N582" s="20">
        <v>0</v>
      </c>
      <c r="O582" s="22">
        <v>443</v>
      </c>
      <c r="P582" s="23" t="b">
        <v>0</v>
      </c>
      <c r="Q582" s="20" t="s">
        <v>3168</v>
      </c>
      <c r="R582" s="20" t="s">
        <v>3169</v>
      </c>
      <c r="S582" s="22">
        <v>48</v>
      </c>
      <c r="T582" s="20" t="s">
        <v>1577</v>
      </c>
      <c r="U582" s="20">
        <v>0</v>
      </c>
      <c r="V582" s="20" t="s">
        <v>587</v>
      </c>
      <c r="W582" s="20">
        <v>0.1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6239</v>
      </c>
      <c r="AE582" s="22">
        <v>0</v>
      </c>
      <c r="AF582" s="22">
        <v>50170</v>
      </c>
      <c r="AG582" s="22">
        <v>102</v>
      </c>
      <c r="AH582" s="20">
        <v>0</v>
      </c>
      <c r="AI582" s="20">
        <v>0</v>
      </c>
      <c r="AJ582" s="20" t="s">
        <v>587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711</v>
      </c>
      <c r="BH582" s="22">
        <v>83</v>
      </c>
      <c r="BI582" s="22">
        <v>707</v>
      </c>
      <c r="BJ582" s="22">
        <v>85</v>
      </c>
      <c r="BK582" s="22">
        <v>703</v>
      </c>
      <c r="BL582" s="22">
        <v>84</v>
      </c>
      <c r="BM582" s="22">
        <v>713</v>
      </c>
      <c r="BN582" s="22">
        <v>85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299</v>
      </c>
      <c r="CB582" s="22">
        <v>59</v>
      </c>
      <c r="CC582" s="22">
        <v>681</v>
      </c>
      <c r="CD582" s="22">
        <v>80</v>
      </c>
      <c r="CE582" s="22">
        <v>713</v>
      </c>
      <c r="CF582" s="22">
        <v>85</v>
      </c>
      <c r="CG582" s="22">
        <v>366</v>
      </c>
      <c r="CH582" s="22">
        <v>56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173399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0</v>
      </c>
      <c r="K583" s="20">
        <v>0</v>
      </c>
      <c r="L583" s="22">
        <v>0</v>
      </c>
      <c r="M583" s="20" t="s">
        <v>861</v>
      </c>
      <c r="N583" s="20">
        <v>0</v>
      </c>
      <c r="O583" s="22">
        <v>444</v>
      </c>
      <c r="P583" s="23" t="b">
        <v>0</v>
      </c>
      <c r="Q583" s="20" t="s">
        <v>2898</v>
      </c>
      <c r="R583" s="20" t="s">
        <v>2899</v>
      </c>
      <c r="S583" s="22">
        <v>40</v>
      </c>
      <c r="T583" s="20" t="s">
        <v>1536</v>
      </c>
      <c r="U583" s="20">
        <v>0</v>
      </c>
      <c r="V583" s="20" t="s">
        <v>715</v>
      </c>
      <c r="W583" s="20">
        <v>0.1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796</v>
      </c>
      <c r="AE583" s="22">
        <v>0</v>
      </c>
      <c r="AF583" s="22">
        <v>10125</v>
      </c>
      <c r="AG583" s="22">
        <v>27</v>
      </c>
      <c r="AH583" s="20">
        <v>0</v>
      </c>
      <c r="AI583" s="20">
        <v>0</v>
      </c>
      <c r="AJ583" s="20" t="s">
        <v>715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514</v>
      </c>
      <c r="BH583" s="22">
        <v>181</v>
      </c>
      <c r="BI583" s="22">
        <v>500</v>
      </c>
      <c r="BJ583" s="22">
        <v>181</v>
      </c>
      <c r="BK583" s="22">
        <v>472</v>
      </c>
      <c r="BL583" s="22">
        <v>169</v>
      </c>
      <c r="BM583" s="22">
        <v>522</v>
      </c>
      <c r="BN583" s="22">
        <v>182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643</v>
      </c>
      <c r="CB583" s="22">
        <v>173</v>
      </c>
      <c r="CC583" s="22">
        <v>446</v>
      </c>
      <c r="CD583" s="22">
        <v>152</v>
      </c>
      <c r="CE583" s="22">
        <v>526</v>
      </c>
      <c r="CF583" s="22">
        <v>178</v>
      </c>
      <c r="CG583" s="22">
        <v>487</v>
      </c>
      <c r="CH583" s="22">
        <v>188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100</v>
      </c>
      <c r="B584" s="22">
        <v>100</v>
      </c>
      <c r="C584" s="22">
        <v>116404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2</v>
      </c>
      <c r="J584" s="20">
        <v>0.2</v>
      </c>
      <c r="K584" s="20">
        <v>0.2</v>
      </c>
      <c r="L584" s="22">
        <v>1</v>
      </c>
      <c r="M584" s="20" t="s">
        <v>1758</v>
      </c>
      <c r="N584" s="20">
        <v>0.2</v>
      </c>
      <c r="O584" s="22">
        <v>445</v>
      </c>
      <c r="P584" s="23" t="b">
        <v>0</v>
      </c>
      <c r="Q584" s="20"/>
      <c r="R584" s="20" t="s">
        <v>3368</v>
      </c>
      <c r="S584" s="22">
        <v>44</v>
      </c>
      <c r="T584" s="20" t="s">
        <v>1759</v>
      </c>
      <c r="U584" s="20">
        <v>0.3</v>
      </c>
      <c r="V584" s="20" t="s">
        <v>1760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1</v>
      </c>
      <c r="AD584" s="22">
        <v>1294</v>
      </c>
      <c r="AE584" s="22">
        <v>46</v>
      </c>
      <c r="AF584" s="22">
        <v>3185</v>
      </c>
      <c r="AG584" s="22">
        <v>13</v>
      </c>
      <c r="AH584" s="20">
        <v>0</v>
      </c>
      <c r="AI584" s="20">
        <v>0.2</v>
      </c>
      <c r="AJ584" s="20" t="s">
        <v>1761</v>
      </c>
      <c r="AK584" s="22">
        <v>132</v>
      </c>
      <c r="AL584" s="22">
        <v>0</v>
      </c>
      <c r="AM584" s="22">
        <v>0</v>
      </c>
      <c r="AN584" s="22">
        <v>0</v>
      </c>
      <c r="AO584" s="22">
        <v>5</v>
      </c>
      <c r="AP584" s="22">
        <v>0</v>
      </c>
      <c r="AQ584" s="22">
        <v>0</v>
      </c>
      <c r="AR584" s="22">
        <v>0</v>
      </c>
      <c r="AS584" s="22">
        <v>1</v>
      </c>
      <c r="AT584" s="22">
        <v>0</v>
      </c>
      <c r="AU584" s="22">
        <v>0</v>
      </c>
      <c r="AV584" s="22">
        <v>0</v>
      </c>
      <c r="AW584" s="22">
        <v>25</v>
      </c>
      <c r="AX584" s="20">
        <v>25.8</v>
      </c>
      <c r="AY584" s="20">
        <v>11.3</v>
      </c>
      <c r="AZ584" s="20">
        <v>12</v>
      </c>
      <c r="BA584" s="20">
        <v>4.9000000000000004</v>
      </c>
      <c r="BB584" s="22">
        <v>1</v>
      </c>
      <c r="BC584" s="20">
        <v>0.11</v>
      </c>
      <c r="BD584" s="20">
        <v>0</v>
      </c>
      <c r="BE584" s="20">
        <v>0.11</v>
      </c>
      <c r="BF584" s="20">
        <v>2.46</v>
      </c>
      <c r="BG584" s="22">
        <v>390</v>
      </c>
      <c r="BH584" s="22">
        <v>144</v>
      </c>
      <c r="BI584" s="22">
        <v>385</v>
      </c>
      <c r="BJ584" s="22">
        <v>139</v>
      </c>
      <c r="BK584" s="22">
        <v>369</v>
      </c>
      <c r="BL584" s="22">
        <v>133</v>
      </c>
      <c r="BM584" s="22">
        <v>402</v>
      </c>
      <c r="BN584" s="22">
        <v>143</v>
      </c>
      <c r="BO584" s="20"/>
      <c r="BP584" s="20"/>
      <c r="BQ584" s="20"/>
      <c r="BR584" s="20"/>
      <c r="BS584" s="20"/>
      <c r="BT584" s="20"/>
      <c r="BU584" s="22">
        <v>0.08</v>
      </c>
      <c r="BV584" s="22">
        <v>0</v>
      </c>
      <c r="BW584" s="22">
        <v>0</v>
      </c>
      <c r="BX584" s="22">
        <v>0.08</v>
      </c>
      <c r="BY584" s="22">
        <v>1.68</v>
      </c>
      <c r="BZ584" s="22">
        <v>3.41</v>
      </c>
      <c r="CA584" s="22">
        <v>490</v>
      </c>
      <c r="CB584" s="22">
        <v>92</v>
      </c>
      <c r="CC584" s="22">
        <v>366</v>
      </c>
      <c r="CD584" s="22">
        <v>125</v>
      </c>
      <c r="CE584" s="22">
        <v>486</v>
      </c>
      <c r="CF584" s="22">
        <v>163</v>
      </c>
      <c r="CG584" s="22">
        <v>597</v>
      </c>
      <c r="CH584" s="22">
        <v>212</v>
      </c>
      <c r="CI584" s="22">
        <v>0.68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89076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1572</v>
      </c>
      <c r="N585" s="20">
        <v>0</v>
      </c>
      <c r="O585" s="22">
        <v>446</v>
      </c>
      <c r="P585" s="23" t="b">
        <v>0</v>
      </c>
      <c r="Q585" s="20" t="s">
        <v>3044</v>
      </c>
      <c r="R585" s="20" t="s">
        <v>3045</v>
      </c>
      <c r="S585" s="22">
        <v>49</v>
      </c>
      <c r="T585" s="20" t="s">
        <v>1573</v>
      </c>
      <c r="U585" s="20">
        <v>0</v>
      </c>
      <c r="V585" s="20" t="s">
        <v>603</v>
      </c>
      <c r="W585" s="20">
        <v>0</v>
      </c>
      <c r="X585" s="23" t="b">
        <v>0</v>
      </c>
      <c r="Y585" s="20"/>
      <c r="Z585" s="20" t="s">
        <v>872</v>
      </c>
      <c r="AA585" s="22">
        <v>16</v>
      </c>
      <c r="AB585" s="22">
        <v>17</v>
      </c>
      <c r="AC585" s="22">
        <v>0</v>
      </c>
      <c r="AD585" s="22">
        <v>105</v>
      </c>
      <c r="AE585" s="22">
        <v>0</v>
      </c>
      <c r="AF585" s="22">
        <v>1923</v>
      </c>
      <c r="AG585" s="22">
        <v>1</v>
      </c>
      <c r="AH585" s="20">
        <v>0</v>
      </c>
      <c r="AI585" s="20">
        <v>0</v>
      </c>
      <c r="AJ585" s="20" t="s">
        <v>603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715</v>
      </c>
      <c r="BH585" s="22">
        <v>300</v>
      </c>
      <c r="BI585" s="22">
        <v>710</v>
      </c>
      <c r="BJ585" s="22">
        <v>298</v>
      </c>
      <c r="BK585" s="22">
        <v>706</v>
      </c>
      <c r="BL585" s="22">
        <v>298</v>
      </c>
      <c r="BM585" s="22">
        <v>716</v>
      </c>
      <c r="BN585" s="22">
        <v>300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219</v>
      </c>
      <c r="CB585" s="22">
        <v>141</v>
      </c>
      <c r="CC585" s="22">
        <v>684</v>
      </c>
      <c r="CD585" s="22">
        <v>278</v>
      </c>
      <c r="CE585" s="22">
        <v>716</v>
      </c>
      <c r="CF585" s="22">
        <v>300</v>
      </c>
      <c r="CG585" s="22">
        <v>661</v>
      </c>
      <c r="CH585" s="22">
        <v>264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222531</v>
      </c>
      <c r="D586" s="22">
        <v>0</v>
      </c>
      <c r="E586" s="22">
        <v>0</v>
      </c>
      <c r="F586" s="22">
        <v>-3</v>
      </c>
      <c r="G586" s="22">
        <v>3</v>
      </c>
      <c r="H586" s="22">
        <v>1</v>
      </c>
      <c r="I586" s="22">
        <v>3</v>
      </c>
      <c r="J586" s="20">
        <v>4.4000000000000004</v>
      </c>
      <c r="K586" s="20">
        <v>4.4000000000000004</v>
      </c>
      <c r="L586" s="22">
        <v>2</v>
      </c>
      <c r="M586" s="20" t="s">
        <v>933</v>
      </c>
      <c r="N586" s="20">
        <v>4.4000000000000004</v>
      </c>
      <c r="O586" s="22">
        <v>447</v>
      </c>
      <c r="P586" s="23" t="b">
        <v>0</v>
      </c>
      <c r="Q586" s="20"/>
      <c r="R586" s="20"/>
      <c r="S586" s="22">
        <v>57</v>
      </c>
      <c r="T586" s="20" t="s">
        <v>1560</v>
      </c>
      <c r="U586" s="20">
        <v>3.1</v>
      </c>
      <c r="V586" s="20" t="s">
        <v>436</v>
      </c>
      <c r="W586" s="20">
        <v>1.6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50</v>
      </c>
      <c r="AD586" s="22">
        <v>191766</v>
      </c>
      <c r="AE586" s="22">
        <v>1390</v>
      </c>
      <c r="AF586" s="22">
        <v>274869</v>
      </c>
      <c r="AG586" s="22">
        <v>5496</v>
      </c>
      <c r="AH586" s="20">
        <v>0.8</v>
      </c>
      <c r="AI586" s="20">
        <v>8.8000000000000007</v>
      </c>
      <c r="AJ586" s="20" t="s">
        <v>436</v>
      </c>
      <c r="AK586" s="22">
        <v>1326</v>
      </c>
      <c r="AL586" s="22">
        <v>1</v>
      </c>
      <c r="AM586" s="22">
        <v>4</v>
      </c>
      <c r="AN586" s="22">
        <v>3</v>
      </c>
      <c r="AO586" s="22">
        <v>25</v>
      </c>
      <c r="AP586" s="22">
        <v>0</v>
      </c>
      <c r="AQ586" s="22">
        <v>0</v>
      </c>
      <c r="AR586" s="22">
        <v>0</v>
      </c>
      <c r="AS586" s="22">
        <v>3</v>
      </c>
      <c r="AT586" s="22">
        <v>0</v>
      </c>
      <c r="AU586" s="22">
        <v>0</v>
      </c>
      <c r="AV586" s="22">
        <v>3</v>
      </c>
      <c r="AW586" s="22">
        <v>213</v>
      </c>
      <c r="AX586" s="20">
        <v>235.2</v>
      </c>
      <c r="AY586" s="20">
        <v>464.1</v>
      </c>
      <c r="AZ586" s="20">
        <v>227</v>
      </c>
      <c r="BA586" s="20">
        <v>92.8</v>
      </c>
      <c r="BB586" s="22">
        <v>14</v>
      </c>
      <c r="BC586" s="20">
        <v>2.6</v>
      </c>
      <c r="BD586" s="20">
        <v>2.48</v>
      </c>
      <c r="BE586" s="20">
        <v>5.08</v>
      </c>
      <c r="BF586" s="20">
        <v>22.08</v>
      </c>
      <c r="BG586" s="22">
        <v>121</v>
      </c>
      <c r="BH586" s="22">
        <v>48</v>
      </c>
      <c r="BI586" s="22">
        <v>12</v>
      </c>
      <c r="BJ586" s="22">
        <v>9</v>
      </c>
      <c r="BK586" s="22">
        <v>62</v>
      </c>
      <c r="BL586" s="22">
        <v>40</v>
      </c>
      <c r="BM586" s="22">
        <v>30</v>
      </c>
      <c r="BN586" s="22">
        <v>20</v>
      </c>
      <c r="BO586" s="22">
        <v>1</v>
      </c>
      <c r="BP586" s="20"/>
      <c r="BQ586" s="22">
        <v>1</v>
      </c>
      <c r="BR586" s="20"/>
      <c r="BS586" s="22">
        <v>1</v>
      </c>
      <c r="BT586" s="20"/>
      <c r="BU586" s="22">
        <v>0.18</v>
      </c>
      <c r="BV586" s="22">
        <v>0</v>
      </c>
      <c r="BW586" s="22">
        <v>0.17</v>
      </c>
      <c r="BX586" s="22">
        <v>0.35</v>
      </c>
      <c r="BY586" s="22">
        <v>1.5</v>
      </c>
      <c r="BZ586" s="22">
        <v>1.7</v>
      </c>
      <c r="CA586" s="22">
        <v>83</v>
      </c>
      <c r="CB586" s="22">
        <v>53</v>
      </c>
      <c r="CC586" s="22">
        <v>44</v>
      </c>
      <c r="CD586" s="22">
        <v>21</v>
      </c>
      <c r="CE586" s="22">
        <v>135</v>
      </c>
      <c r="CF586" s="22">
        <v>57</v>
      </c>
      <c r="CG586" s="22">
        <v>148</v>
      </c>
      <c r="CH586" s="22">
        <v>46</v>
      </c>
      <c r="CI586" s="22">
        <v>0.95</v>
      </c>
      <c r="CJ586" s="22">
        <v>0.2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20066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1565</v>
      </c>
      <c r="N587" s="20">
        <v>0</v>
      </c>
      <c r="O587" s="22">
        <v>448</v>
      </c>
      <c r="P587" s="23" t="b">
        <v>0</v>
      </c>
      <c r="Q587" s="20"/>
      <c r="R587" s="20" t="s">
        <v>2448</v>
      </c>
      <c r="S587" s="22">
        <v>40</v>
      </c>
      <c r="T587" s="20" t="s">
        <v>1566</v>
      </c>
      <c r="U587" s="20">
        <v>0</v>
      </c>
      <c r="V587" s="20" t="s">
        <v>591</v>
      </c>
      <c r="W587" s="20">
        <v>0.2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0</v>
      </c>
      <c r="AD587" s="22">
        <v>3905</v>
      </c>
      <c r="AE587" s="22">
        <v>74</v>
      </c>
      <c r="AF587" s="22">
        <v>14163</v>
      </c>
      <c r="AG587" s="22">
        <v>160</v>
      </c>
      <c r="AH587" s="20">
        <v>0</v>
      </c>
      <c r="AI587" s="20">
        <v>0</v>
      </c>
      <c r="AJ587" s="20" t="s">
        <v>591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499</v>
      </c>
      <c r="BH587" s="22">
        <v>49</v>
      </c>
      <c r="BI587" s="22">
        <v>484</v>
      </c>
      <c r="BJ587" s="22">
        <v>32</v>
      </c>
      <c r="BK587" s="22">
        <v>456</v>
      </c>
      <c r="BL587" s="22">
        <v>23</v>
      </c>
      <c r="BM587" s="22">
        <v>506</v>
      </c>
      <c r="BN587" s="22">
        <v>49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623</v>
      </c>
      <c r="CB587" s="22">
        <v>35</v>
      </c>
      <c r="CC587" s="22">
        <v>428</v>
      </c>
      <c r="CD587" s="22">
        <v>48</v>
      </c>
      <c r="CE587" s="22">
        <v>511</v>
      </c>
      <c r="CF587" s="22">
        <v>49</v>
      </c>
      <c r="CG587" s="22">
        <v>326</v>
      </c>
      <c r="CH587" s="22">
        <v>50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168547</v>
      </c>
      <c r="D588" s="22">
        <v>0</v>
      </c>
      <c r="E588" s="22">
        <v>0</v>
      </c>
      <c r="F588" s="22">
        <v>-2</v>
      </c>
      <c r="G588" s="22">
        <v>2</v>
      </c>
      <c r="H588" s="22">
        <v>0</v>
      </c>
      <c r="I588" s="22">
        <v>1</v>
      </c>
      <c r="J588" s="20">
        <v>0</v>
      </c>
      <c r="K588" s="20">
        <v>0</v>
      </c>
      <c r="L588" s="22">
        <v>0</v>
      </c>
      <c r="M588" s="20" t="s">
        <v>918</v>
      </c>
      <c r="N588" s="20">
        <v>0</v>
      </c>
      <c r="O588" s="22">
        <v>449</v>
      </c>
      <c r="P588" s="23" t="b">
        <v>0</v>
      </c>
      <c r="Q588" s="20"/>
      <c r="R588" s="20"/>
      <c r="S588" s="22">
        <v>43</v>
      </c>
      <c r="T588" s="20" t="s">
        <v>2236</v>
      </c>
      <c r="U588" s="20">
        <v>0</v>
      </c>
      <c r="V588" s="20" t="s">
        <v>2237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0</v>
      </c>
      <c r="AD588" s="22">
        <v>2223</v>
      </c>
      <c r="AE588" s="22">
        <v>57</v>
      </c>
      <c r="AF588" s="22">
        <v>7962</v>
      </c>
      <c r="AG588" s="22">
        <v>74</v>
      </c>
      <c r="AH588" s="20">
        <v>0</v>
      </c>
      <c r="AI588" s="20">
        <v>0</v>
      </c>
      <c r="AJ588" s="20" t="s">
        <v>2237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587</v>
      </c>
      <c r="BH588" s="22">
        <v>81</v>
      </c>
      <c r="BI588" s="22">
        <v>577</v>
      </c>
      <c r="BJ588" s="22">
        <v>68</v>
      </c>
      <c r="BK588" s="22">
        <v>556</v>
      </c>
      <c r="BL588" s="22">
        <v>60</v>
      </c>
      <c r="BM588" s="22">
        <v>594</v>
      </c>
      <c r="BN588" s="22">
        <v>81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585</v>
      </c>
      <c r="CB588" s="22">
        <v>31</v>
      </c>
      <c r="CC588" s="22">
        <v>530</v>
      </c>
      <c r="CD588" s="22">
        <v>80</v>
      </c>
      <c r="CE588" s="22">
        <v>601</v>
      </c>
      <c r="CF588" s="22">
        <v>81</v>
      </c>
      <c r="CG588" s="22">
        <v>412</v>
      </c>
      <c r="CH588" s="22">
        <v>58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55037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3</v>
      </c>
      <c r="J589" s="20">
        <v>0.2</v>
      </c>
      <c r="K589" s="20">
        <v>0.2</v>
      </c>
      <c r="L589" s="22">
        <v>1</v>
      </c>
      <c r="M589" s="20" t="s">
        <v>1574</v>
      </c>
      <c r="N589" s="20">
        <v>0.2</v>
      </c>
      <c r="O589" s="22">
        <v>451</v>
      </c>
      <c r="P589" s="23" t="b">
        <v>0</v>
      </c>
      <c r="Q589" s="20"/>
      <c r="R589" s="20"/>
      <c r="S589" s="22">
        <v>48</v>
      </c>
      <c r="T589" s="20" t="s">
        <v>1575</v>
      </c>
      <c r="U589" s="20">
        <v>0.9</v>
      </c>
      <c r="V589" s="20" t="s">
        <v>618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7</v>
      </c>
      <c r="AD589" s="22">
        <v>761</v>
      </c>
      <c r="AE589" s="22">
        <v>10</v>
      </c>
      <c r="AF589" s="22">
        <v>2070</v>
      </c>
      <c r="AG589" s="22">
        <v>26</v>
      </c>
      <c r="AH589" s="20">
        <v>0</v>
      </c>
      <c r="AI589" s="20">
        <v>1.5</v>
      </c>
      <c r="AJ589" s="20" t="s">
        <v>618</v>
      </c>
      <c r="AK589" s="22">
        <v>133</v>
      </c>
      <c r="AL589" s="22">
        <v>0</v>
      </c>
      <c r="AM589" s="22">
        <v>0</v>
      </c>
      <c r="AN589" s="22">
        <v>0</v>
      </c>
      <c r="AO589" s="22">
        <v>4</v>
      </c>
      <c r="AP589" s="22">
        <v>0</v>
      </c>
      <c r="AQ589" s="22">
        <v>0</v>
      </c>
      <c r="AR589" s="22">
        <v>0</v>
      </c>
      <c r="AS589" s="22">
        <v>2</v>
      </c>
      <c r="AT589" s="22">
        <v>0</v>
      </c>
      <c r="AU589" s="22">
        <v>0</v>
      </c>
      <c r="AV589" s="22">
        <v>0</v>
      </c>
      <c r="AW589" s="22">
        <v>24</v>
      </c>
      <c r="AX589" s="20">
        <v>31.8</v>
      </c>
      <c r="AY589" s="20">
        <v>13.7</v>
      </c>
      <c r="AZ589" s="20">
        <v>17</v>
      </c>
      <c r="BA589" s="20">
        <v>6.3</v>
      </c>
      <c r="BB589" s="22">
        <v>1</v>
      </c>
      <c r="BC589" s="20">
        <v>0.24</v>
      </c>
      <c r="BD589" s="20">
        <v>0.03</v>
      </c>
      <c r="BE589" s="20">
        <v>0.27</v>
      </c>
      <c r="BF589" s="20">
        <v>4.3600000000000003</v>
      </c>
      <c r="BG589" s="22">
        <v>382</v>
      </c>
      <c r="BH589" s="22">
        <v>169</v>
      </c>
      <c r="BI589" s="22">
        <v>373</v>
      </c>
      <c r="BJ589" s="22">
        <v>191</v>
      </c>
      <c r="BK589" s="22">
        <v>348</v>
      </c>
      <c r="BL589" s="22">
        <v>174</v>
      </c>
      <c r="BM589" s="22">
        <v>390</v>
      </c>
      <c r="BN589" s="22">
        <v>181</v>
      </c>
      <c r="BO589" s="20"/>
      <c r="BP589" s="20"/>
      <c r="BQ589" s="20"/>
      <c r="BR589" s="20"/>
      <c r="BS589" s="20"/>
      <c r="BT589" s="20"/>
      <c r="BU589" s="22">
        <v>0.16</v>
      </c>
      <c r="BV589" s="22">
        <v>0</v>
      </c>
      <c r="BW589" s="22">
        <v>0.02</v>
      </c>
      <c r="BX589" s="22">
        <v>0.18</v>
      </c>
      <c r="BY589" s="22">
        <v>2.95</v>
      </c>
      <c r="BZ589" s="22">
        <v>2.71</v>
      </c>
      <c r="CA589" s="22">
        <v>276</v>
      </c>
      <c r="CB589" s="22">
        <v>176</v>
      </c>
      <c r="CC589" s="22">
        <v>385</v>
      </c>
      <c r="CD589" s="22">
        <v>175</v>
      </c>
      <c r="CE589" s="22">
        <v>462</v>
      </c>
      <c r="CF589" s="22">
        <v>219</v>
      </c>
      <c r="CG589" s="22">
        <v>600</v>
      </c>
      <c r="CH589" s="22">
        <v>229</v>
      </c>
      <c r="CI589" s="22">
        <v>0.68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27.75" thickBot="1">
      <c r="A590" s="22">
        <v>0</v>
      </c>
      <c r="B590" s="22">
        <v>0</v>
      </c>
      <c r="C590" s="22">
        <v>221403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1542</v>
      </c>
      <c r="N590" s="20">
        <v>0</v>
      </c>
      <c r="O590" s="22">
        <v>452</v>
      </c>
      <c r="P590" s="23" t="b">
        <v>0</v>
      </c>
      <c r="Q590" s="20" t="s">
        <v>2449</v>
      </c>
      <c r="R590" s="20" t="s">
        <v>2450</v>
      </c>
      <c r="S590" s="22">
        <v>45</v>
      </c>
      <c r="T590" s="20" t="s">
        <v>1543</v>
      </c>
      <c r="U590" s="20">
        <v>0</v>
      </c>
      <c r="V590" s="20" t="s">
        <v>720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489</v>
      </c>
      <c r="AG590" s="22">
        <v>1</v>
      </c>
      <c r="AH590" s="20">
        <v>0</v>
      </c>
      <c r="AI590" s="20">
        <v>0</v>
      </c>
      <c r="AJ590" s="20" t="s">
        <v>720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641</v>
      </c>
      <c r="BH590" s="22">
        <v>243</v>
      </c>
      <c r="BI590" s="22">
        <v>636</v>
      </c>
      <c r="BJ590" s="22">
        <v>243</v>
      </c>
      <c r="BK590" s="22">
        <v>621</v>
      </c>
      <c r="BL590" s="22">
        <v>239</v>
      </c>
      <c r="BM590" s="22">
        <v>646</v>
      </c>
      <c r="BN590" s="22">
        <v>243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383</v>
      </c>
      <c r="CB590" s="22">
        <v>70</v>
      </c>
      <c r="CC590" s="22">
        <v>600</v>
      </c>
      <c r="CD590" s="22">
        <v>235</v>
      </c>
      <c r="CE590" s="22">
        <v>653</v>
      </c>
      <c r="CF590" s="22">
        <v>242</v>
      </c>
      <c r="CG590" s="22">
        <v>724</v>
      </c>
      <c r="CH590" s="22">
        <v>242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179519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3</v>
      </c>
      <c r="J591" s="20">
        <v>2</v>
      </c>
      <c r="K591" s="20">
        <v>2</v>
      </c>
      <c r="L591" s="22">
        <v>2</v>
      </c>
      <c r="M591" s="20" t="s">
        <v>1569</v>
      </c>
      <c r="N591" s="20">
        <v>2</v>
      </c>
      <c r="O591" s="22">
        <v>453</v>
      </c>
      <c r="P591" s="23" t="b">
        <v>0</v>
      </c>
      <c r="Q591" s="20"/>
      <c r="R591" s="20" t="s">
        <v>3327</v>
      </c>
      <c r="S591" s="22">
        <v>50</v>
      </c>
      <c r="T591" s="20" t="s">
        <v>1570</v>
      </c>
      <c r="U591" s="20">
        <v>2.2999999999999998</v>
      </c>
      <c r="V591" s="20" t="s">
        <v>611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34</v>
      </c>
      <c r="AD591" s="22">
        <v>3199</v>
      </c>
      <c r="AE591" s="22">
        <v>51</v>
      </c>
      <c r="AF591" s="22">
        <v>3473</v>
      </c>
      <c r="AG591" s="22">
        <v>69</v>
      </c>
      <c r="AH591" s="20">
        <v>0.4</v>
      </c>
      <c r="AI591" s="20">
        <v>6.8</v>
      </c>
      <c r="AJ591" s="20" t="s">
        <v>611</v>
      </c>
      <c r="AK591" s="22">
        <v>1272</v>
      </c>
      <c r="AL591" s="22">
        <v>1</v>
      </c>
      <c r="AM591" s="22">
        <v>0</v>
      </c>
      <c r="AN591" s="22">
        <v>3</v>
      </c>
      <c r="AO591" s="22">
        <v>25</v>
      </c>
      <c r="AP591" s="22">
        <v>0</v>
      </c>
      <c r="AQ591" s="22">
        <v>0</v>
      </c>
      <c r="AR591" s="22">
        <v>0</v>
      </c>
      <c r="AS591" s="22">
        <v>4</v>
      </c>
      <c r="AT591" s="22">
        <v>0</v>
      </c>
      <c r="AU591" s="22">
        <v>0</v>
      </c>
      <c r="AV591" s="22">
        <v>0</v>
      </c>
      <c r="AW591" s="22">
        <v>159</v>
      </c>
      <c r="AX591" s="20">
        <v>173.8</v>
      </c>
      <c r="AY591" s="20">
        <v>79</v>
      </c>
      <c r="AZ591" s="20">
        <v>27</v>
      </c>
      <c r="BA591" s="20">
        <v>27.9</v>
      </c>
      <c r="BB591" s="22">
        <v>15</v>
      </c>
      <c r="BC591" s="20">
        <v>0.31</v>
      </c>
      <c r="BD591" s="20">
        <v>0.17</v>
      </c>
      <c r="BE591" s="20">
        <v>0.48</v>
      </c>
      <c r="BF591" s="20">
        <v>19.850000000000001</v>
      </c>
      <c r="BG591" s="22">
        <v>184</v>
      </c>
      <c r="BH591" s="22">
        <v>75</v>
      </c>
      <c r="BI591" s="22">
        <v>200</v>
      </c>
      <c r="BJ591" s="22">
        <v>121</v>
      </c>
      <c r="BK591" s="22">
        <v>305</v>
      </c>
      <c r="BL591" s="22">
        <v>156</v>
      </c>
      <c r="BM591" s="22">
        <v>238</v>
      </c>
      <c r="BN591" s="22">
        <v>111</v>
      </c>
      <c r="BO591" s="20"/>
      <c r="BP591" s="20"/>
      <c r="BQ591" s="20"/>
      <c r="BR591" s="20"/>
      <c r="BS591" s="20"/>
      <c r="BT591" s="20"/>
      <c r="BU591" s="22">
        <v>0.02</v>
      </c>
      <c r="BV591" s="22">
        <v>0</v>
      </c>
      <c r="BW591" s="22">
        <v>0.01</v>
      </c>
      <c r="BX591" s="22">
        <v>0.03</v>
      </c>
      <c r="BY591" s="22">
        <v>1.4</v>
      </c>
      <c r="BZ591" s="22">
        <v>1.77</v>
      </c>
      <c r="CA591" s="22">
        <v>190</v>
      </c>
      <c r="CB591" s="22">
        <v>118</v>
      </c>
      <c r="CC591" s="22">
        <v>162</v>
      </c>
      <c r="CD591" s="22">
        <v>80</v>
      </c>
      <c r="CE591" s="22">
        <v>232</v>
      </c>
      <c r="CF591" s="22">
        <v>106</v>
      </c>
      <c r="CG591" s="22">
        <v>555</v>
      </c>
      <c r="CH591" s="22">
        <v>204</v>
      </c>
      <c r="CI591" s="22">
        <v>1.06</v>
      </c>
      <c r="CJ591" s="22">
        <v>0.21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242885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1544</v>
      </c>
      <c r="N592" s="20">
        <v>0</v>
      </c>
      <c r="O592" s="22">
        <v>454</v>
      </c>
      <c r="P592" s="23" t="b">
        <v>0</v>
      </c>
      <c r="Q592" s="20" t="s">
        <v>3046</v>
      </c>
      <c r="R592" s="20" t="s">
        <v>3047</v>
      </c>
      <c r="S592" s="22">
        <v>40</v>
      </c>
      <c r="T592" s="20" t="s">
        <v>1545</v>
      </c>
      <c r="U592" s="20">
        <v>0</v>
      </c>
      <c r="V592" s="20" t="s">
        <v>719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589</v>
      </c>
      <c r="AE592" s="22">
        <v>0</v>
      </c>
      <c r="AF592" s="22">
        <v>7288</v>
      </c>
      <c r="AG592" s="22">
        <v>24</v>
      </c>
      <c r="AH592" s="20">
        <v>0</v>
      </c>
      <c r="AI592" s="20">
        <v>0</v>
      </c>
      <c r="AJ592" s="20" t="s">
        <v>719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532</v>
      </c>
      <c r="BH592" s="22">
        <v>194</v>
      </c>
      <c r="BI592" s="22">
        <v>519</v>
      </c>
      <c r="BJ592" s="22">
        <v>194</v>
      </c>
      <c r="BK592" s="22">
        <v>491</v>
      </c>
      <c r="BL592" s="22">
        <v>182</v>
      </c>
      <c r="BM592" s="22">
        <v>540</v>
      </c>
      <c r="BN592" s="22">
        <v>195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664</v>
      </c>
      <c r="CB592" s="22">
        <v>188</v>
      </c>
      <c r="CC592" s="22">
        <v>464</v>
      </c>
      <c r="CD592" s="22">
        <v>165</v>
      </c>
      <c r="CE592" s="22">
        <v>544</v>
      </c>
      <c r="CF592" s="22">
        <v>191</v>
      </c>
      <c r="CG592" s="22">
        <v>500</v>
      </c>
      <c r="CH592" s="22">
        <v>190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168281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1413</v>
      </c>
      <c r="N593" s="20">
        <v>0</v>
      </c>
      <c r="O593" s="22">
        <v>455</v>
      </c>
      <c r="P593" s="23" t="b">
        <v>0</v>
      </c>
      <c r="Q593" s="20"/>
      <c r="R593" s="20" t="s">
        <v>2900</v>
      </c>
      <c r="S593" s="22">
        <v>44</v>
      </c>
      <c r="T593" s="20" t="s">
        <v>1535</v>
      </c>
      <c r="U593" s="20">
        <v>2.4</v>
      </c>
      <c r="V593" s="20" t="s">
        <v>588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12</v>
      </c>
      <c r="AD593" s="22">
        <v>5528</v>
      </c>
      <c r="AE593" s="22">
        <v>14</v>
      </c>
      <c r="AF593" s="22">
        <v>9495</v>
      </c>
      <c r="AG593" s="22">
        <v>74</v>
      </c>
      <c r="AH593" s="20">
        <v>0</v>
      </c>
      <c r="AI593" s="20">
        <v>2.7</v>
      </c>
      <c r="AJ593" s="20" t="s">
        <v>588</v>
      </c>
      <c r="AK593" s="22">
        <v>416</v>
      </c>
      <c r="AL593" s="22">
        <v>0</v>
      </c>
      <c r="AM593" s="22">
        <v>0</v>
      </c>
      <c r="AN593" s="22">
        <v>1</v>
      </c>
      <c r="AO593" s="22">
        <v>6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64</v>
      </c>
      <c r="AX593" s="20">
        <v>89</v>
      </c>
      <c r="AY593" s="20">
        <v>32.4</v>
      </c>
      <c r="AZ593" s="20">
        <v>17</v>
      </c>
      <c r="BA593" s="20">
        <v>13.8</v>
      </c>
      <c r="BB593" s="22">
        <v>5</v>
      </c>
      <c r="BC593" s="20">
        <v>0.21</v>
      </c>
      <c r="BD593" s="20">
        <v>0.17</v>
      </c>
      <c r="BE593" s="20">
        <v>0.38</v>
      </c>
      <c r="BF593" s="20">
        <v>5.64</v>
      </c>
      <c r="BG593" s="22">
        <v>287</v>
      </c>
      <c r="BH593" s="22">
        <v>115</v>
      </c>
      <c r="BI593" s="22">
        <v>315</v>
      </c>
      <c r="BJ593" s="22">
        <v>104</v>
      </c>
      <c r="BK593" s="22">
        <v>344</v>
      </c>
      <c r="BL593" s="22">
        <v>122</v>
      </c>
      <c r="BM593" s="22">
        <v>335</v>
      </c>
      <c r="BN593" s="22">
        <v>122</v>
      </c>
      <c r="BO593" s="20"/>
      <c r="BP593" s="20"/>
      <c r="BQ593" s="20"/>
      <c r="BR593" s="20"/>
      <c r="BS593" s="20"/>
      <c r="BT593" s="20"/>
      <c r="BU593" s="22">
        <v>0.05</v>
      </c>
      <c r="BV593" s="22">
        <v>0</v>
      </c>
      <c r="BW593" s="22">
        <v>0.04</v>
      </c>
      <c r="BX593" s="22">
        <v>0.09</v>
      </c>
      <c r="BY593" s="22">
        <v>1.22</v>
      </c>
      <c r="BZ593" s="22">
        <v>1.3</v>
      </c>
      <c r="CA593" s="22">
        <v>498</v>
      </c>
      <c r="CB593" s="22">
        <v>95</v>
      </c>
      <c r="CC593" s="22">
        <v>554</v>
      </c>
      <c r="CD593" s="22">
        <v>218</v>
      </c>
      <c r="CE593" s="22">
        <v>215</v>
      </c>
      <c r="CF593" s="22">
        <v>67</v>
      </c>
      <c r="CG593" s="22">
        <v>432</v>
      </c>
      <c r="CH593" s="22">
        <v>165</v>
      </c>
      <c r="CI593" s="22">
        <v>1.08</v>
      </c>
      <c r="CJ593" s="22">
        <v>0.22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244930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1255</v>
      </c>
      <c r="N594" s="20">
        <v>0</v>
      </c>
      <c r="O594" s="22">
        <v>456</v>
      </c>
      <c r="P594" s="23" t="b">
        <v>0</v>
      </c>
      <c r="Q594" s="20" t="s">
        <v>3170</v>
      </c>
      <c r="R594" s="20" t="s">
        <v>3171</v>
      </c>
      <c r="S594" s="22">
        <v>44</v>
      </c>
      <c r="T594" s="20" t="s">
        <v>1548</v>
      </c>
      <c r="U594" s="20">
        <v>0</v>
      </c>
      <c r="V594" s="20" t="s">
        <v>712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874</v>
      </c>
      <c r="AE594" s="22">
        <v>0</v>
      </c>
      <c r="AF594" s="22">
        <v>3214</v>
      </c>
      <c r="AG594" s="22">
        <v>9</v>
      </c>
      <c r="AH594" s="20">
        <v>0</v>
      </c>
      <c r="AI594" s="20">
        <v>0</v>
      </c>
      <c r="AJ594" s="20" t="s">
        <v>712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620</v>
      </c>
      <c r="BH594" s="22">
        <v>238</v>
      </c>
      <c r="BI594" s="22">
        <v>609</v>
      </c>
      <c r="BJ594" s="22">
        <v>238</v>
      </c>
      <c r="BK594" s="22">
        <v>592</v>
      </c>
      <c r="BL594" s="22">
        <v>234</v>
      </c>
      <c r="BM594" s="22">
        <v>625</v>
      </c>
      <c r="BN594" s="22">
        <v>241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536</v>
      </c>
      <c r="CB594" s="22">
        <v>300</v>
      </c>
      <c r="CC594" s="22">
        <v>575</v>
      </c>
      <c r="CD594" s="22">
        <v>208</v>
      </c>
      <c r="CE594" s="22">
        <v>632</v>
      </c>
      <c r="CF594" s="22">
        <v>246</v>
      </c>
      <c r="CG594" s="22">
        <v>622</v>
      </c>
      <c r="CH594" s="22">
        <v>241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199170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0.6</v>
      </c>
      <c r="K595" s="20">
        <v>0.6</v>
      </c>
      <c r="L595" s="22">
        <v>2</v>
      </c>
      <c r="M595" s="20" t="s">
        <v>1561</v>
      </c>
      <c r="N595" s="20">
        <v>0.6</v>
      </c>
      <c r="O595" s="22">
        <v>457</v>
      </c>
      <c r="P595" s="23" t="b">
        <v>0</v>
      </c>
      <c r="Q595" s="20"/>
      <c r="R595" s="20" t="s">
        <v>3284</v>
      </c>
      <c r="S595" s="22">
        <v>45</v>
      </c>
      <c r="T595" s="20" t="s">
        <v>1562</v>
      </c>
      <c r="U595" s="20">
        <v>1.2</v>
      </c>
      <c r="V595" s="20" t="s">
        <v>714</v>
      </c>
      <c r="W595" s="20">
        <v>0.1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12</v>
      </c>
      <c r="AD595" s="22">
        <v>3759</v>
      </c>
      <c r="AE595" s="22">
        <v>62</v>
      </c>
      <c r="AF595" s="22">
        <v>3987</v>
      </c>
      <c r="AG595" s="22">
        <v>77</v>
      </c>
      <c r="AH595" s="20">
        <v>0.1</v>
      </c>
      <c r="AI595" s="20">
        <v>2.7</v>
      </c>
      <c r="AJ595" s="20" t="s">
        <v>714</v>
      </c>
      <c r="AK595" s="22">
        <v>643</v>
      </c>
      <c r="AL595" s="22">
        <v>0</v>
      </c>
      <c r="AM595" s="22">
        <v>0</v>
      </c>
      <c r="AN595" s="22">
        <v>1</v>
      </c>
      <c r="AO595" s="22">
        <v>15</v>
      </c>
      <c r="AP595" s="22">
        <v>0</v>
      </c>
      <c r="AQ595" s="22">
        <v>0</v>
      </c>
      <c r="AR595" s="22">
        <v>0</v>
      </c>
      <c r="AS595" s="22">
        <v>2</v>
      </c>
      <c r="AT595" s="22">
        <v>1</v>
      </c>
      <c r="AU595" s="22">
        <v>0</v>
      </c>
      <c r="AV595" s="22">
        <v>1</v>
      </c>
      <c r="AW595" s="22">
        <v>99</v>
      </c>
      <c r="AX595" s="20">
        <v>110</v>
      </c>
      <c r="AY595" s="20">
        <v>30.1</v>
      </c>
      <c r="AZ595" s="20">
        <v>17</v>
      </c>
      <c r="BA595" s="20">
        <v>15.6</v>
      </c>
      <c r="BB595" s="22">
        <v>7</v>
      </c>
      <c r="BC595" s="20">
        <v>0.08</v>
      </c>
      <c r="BD595" s="20">
        <v>0.14000000000000001</v>
      </c>
      <c r="BE595" s="20">
        <v>0.22</v>
      </c>
      <c r="BF595" s="20">
        <v>14.1</v>
      </c>
      <c r="BG595" s="22">
        <v>263</v>
      </c>
      <c r="BH595" s="22">
        <v>104</v>
      </c>
      <c r="BI595" s="22">
        <v>321</v>
      </c>
      <c r="BJ595" s="22">
        <v>108</v>
      </c>
      <c r="BK595" s="22">
        <v>345</v>
      </c>
      <c r="BL595" s="22">
        <v>123</v>
      </c>
      <c r="BM595" s="22">
        <v>322</v>
      </c>
      <c r="BN595" s="22">
        <v>115</v>
      </c>
      <c r="BO595" s="20"/>
      <c r="BP595" s="20"/>
      <c r="BQ595" s="20"/>
      <c r="BR595" s="20"/>
      <c r="BS595" s="20"/>
      <c r="BT595" s="20"/>
      <c r="BU595" s="22">
        <v>0.01</v>
      </c>
      <c r="BV595" s="22">
        <v>0</v>
      </c>
      <c r="BW595" s="22">
        <v>0.02</v>
      </c>
      <c r="BX595" s="22">
        <v>0.03</v>
      </c>
      <c r="BY595" s="22">
        <v>1.97</v>
      </c>
      <c r="BZ595" s="22">
        <v>2.1</v>
      </c>
      <c r="CA595" s="22">
        <v>374</v>
      </c>
      <c r="CB595" s="22">
        <v>64</v>
      </c>
      <c r="CC595" s="22">
        <v>311</v>
      </c>
      <c r="CD595" s="22">
        <v>103</v>
      </c>
      <c r="CE595" s="22">
        <v>369</v>
      </c>
      <c r="CF595" s="22">
        <v>125</v>
      </c>
      <c r="CG595" s="22">
        <v>483</v>
      </c>
      <c r="CH595" s="22">
        <v>186</v>
      </c>
      <c r="CI595" s="22">
        <v>0.98</v>
      </c>
      <c r="CJ595" s="22">
        <v>0.14000000000000001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243345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505</v>
      </c>
      <c r="N596" s="20">
        <v>0</v>
      </c>
      <c r="O596" s="22">
        <v>458</v>
      </c>
      <c r="P596" s="23" t="b">
        <v>0</v>
      </c>
      <c r="Q596" s="20" t="s">
        <v>3048</v>
      </c>
      <c r="R596" s="20" t="s">
        <v>3049</v>
      </c>
      <c r="S596" s="22">
        <v>49</v>
      </c>
      <c r="T596" s="20" t="s">
        <v>1568</v>
      </c>
      <c r="U596" s="20">
        <v>0</v>
      </c>
      <c r="V596" s="20" t="s">
        <v>619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68</v>
      </c>
      <c r="AE596" s="22">
        <v>0</v>
      </c>
      <c r="AF596" s="22">
        <v>1185</v>
      </c>
      <c r="AG596" s="22">
        <v>2</v>
      </c>
      <c r="AH596" s="20">
        <v>0</v>
      </c>
      <c r="AI596" s="20">
        <v>0</v>
      </c>
      <c r="AJ596" s="20" t="s">
        <v>619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725</v>
      </c>
      <c r="BH596" s="22">
        <v>308</v>
      </c>
      <c r="BI596" s="22">
        <v>720</v>
      </c>
      <c r="BJ596" s="22">
        <v>306</v>
      </c>
      <c r="BK596" s="22">
        <v>716</v>
      </c>
      <c r="BL596" s="22">
        <v>306</v>
      </c>
      <c r="BM596" s="22">
        <v>725</v>
      </c>
      <c r="BN596" s="22">
        <v>308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256</v>
      </c>
      <c r="CB596" s="22">
        <v>162</v>
      </c>
      <c r="CC596" s="22">
        <v>695</v>
      </c>
      <c r="CD596" s="22">
        <v>286</v>
      </c>
      <c r="CE596" s="22">
        <v>725</v>
      </c>
      <c r="CF596" s="22">
        <v>308</v>
      </c>
      <c r="CG596" s="22">
        <v>689</v>
      </c>
      <c r="CH596" s="22">
        <v>278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437476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1549</v>
      </c>
      <c r="N597" s="20">
        <v>0</v>
      </c>
      <c r="O597" s="22">
        <v>459</v>
      </c>
      <c r="P597" s="23" t="b">
        <v>0</v>
      </c>
      <c r="Q597" s="20" t="s">
        <v>2451</v>
      </c>
      <c r="R597" s="20" t="s">
        <v>2452</v>
      </c>
      <c r="S597" s="22">
        <v>45</v>
      </c>
      <c r="T597" s="20" t="s">
        <v>1550</v>
      </c>
      <c r="U597" s="20">
        <v>0</v>
      </c>
      <c r="V597" s="20" t="s">
        <v>1551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0</v>
      </c>
      <c r="AE597" s="22">
        <v>0</v>
      </c>
      <c r="AF597" s="22">
        <v>374</v>
      </c>
      <c r="AG597" s="22">
        <v>3</v>
      </c>
      <c r="AH597" s="20">
        <v>0</v>
      </c>
      <c r="AI597" s="20">
        <v>0</v>
      </c>
      <c r="AJ597" s="20" t="s">
        <v>721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651</v>
      </c>
      <c r="BH597" s="22">
        <v>255</v>
      </c>
      <c r="BI597" s="22">
        <v>646</v>
      </c>
      <c r="BJ597" s="22">
        <v>256</v>
      </c>
      <c r="BK597" s="22">
        <v>634</v>
      </c>
      <c r="BL597" s="22">
        <v>253</v>
      </c>
      <c r="BM597" s="22">
        <v>656</v>
      </c>
      <c r="BN597" s="22">
        <v>258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402</v>
      </c>
      <c r="CB597" s="22">
        <v>232</v>
      </c>
      <c r="CC597" s="22">
        <v>609</v>
      </c>
      <c r="CD597" s="22">
        <v>225</v>
      </c>
      <c r="CE597" s="22">
        <v>662</v>
      </c>
      <c r="CF597" s="22">
        <v>262</v>
      </c>
      <c r="CG597" s="22">
        <v>741</v>
      </c>
      <c r="CH597" s="22">
        <v>315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209035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1539</v>
      </c>
      <c r="N598" s="20">
        <v>0</v>
      </c>
      <c r="O598" s="22">
        <v>460</v>
      </c>
      <c r="P598" s="23" t="b">
        <v>0</v>
      </c>
      <c r="Q598" s="20" t="s">
        <v>3050</v>
      </c>
      <c r="R598" s="20" t="s">
        <v>3051</v>
      </c>
      <c r="S598" s="22">
        <v>40</v>
      </c>
      <c r="T598" s="20" t="s">
        <v>1540</v>
      </c>
      <c r="U598" s="20">
        <v>0</v>
      </c>
      <c r="V598" s="20" t="s">
        <v>716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884</v>
      </c>
      <c r="AE598" s="22">
        <v>0</v>
      </c>
      <c r="AF598" s="22">
        <v>9180</v>
      </c>
      <c r="AG598" s="22">
        <v>35</v>
      </c>
      <c r="AH598" s="20">
        <v>0</v>
      </c>
      <c r="AI598" s="20">
        <v>0</v>
      </c>
      <c r="AJ598" s="20" t="s">
        <v>716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522</v>
      </c>
      <c r="BH598" s="22">
        <v>188</v>
      </c>
      <c r="BI598" s="22">
        <v>509</v>
      </c>
      <c r="BJ598" s="22">
        <v>188</v>
      </c>
      <c r="BK598" s="22">
        <v>481</v>
      </c>
      <c r="BL598" s="22">
        <v>176</v>
      </c>
      <c r="BM598" s="22">
        <v>530</v>
      </c>
      <c r="BN598" s="22">
        <v>189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652</v>
      </c>
      <c r="CB598" s="22">
        <v>180</v>
      </c>
      <c r="CC598" s="22">
        <v>454</v>
      </c>
      <c r="CD598" s="22">
        <v>159</v>
      </c>
      <c r="CE598" s="22">
        <v>534</v>
      </c>
      <c r="CF598" s="22">
        <v>185</v>
      </c>
      <c r="CG598" s="22">
        <v>470</v>
      </c>
      <c r="CH598" s="22">
        <v>179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204822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1563</v>
      </c>
      <c r="N599" s="20">
        <v>0</v>
      </c>
      <c r="O599" s="22">
        <v>461</v>
      </c>
      <c r="P599" s="23" t="b">
        <v>0</v>
      </c>
      <c r="Q599" s="20" t="s">
        <v>2901</v>
      </c>
      <c r="R599" s="20" t="s">
        <v>2797</v>
      </c>
      <c r="S599" s="22">
        <v>44</v>
      </c>
      <c r="T599" s="20" t="s">
        <v>1564</v>
      </c>
      <c r="U599" s="20">
        <v>0</v>
      </c>
      <c r="V599" s="20" t="s">
        <v>503</v>
      </c>
      <c r="W599" s="20">
        <v>0</v>
      </c>
      <c r="X599" s="23" t="b">
        <v>0</v>
      </c>
      <c r="Y599" s="20"/>
      <c r="Z599" s="20" t="s">
        <v>872</v>
      </c>
      <c r="AA599" s="22">
        <v>16</v>
      </c>
      <c r="AB599" s="22">
        <v>17</v>
      </c>
      <c r="AC599" s="22">
        <v>0</v>
      </c>
      <c r="AD599" s="22">
        <v>88</v>
      </c>
      <c r="AE599" s="22">
        <v>0</v>
      </c>
      <c r="AF599" s="22">
        <v>3803</v>
      </c>
      <c r="AG599" s="22">
        <v>2</v>
      </c>
      <c r="AH599" s="20">
        <v>0</v>
      </c>
      <c r="AI599" s="20">
        <v>0</v>
      </c>
      <c r="AJ599" s="20" t="s">
        <v>2238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611</v>
      </c>
      <c r="BH599" s="22">
        <v>236</v>
      </c>
      <c r="BI599" s="22">
        <v>599</v>
      </c>
      <c r="BJ599" s="22">
        <v>236</v>
      </c>
      <c r="BK599" s="22">
        <v>581</v>
      </c>
      <c r="BL599" s="22">
        <v>232</v>
      </c>
      <c r="BM599" s="22">
        <v>616</v>
      </c>
      <c r="BN599" s="22">
        <v>236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510</v>
      </c>
      <c r="CB599" s="22">
        <v>102</v>
      </c>
      <c r="CC599" s="22">
        <v>561</v>
      </c>
      <c r="CD599" s="22">
        <v>222</v>
      </c>
      <c r="CE599" s="22">
        <v>623</v>
      </c>
      <c r="CF599" s="22">
        <v>235</v>
      </c>
      <c r="CG599" s="22">
        <v>612</v>
      </c>
      <c r="CH599" s="22">
        <v>215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185253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1581</v>
      </c>
      <c r="N600" s="20">
        <v>0</v>
      </c>
      <c r="O600" s="22">
        <v>462</v>
      </c>
      <c r="P600" s="23" t="b">
        <v>0</v>
      </c>
      <c r="Q600" s="20" t="s">
        <v>2798</v>
      </c>
      <c r="R600" s="20" t="s">
        <v>2799</v>
      </c>
      <c r="S600" s="22">
        <v>45</v>
      </c>
      <c r="T600" s="20" t="s">
        <v>1582</v>
      </c>
      <c r="U600" s="20">
        <v>0</v>
      </c>
      <c r="V600" s="20" t="s">
        <v>1583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296</v>
      </c>
      <c r="AE600" s="22">
        <v>0</v>
      </c>
      <c r="AF600" s="22">
        <v>5204</v>
      </c>
      <c r="AG600" s="22">
        <v>7</v>
      </c>
      <c r="AH600" s="20">
        <v>0</v>
      </c>
      <c r="AI600" s="20">
        <v>0</v>
      </c>
      <c r="AJ600" s="20" t="s">
        <v>2239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638</v>
      </c>
      <c r="BH600" s="22">
        <v>249</v>
      </c>
      <c r="BI600" s="22">
        <v>633</v>
      </c>
      <c r="BJ600" s="22">
        <v>250</v>
      </c>
      <c r="BK600" s="22">
        <v>618</v>
      </c>
      <c r="BL600" s="22">
        <v>247</v>
      </c>
      <c r="BM600" s="22">
        <v>643</v>
      </c>
      <c r="BN600" s="22">
        <v>252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372</v>
      </c>
      <c r="CB600" s="22">
        <v>225</v>
      </c>
      <c r="CC600" s="22">
        <v>596</v>
      </c>
      <c r="CD600" s="22">
        <v>220</v>
      </c>
      <c r="CE600" s="22">
        <v>650</v>
      </c>
      <c r="CF600" s="22">
        <v>257</v>
      </c>
      <c r="CG600" s="22">
        <v>631</v>
      </c>
      <c r="CH600" s="22">
        <v>246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50232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1474</v>
      </c>
      <c r="N601" s="20">
        <v>0</v>
      </c>
      <c r="O601" s="22">
        <v>463</v>
      </c>
      <c r="P601" s="23" t="b">
        <v>0</v>
      </c>
      <c r="Q601" s="20" t="s">
        <v>3172</v>
      </c>
      <c r="R601" s="20" t="s">
        <v>3173</v>
      </c>
      <c r="S601" s="22">
        <v>48</v>
      </c>
      <c r="T601" s="20" t="s">
        <v>1475</v>
      </c>
      <c r="U601" s="20">
        <v>0</v>
      </c>
      <c r="V601" s="20" t="s">
        <v>743</v>
      </c>
      <c r="W601" s="20">
        <v>0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290</v>
      </c>
      <c r="AE601" s="22">
        <v>0</v>
      </c>
      <c r="AF601" s="22">
        <v>2773</v>
      </c>
      <c r="AG601" s="22">
        <v>6</v>
      </c>
      <c r="AH601" s="20">
        <v>0</v>
      </c>
      <c r="AI601" s="20">
        <v>0</v>
      </c>
      <c r="AJ601" s="20" t="s">
        <v>2579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708</v>
      </c>
      <c r="BH601" s="22">
        <v>296</v>
      </c>
      <c r="BI601" s="22">
        <v>704</v>
      </c>
      <c r="BJ601" s="22">
        <v>294</v>
      </c>
      <c r="BK601" s="22">
        <v>699</v>
      </c>
      <c r="BL601" s="22">
        <v>294</v>
      </c>
      <c r="BM601" s="22">
        <v>710</v>
      </c>
      <c r="BN601" s="22">
        <v>296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274</v>
      </c>
      <c r="CB601" s="22">
        <v>175</v>
      </c>
      <c r="CC601" s="22">
        <v>675</v>
      </c>
      <c r="CD601" s="22">
        <v>271</v>
      </c>
      <c r="CE601" s="22">
        <v>710</v>
      </c>
      <c r="CF601" s="22">
        <v>296</v>
      </c>
      <c r="CG601" s="22">
        <v>639</v>
      </c>
      <c r="CH601" s="22">
        <v>252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0</v>
      </c>
      <c r="B602" s="22">
        <v>0</v>
      </c>
      <c r="C602" s="22">
        <v>217331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4</v>
      </c>
      <c r="J602" s="20">
        <v>0</v>
      </c>
      <c r="K602" s="20">
        <v>0</v>
      </c>
      <c r="L602" s="22">
        <v>0</v>
      </c>
      <c r="M602" s="20" t="s">
        <v>1231</v>
      </c>
      <c r="N602" s="20">
        <v>0</v>
      </c>
      <c r="O602" s="22">
        <v>464</v>
      </c>
      <c r="P602" s="23" t="b">
        <v>0</v>
      </c>
      <c r="Q602" s="20" t="s">
        <v>2240</v>
      </c>
      <c r="R602" s="20" t="s">
        <v>2241</v>
      </c>
      <c r="S602" s="22">
        <v>45</v>
      </c>
      <c r="T602" s="20" t="s">
        <v>1541</v>
      </c>
      <c r="U602" s="20">
        <v>0</v>
      </c>
      <c r="V602" s="20" t="s">
        <v>441</v>
      </c>
      <c r="W602" s="20">
        <v>0.1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0</v>
      </c>
      <c r="AE602" s="22">
        <v>0</v>
      </c>
      <c r="AF602" s="22">
        <v>25836</v>
      </c>
      <c r="AG602" s="22">
        <v>112</v>
      </c>
      <c r="AH602" s="20">
        <v>0</v>
      </c>
      <c r="AI602" s="20">
        <v>0</v>
      </c>
      <c r="AJ602" s="20" t="s">
        <v>441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639</v>
      </c>
      <c r="BH602" s="22">
        <v>63</v>
      </c>
      <c r="BI602" s="22">
        <v>634</v>
      </c>
      <c r="BJ602" s="22">
        <v>64</v>
      </c>
      <c r="BK602" s="22">
        <v>619</v>
      </c>
      <c r="BL602" s="22">
        <v>62</v>
      </c>
      <c r="BM602" s="22">
        <v>644</v>
      </c>
      <c r="BN602" s="22">
        <v>65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380</v>
      </c>
      <c r="CB602" s="22">
        <v>67</v>
      </c>
      <c r="CC602" s="22">
        <v>597</v>
      </c>
      <c r="CD602" s="22">
        <v>59</v>
      </c>
      <c r="CE602" s="22">
        <v>651</v>
      </c>
      <c r="CF602" s="22">
        <v>68</v>
      </c>
      <c r="CG602" s="22">
        <v>371</v>
      </c>
      <c r="CH602" s="22">
        <v>59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114241</v>
      </c>
      <c r="D603" s="22">
        <v>0</v>
      </c>
      <c r="E603" s="22">
        <v>0</v>
      </c>
      <c r="F603" s="22">
        <v>-1</v>
      </c>
      <c r="G603" s="22">
        <v>1</v>
      </c>
      <c r="H603" s="22">
        <v>1</v>
      </c>
      <c r="I603" s="22">
        <v>2</v>
      </c>
      <c r="J603" s="20">
        <v>2.2000000000000002</v>
      </c>
      <c r="K603" s="20">
        <v>2.2000000000000002</v>
      </c>
      <c r="L603" s="22">
        <v>8</v>
      </c>
      <c r="M603" s="20" t="s">
        <v>1298</v>
      </c>
      <c r="N603" s="20">
        <v>2.2000000000000002</v>
      </c>
      <c r="O603" s="22">
        <v>465</v>
      </c>
      <c r="P603" s="23" t="b">
        <v>0</v>
      </c>
      <c r="Q603" s="20"/>
      <c r="R603" s="20" t="s">
        <v>3452</v>
      </c>
      <c r="S603" s="22">
        <v>44</v>
      </c>
      <c r="T603" s="20" t="s">
        <v>1567</v>
      </c>
      <c r="U603" s="20">
        <v>3.8</v>
      </c>
      <c r="V603" s="20" t="s">
        <v>553</v>
      </c>
      <c r="W603" s="20">
        <v>0.2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38</v>
      </c>
      <c r="AD603" s="22">
        <v>23869</v>
      </c>
      <c r="AE603" s="22">
        <v>1085</v>
      </c>
      <c r="AF603" s="22">
        <v>12557</v>
      </c>
      <c r="AG603" s="22">
        <v>273</v>
      </c>
      <c r="AH603" s="20">
        <v>0.5</v>
      </c>
      <c r="AI603" s="20">
        <v>8.6</v>
      </c>
      <c r="AJ603" s="20" t="s">
        <v>553</v>
      </c>
      <c r="AK603" s="22">
        <v>742</v>
      </c>
      <c r="AL603" s="22">
        <v>1</v>
      </c>
      <c r="AM603" s="22">
        <v>3</v>
      </c>
      <c r="AN603" s="22">
        <v>2</v>
      </c>
      <c r="AO603" s="22">
        <v>16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3</v>
      </c>
      <c r="AW603" s="22">
        <v>173</v>
      </c>
      <c r="AX603" s="20">
        <v>239.8</v>
      </c>
      <c r="AY603" s="20">
        <v>184</v>
      </c>
      <c r="AZ603" s="20">
        <v>122</v>
      </c>
      <c r="BA603" s="20">
        <v>54.5</v>
      </c>
      <c r="BB603" s="22">
        <v>8</v>
      </c>
      <c r="BC603" s="20">
        <v>0.81</v>
      </c>
      <c r="BD603" s="20">
        <v>0.69</v>
      </c>
      <c r="BE603" s="20">
        <v>1.5</v>
      </c>
      <c r="BF603" s="20">
        <v>12.43</v>
      </c>
      <c r="BG603" s="22">
        <v>117</v>
      </c>
      <c r="BH603" s="22">
        <v>43</v>
      </c>
      <c r="BI603" s="22">
        <v>83</v>
      </c>
      <c r="BJ603" s="22">
        <v>16</v>
      </c>
      <c r="BK603" s="22">
        <v>127</v>
      </c>
      <c r="BL603" s="22">
        <v>14</v>
      </c>
      <c r="BM603" s="22">
        <v>102</v>
      </c>
      <c r="BN603" s="22">
        <v>17</v>
      </c>
      <c r="BO603" s="20"/>
      <c r="BP603" s="20"/>
      <c r="BQ603" s="20"/>
      <c r="BR603" s="20"/>
      <c r="BS603" s="20"/>
      <c r="BT603" s="20"/>
      <c r="BU603" s="22">
        <v>0.1</v>
      </c>
      <c r="BV603" s="22">
        <v>0</v>
      </c>
      <c r="BW603" s="22">
        <v>0.08</v>
      </c>
      <c r="BX603" s="22">
        <v>0.18</v>
      </c>
      <c r="BY603" s="22">
        <v>1.51</v>
      </c>
      <c r="BZ603" s="22">
        <v>1.94</v>
      </c>
      <c r="CA603" s="22">
        <v>489</v>
      </c>
      <c r="CB603" s="22">
        <v>91</v>
      </c>
      <c r="CC603" s="22">
        <v>145</v>
      </c>
      <c r="CD603" s="22">
        <v>40</v>
      </c>
      <c r="CE603" s="22">
        <v>67</v>
      </c>
      <c r="CF603" s="22">
        <v>17</v>
      </c>
      <c r="CG603" s="22">
        <v>336</v>
      </c>
      <c r="CH603" s="22">
        <v>127</v>
      </c>
      <c r="CI603" s="22">
        <v>0.97</v>
      </c>
      <c r="CJ603" s="22">
        <v>0.24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201440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597</v>
      </c>
      <c r="N604" s="20">
        <v>0</v>
      </c>
      <c r="O604" s="22">
        <v>466</v>
      </c>
      <c r="P604" s="23" t="b">
        <v>0</v>
      </c>
      <c r="Q604" s="20" t="s">
        <v>3052</v>
      </c>
      <c r="R604" s="20" t="s">
        <v>3053</v>
      </c>
      <c r="S604" s="22">
        <v>44</v>
      </c>
      <c r="T604" s="20" t="s">
        <v>2242</v>
      </c>
      <c r="U604" s="20">
        <v>0</v>
      </c>
      <c r="V604" s="20" t="s">
        <v>2243</v>
      </c>
      <c r="W604" s="20">
        <v>0.4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22938</v>
      </c>
      <c r="AE604" s="22">
        <v>0</v>
      </c>
      <c r="AF604" s="22">
        <v>120574</v>
      </c>
      <c r="AG604" s="22">
        <v>367</v>
      </c>
      <c r="AH604" s="20">
        <v>0</v>
      </c>
      <c r="AI604" s="20">
        <v>0</v>
      </c>
      <c r="AJ604" s="20" t="s">
        <v>2243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609</v>
      </c>
      <c r="BH604" s="22">
        <v>58</v>
      </c>
      <c r="BI604" s="22">
        <v>597</v>
      </c>
      <c r="BJ604" s="22">
        <v>59</v>
      </c>
      <c r="BK604" s="22">
        <v>579</v>
      </c>
      <c r="BL604" s="22">
        <v>57</v>
      </c>
      <c r="BM604" s="22">
        <v>614</v>
      </c>
      <c r="BN604" s="22">
        <v>60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508</v>
      </c>
      <c r="CB604" s="22">
        <v>92</v>
      </c>
      <c r="CC604" s="22">
        <v>559</v>
      </c>
      <c r="CD604" s="22">
        <v>53</v>
      </c>
      <c r="CE604" s="22">
        <v>621</v>
      </c>
      <c r="CF604" s="22">
        <v>63</v>
      </c>
      <c r="CG604" s="22">
        <v>273</v>
      </c>
      <c r="CH604" s="22">
        <v>43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215136</v>
      </c>
      <c r="D605" s="22">
        <v>0</v>
      </c>
      <c r="E605" s="22">
        <v>0</v>
      </c>
      <c r="F605" s="22">
        <v>-2</v>
      </c>
      <c r="G605" s="22">
        <v>2</v>
      </c>
      <c r="H605" s="22">
        <v>0</v>
      </c>
      <c r="I605" s="22">
        <v>2</v>
      </c>
      <c r="J605" s="20">
        <v>1.6</v>
      </c>
      <c r="K605" s="20">
        <v>1.6</v>
      </c>
      <c r="L605" s="22">
        <v>7</v>
      </c>
      <c r="M605" s="20" t="s">
        <v>1528</v>
      </c>
      <c r="N605" s="20">
        <v>1.6</v>
      </c>
      <c r="O605" s="22">
        <v>467</v>
      </c>
      <c r="P605" s="23" t="b">
        <v>0</v>
      </c>
      <c r="Q605" s="20"/>
      <c r="R605" s="20"/>
      <c r="S605" s="22">
        <v>43</v>
      </c>
      <c r="T605" s="20" t="s">
        <v>1529</v>
      </c>
      <c r="U605" s="20">
        <v>2</v>
      </c>
      <c r="V605" s="20" t="s">
        <v>1372</v>
      </c>
      <c r="W605" s="20">
        <v>0.2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14</v>
      </c>
      <c r="AD605" s="22">
        <v>6762</v>
      </c>
      <c r="AE605" s="22">
        <v>337</v>
      </c>
      <c r="AF605" s="22">
        <v>17648</v>
      </c>
      <c r="AG605" s="22">
        <v>101</v>
      </c>
      <c r="AH605" s="20">
        <v>0.4</v>
      </c>
      <c r="AI605" s="20">
        <v>3.3</v>
      </c>
      <c r="AJ605" s="20" t="s">
        <v>1372</v>
      </c>
      <c r="AK605" s="22">
        <v>212</v>
      </c>
      <c r="AL605" s="22">
        <v>0</v>
      </c>
      <c r="AM605" s="22">
        <v>1</v>
      </c>
      <c r="AN605" s="22">
        <v>0</v>
      </c>
      <c r="AO605" s="22">
        <v>3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2</v>
      </c>
      <c r="AW605" s="22">
        <v>47</v>
      </c>
      <c r="AX605" s="20">
        <v>95.2</v>
      </c>
      <c r="AY605" s="20">
        <v>78.900000000000006</v>
      </c>
      <c r="AZ605" s="20">
        <v>12</v>
      </c>
      <c r="BA605" s="20">
        <v>18.7</v>
      </c>
      <c r="BB605" s="22">
        <v>2</v>
      </c>
      <c r="BC605" s="20">
        <v>0.02</v>
      </c>
      <c r="BD605" s="20">
        <v>0.92</v>
      </c>
      <c r="BE605" s="20">
        <v>0.94</v>
      </c>
      <c r="BF605" s="20">
        <v>2.75</v>
      </c>
      <c r="BG605" s="22">
        <v>279</v>
      </c>
      <c r="BH605" s="22">
        <v>112</v>
      </c>
      <c r="BI605" s="22">
        <v>201</v>
      </c>
      <c r="BJ605" s="22">
        <v>52</v>
      </c>
      <c r="BK605" s="22">
        <v>366</v>
      </c>
      <c r="BL605" s="22">
        <v>130</v>
      </c>
      <c r="BM605" s="22">
        <v>302</v>
      </c>
      <c r="BN605" s="22">
        <v>105</v>
      </c>
      <c r="BO605" s="22">
        <v>2</v>
      </c>
      <c r="BP605" s="20"/>
      <c r="BQ605" s="22">
        <v>3</v>
      </c>
      <c r="BR605" s="20"/>
      <c r="BS605" s="20"/>
      <c r="BT605" s="20"/>
      <c r="BU605" s="22">
        <v>0.01</v>
      </c>
      <c r="BV605" s="22">
        <v>0</v>
      </c>
      <c r="BW605" s="22">
        <v>0.39</v>
      </c>
      <c r="BX605" s="22">
        <v>0.4</v>
      </c>
      <c r="BY605" s="22">
        <v>1.17</v>
      </c>
      <c r="BZ605" s="22">
        <v>1.27</v>
      </c>
      <c r="CA605" s="22">
        <v>592</v>
      </c>
      <c r="CB605" s="22">
        <v>145</v>
      </c>
      <c r="CC605" s="22">
        <v>190</v>
      </c>
      <c r="CD605" s="22">
        <v>59</v>
      </c>
      <c r="CE605" s="22">
        <v>267</v>
      </c>
      <c r="CF605" s="22">
        <v>88</v>
      </c>
      <c r="CG605" s="22">
        <v>339</v>
      </c>
      <c r="CH605" s="22">
        <v>130</v>
      </c>
      <c r="CI605" s="22">
        <v>0.85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60689</v>
      </c>
      <c r="D606" s="22">
        <v>0</v>
      </c>
      <c r="E606" s="22">
        <v>0</v>
      </c>
      <c r="F606" s="22">
        <v>-1</v>
      </c>
      <c r="G606" s="22">
        <v>1</v>
      </c>
      <c r="H606" s="22">
        <v>1</v>
      </c>
      <c r="I606" s="22">
        <v>4</v>
      </c>
      <c r="J606" s="20">
        <v>1.4</v>
      </c>
      <c r="K606" s="20">
        <v>1.4</v>
      </c>
      <c r="L606" s="22">
        <v>1</v>
      </c>
      <c r="M606" s="20" t="s">
        <v>1004</v>
      </c>
      <c r="N606" s="20">
        <v>1.4</v>
      </c>
      <c r="O606" s="22">
        <v>468</v>
      </c>
      <c r="P606" s="23" t="b">
        <v>0</v>
      </c>
      <c r="Q606" s="20"/>
      <c r="R606" s="20" t="s">
        <v>3724</v>
      </c>
      <c r="S606" s="22">
        <v>49</v>
      </c>
      <c r="T606" s="20" t="s">
        <v>1530</v>
      </c>
      <c r="U606" s="20">
        <v>2.5</v>
      </c>
      <c r="V606" s="20" t="s">
        <v>445</v>
      </c>
      <c r="W606" s="20">
        <v>0.7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35</v>
      </c>
      <c r="AD606" s="22">
        <v>120049</v>
      </c>
      <c r="AE606" s="22">
        <v>543</v>
      </c>
      <c r="AF606" s="22">
        <v>117221</v>
      </c>
      <c r="AG606" s="22">
        <v>2421</v>
      </c>
      <c r="AH606" s="20">
        <v>0.3</v>
      </c>
      <c r="AI606" s="20">
        <v>7.1</v>
      </c>
      <c r="AJ606" s="20" t="s">
        <v>445</v>
      </c>
      <c r="AK606" s="22">
        <v>436</v>
      </c>
      <c r="AL606" s="22">
        <v>3</v>
      </c>
      <c r="AM606" s="22">
        <v>0</v>
      </c>
      <c r="AN606" s="22">
        <v>1</v>
      </c>
      <c r="AO606" s="22">
        <v>9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5</v>
      </c>
      <c r="AW606" s="22">
        <v>115</v>
      </c>
      <c r="AX606" s="20">
        <v>138.4</v>
      </c>
      <c r="AY606" s="20">
        <v>104.2</v>
      </c>
      <c r="AZ606" s="20">
        <v>204</v>
      </c>
      <c r="BA606" s="20">
        <v>44.6</v>
      </c>
      <c r="BB606" s="22">
        <v>4</v>
      </c>
      <c r="BC606" s="20">
        <v>2.5299999999999998</v>
      </c>
      <c r="BD606" s="20">
        <v>0.16</v>
      </c>
      <c r="BE606" s="20">
        <v>2.69</v>
      </c>
      <c r="BF606" s="20">
        <v>7.94</v>
      </c>
      <c r="BG606" s="22">
        <v>228</v>
      </c>
      <c r="BH606" s="22">
        <v>28</v>
      </c>
      <c r="BI606" s="22">
        <v>158</v>
      </c>
      <c r="BJ606" s="22">
        <v>22</v>
      </c>
      <c r="BK606" s="22">
        <v>72</v>
      </c>
      <c r="BL606" s="22">
        <v>24</v>
      </c>
      <c r="BM606" s="22">
        <v>143</v>
      </c>
      <c r="BN606" s="22">
        <v>24</v>
      </c>
      <c r="BO606" s="20"/>
      <c r="BP606" s="20"/>
      <c r="BQ606" s="20"/>
      <c r="BR606" s="20"/>
      <c r="BS606" s="20"/>
      <c r="BT606" s="20"/>
      <c r="BU606" s="22">
        <v>0.52</v>
      </c>
      <c r="BV606" s="22">
        <v>0</v>
      </c>
      <c r="BW606" s="22">
        <v>0.03</v>
      </c>
      <c r="BX606" s="22">
        <v>0.55000000000000004</v>
      </c>
      <c r="BY606" s="22">
        <v>1.64</v>
      </c>
      <c r="BZ606" s="22">
        <v>1.86</v>
      </c>
      <c r="CA606" s="22">
        <v>214</v>
      </c>
      <c r="CB606" s="22">
        <v>47</v>
      </c>
      <c r="CC606" s="22">
        <v>222</v>
      </c>
      <c r="CD606" s="22">
        <v>31</v>
      </c>
      <c r="CE606" s="22">
        <v>209</v>
      </c>
      <c r="CF606" s="22">
        <v>28</v>
      </c>
      <c r="CG606" s="22">
        <v>205</v>
      </c>
      <c r="CH606" s="22">
        <v>31</v>
      </c>
      <c r="CI606" s="22">
        <v>0.83</v>
      </c>
      <c r="CJ606" s="22">
        <v>0.21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208912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1016</v>
      </c>
      <c r="N607" s="20">
        <v>0</v>
      </c>
      <c r="O607" s="22">
        <v>469</v>
      </c>
      <c r="P607" s="23" t="b">
        <v>0</v>
      </c>
      <c r="Q607" s="20"/>
      <c r="R607" s="20" t="s">
        <v>2902</v>
      </c>
      <c r="S607" s="22">
        <v>44</v>
      </c>
      <c r="T607" s="20" t="s">
        <v>1538</v>
      </c>
      <c r="U607" s="20">
        <v>2</v>
      </c>
      <c r="V607" s="20" t="s">
        <v>520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12</v>
      </c>
      <c r="AD607" s="22">
        <v>5123</v>
      </c>
      <c r="AE607" s="22">
        <v>16</v>
      </c>
      <c r="AF607" s="22">
        <v>8571</v>
      </c>
      <c r="AG607" s="22">
        <v>46</v>
      </c>
      <c r="AH607" s="20">
        <v>0</v>
      </c>
      <c r="AI607" s="20">
        <v>2.7</v>
      </c>
      <c r="AJ607" s="20" t="s">
        <v>520</v>
      </c>
      <c r="AK607" s="22">
        <v>437</v>
      </c>
      <c r="AL607" s="22">
        <v>0</v>
      </c>
      <c r="AM607" s="22">
        <v>0</v>
      </c>
      <c r="AN607" s="22">
        <v>1</v>
      </c>
      <c r="AO607" s="22">
        <v>9</v>
      </c>
      <c r="AP607" s="22">
        <v>0</v>
      </c>
      <c r="AQ607" s="22">
        <v>0</v>
      </c>
      <c r="AR607" s="22">
        <v>0</v>
      </c>
      <c r="AS607" s="22">
        <v>0</v>
      </c>
      <c r="AT607" s="22">
        <v>1</v>
      </c>
      <c r="AU607" s="22">
        <v>0</v>
      </c>
      <c r="AV607" s="22">
        <v>3</v>
      </c>
      <c r="AW607" s="22">
        <v>69</v>
      </c>
      <c r="AX607" s="20">
        <v>82</v>
      </c>
      <c r="AY607" s="20">
        <v>22.1</v>
      </c>
      <c r="AZ607" s="20">
        <v>18</v>
      </c>
      <c r="BA607" s="20">
        <v>12.2</v>
      </c>
      <c r="BB607" s="22">
        <v>5</v>
      </c>
      <c r="BC607" s="20">
        <v>0.1</v>
      </c>
      <c r="BD607" s="20">
        <v>0.31</v>
      </c>
      <c r="BE607" s="20">
        <v>0.41</v>
      </c>
      <c r="BF607" s="20">
        <v>8.8800000000000008</v>
      </c>
      <c r="BG607" s="22">
        <v>301</v>
      </c>
      <c r="BH607" s="22">
        <v>120</v>
      </c>
      <c r="BI607" s="22">
        <v>345</v>
      </c>
      <c r="BJ607" s="22">
        <v>122</v>
      </c>
      <c r="BK607" s="22">
        <v>336</v>
      </c>
      <c r="BL607" s="22">
        <v>116</v>
      </c>
      <c r="BM607" s="22">
        <v>347</v>
      </c>
      <c r="BN607" s="22">
        <v>127</v>
      </c>
      <c r="BO607" s="20"/>
      <c r="BP607" s="20"/>
      <c r="BQ607" s="20"/>
      <c r="BR607" s="20"/>
      <c r="BS607" s="20"/>
      <c r="BT607" s="20"/>
      <c r="BU607" s="22">
        <v>0.02</v>
      </c>
      <c r="BV607" s="22">
        <v>0</v>
      </c>
      <c r="BW607" s="22">
        <v>0.06</v>
      </c>
      <c r="BX607" s="22">
        <v>0.08</v>
      </c>
      <c r="BY607" s="22">
        <v>1.83</v>
      </c>
      <c r="BZ607" s="22">
        <v>1.85</v>
      </c>
      <c r="CA607" s="22">
        <v>511</v>
      </c>
      <c r="CB607" s="22">
        <v>103</v>
      </c>
      <c r="CC607" s="22">
        <v>562</v>
      </c>
      <c r="CD607" s="22">
        <v>223</v>
      </c>
      <c r="CE607" s="22">
        <v>269</v>
      </c>
      <c r="CF607" s="22">
        <v>90</v>
      </c>
      <c r="CG607" s="22">
        <v>446</v>
      </c>
      <c r="CH607" s="22">
        <v>170</v>
      </c>
      <c r="CI607" s="22">
        <v>1.03</v>
      </c>
      <c r="CJ607" s="22">
        <v>0.21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204968</v>
      </c>
      <c r="D608" s="22">
        <v>-1</v>
      </c>
      <c r="E608" s="22">
        <v>1</v>
      </c>
      <c r="F608" s="22">
        <v>-2</v>
      </c>
      <c r="G608" s="22">
        <v>2</v>
      </c>
      <c r="H608" s="22">
        <v>0</v>
      </c>
      <c r="I608" s="22">
        <v>3</v>
      </c>
      <c r="J608" s="20">
        <v>1.2</v>
      </c>
      <c r="K608" s="20">
        <v>1.2</v>
      </c>
      <c r="L608" s="22">
        <v>2</v>
      </c>
      <c r="M608" s="20" t="s">
        <v>983</v>
      </c>
      <c r="N608" s="20">
        <v>1.2</v>
      </c>
      <c r="O608" s="22">
        <v>470</v>
      </c>
      <c r="P608" s="23" t="b">
        <v>0</v>
      </c>
      <c r="Q608" s="20"/>
      <c r="R608" s="20" t="s">
        <v>3285</v>
      </c>
      <c r="S608" s="22">
        <v>48</v>
      </c>
      <c r="T608" s="20" t="s">
        <v>1537</v>
      </c>
      <c r="U608" s="20">
        <v>1.3</v>
      </c>
      <c r="V608" s="20" t="s">
        <v>599</v>
      </c>
      <c r="W608" s="20">
        <v>0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17</v>
      </c>
      <c r="AD608" s="22">
        <v>1228</v>
      </c>
      <c r="AE608" s="22">
        <v>7</v>
      </c>
      <c r="AF608" s="22">
        <v>3293</v>
      </c>
      <c r="AG608" s="22">
        <v>23</v>
      </c>
      <c r="AH608" s="20">
        <v>0.3</v>
      </c>
      <c r="AI608" s="20">
        <v>3.5</v>
      </c>
      <c r="AJ608" s="20" t="s">
        <v>599</v>
      </c>
      <c r="AK608" s="22">
        <v>606</v>
      </c>
      <c r="AL608" s="22">
        <v>0</v>
      </c>
      <c r="AM608" s="22">
        <v>0</v>
      </c>
      <c r="AN608" s="22">
        <v>1</v>
      </c>
      <c r="AO608" s="22">
        <v>13</v>
      </c>
      <c r="AP608" s="22">
        <v>0</v>
      </c>
      <c r="AQ608" s="22">
        <v>0</v>
      </c>
      <c r="AR608" s="22">
        <v>0</v>
      </c>
      <c r="AS608" s="22">
        <v>3</v>
      </c>
      <c r="AT608" s="22">
        <v>0</v>
      </c>
      <c r="AU608" s="22">
        <v>0</v>
      </c>
      <c r="AV608" s="22">
        <v>1</v>
      </c>
      <c r="AW608" s="22">
        <v>67</v>
      </c>
      <c r="AX608" s="20">
        <v>98.8</v>
      </c>
      <c r="AY608" s="20">
        <v>39</v>
      </c>
      <c r="AZ608" s="20">
        <v>92</v>
      </c>
      <c r="BA608" s="20">
        <v>22.8</v>
      </c>
      <c r="BB608" s="22">
        <v>5</v>
      </c>
      <c r="BC608" s="20">
        <v>0.88</v>
      </c>
      <c r="BD608" s="20">
        <v>0.26</v>
      </c>
      <c r="BE608" s="20">
        <v>1.1399999999999999</v>
      </c>
      <c r="BF608" s="20">
        <v>11.43</v>
      </c>
      <c r="BG608" s="22">
        <v>272</v>
      </c>
      <c r="BH608" s="22">
        <v>109</v>
      </c>
      <c r="BI608" s="22">
        <v>301</v>
      </c>
      <c r="BJ608" s="22">
        <v>157</v>
      </c>
      <c r="BK608" s="22">
        <v>161</v>
      </c>
      <c r="BL608" s="22">
        <v>95</v>
      </c>
      <c r="BM608" s="22">
        <v>272</v>
      </c>
      <c r="BN608" s="22">
        <v>127</v>
      </c>
      <c r="BO608" s="20"/>
      <c r="BP608" s="20"/>
      <c r="BQ608" s="20"/>
      <c r="BR608" s="20"/>
      <c r="BS608" s="20"/>
      <c r="BT608" s="20"/>
      <c r="BU608" s="22">
        <v>0.13</v>
      </c>
      <c r="BV608" s="22">
        <v>0</v>
      </c>
      <c r="BW608" s="22">
        <v>0.04</v>
      </c>
      <c r="BX608" s="22">
        <v>0.17</v>
      </c>
      <c r="BY608" s="22">
        <v>1.7</v>
      </c>
      <c r="BZ608" s="22">
        <v>1.93</v>
      </c>
      <c r="CA608" s="22">
        <v>295</v>
      </c>
      <c r="CB608" s="22">
        <v>191</v>
      </c>
      <c r="CC608" s="22">
        <v>244</v>
      </c>
      <c r="CD608" s="22">
        <v>110</v>
      </c>
      <c r="CE608" s="22">
        <v>357</v>
      </c>
      <c r="CF608" s="22">
        <v>165</v>
      </c>
      <c r="CG608" s="22">
        <v>575</v>
      </c>
      <c r="CH608" s="22">
        <v>212</v>
      </c>
      <c r="CI608" s="22">
        <v>0.74</v>
      </c>
      <c r="CJ608" s="22">
        <v>0.15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159506</v>
      </c>
      <c r="D609" s="22">
        <v>0</v>
      </c>
      <c r="E609" s="22">
        <v>0</v>
      </c>
      <c r="F609" s="22">
        <v>0</v>
      </c>
      <c r="G609" s="22">
        <v>0</v>
      </c>
      <c r="H609" s="22">
        <v>1</v>
      </c>
      <c r="I609" s="22">
        <v>2</v>
      </c>
      <c r="J609" s="20">
        <v>1</v>
      </c>
      <c r="K609" s="20">
        <v>1</v>
      </c>
      <c r="L609" s="22">
        <v>0</v>
      </c>
      <c r="M609" s="20" t="s">
        <v>2244</v>
      </c>
      <c r="N609" s="20">
        <v>1</v>
      </c>
      <c r="O609" s="22">
        <v>604</v>
      </c>
      <c r="P609" s="23" t="b">
        <v>0</v>
      </c>
      <c r="Q609" s="20"/>
      <c r="R609" s="20" t="s">
        <v>3286</v>
      </c>
      <c r="S609" s="22">
        <v>45</v>
      </c>
      <c r="T609" s="20" t="s">
        <v>2245</v>
      </c>
      <c r="U609" s="20">
        <v>2.6</v>
      </c>
      <c r="V609" s="20" t="s">
        <v>2246</v>
      </c>
      <c r="W609" s="20">
        <v>0.5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29</v>
      </c>
      <c r="AD609" s="22">
        <v>66166</v>
      </c>
      <c r="AE609" s="22">
        <v>269</v>
      </c>
      <c r="AF609" s="22">
        <v>37728</v>
      </c>
      <c r="AG609" s="22">
        <v>2327</v>
      </c>
      <c r="AH609" s="20">
        <v>0.2</v>
      </c>
      <c r="AI609" s="20">
        <v>6.4</v>
      </c>
      <c r="AJ609" s="20" t="s">
        <v>2246</v>
      </c>
      <c r="AK609" s="22">
        <v>806</v>
      </c>
      <c r="AL609" s="22">
        <v>1</v>
      </c>
      <c r="AM609" s="22">
        <v>1</v>
      </c>
      <c r="AN609" s="22">
        <v>2</v>
      </c>
      <c r="AO609" s="22">
        <v>21</v>
      </c>
      <c r="AP609" s="22">
        <v>0</v>
      </c>
      <c r="AQ609" s="22">
        <v>0</v>
      </c>
      <c r="AR609" s="22">
        <v>0</v>
      </c>
      <c r="AS609" s="22">
        <v>3</v>
      </c>
      <c r="AT609" s="22">
        <v>0</v>
      </c>
      <c r="AU609" s="22">
        <v>0</v>
      </c>
      <c r="AV609" s="22">
        <v>2</v>
      </c>
      <c r="AW609" s="22">
        <v>152</v>
      </c>
      <c r="AX609" s="20">
        <v>162.4</v>
      </c>
      <c r="AY609" s="20">
        <v>63.4</v>
      </c>
      <c r="AZ609" s="20">
        <v>19</v>
      </c>
      <c r="BA609" s="20">
        <v>24.5</v>
      </c>
      <c r="BB609" s="22">
        <v>10</v>
      </c>
      <c r="BC609" s="20">
        <v>0.13</v>
      </c>
      <c r="BD609" s="20">
        <v>0.42</v>
      </c>
      <c r="BE609" s="20">
        <v>0.55000000000000004</v>
      </c>
      <c r="BF609" s="20">
        <v>15.58</v>
      </c>
      <c r="BG609" s="22">
        <v>195</v>
      </c>
      <c r="BH609" s="22">
        <v>75</v>
      </c>
      <c r="BI609" s="22">
        <v>236</v>
      </c>
      <c r="BJ609" s="22">
        <v>70</v>
      </c>
      <c r="BK609" s="22">
        <v>331</v>
      </c>
      <c r="BL609" s="22">
        <v>114</v>
      </c>
      <c r="BM609" s="22">
        <v>258</v>
      </c>
      <c r="BN609" s="22">
        <v>86</v>
      </c>
      <c r="BO609" s="20"/>
      <c r="BP609" s="20"/>
      <c r="BQ609" s="20"/>
      <c r="BR609" s="20"/>
      <c r="BS609" s="20"/>
      <c r="BT609" s="20"/>
      <c r="BU609" s="22">
        <v>0.01</v>
      </c>
      <c r="BV609" s="22">
        <v>0</v>
      </c>
      <c r="BW609" s="22">
        <v>0.05</v>
      </c>
      <c r="BX609" s="22">
        <v>0.06</v>
      </c>
      <c r="BY609" s="22">
        <v>1.74</v>
      </c>
      <c r="BZ609" s="22">
        <v>2.34</v>
      </c>
      <c r="CA609" s="22">
        <v>365</v>
      </c>
      <c r="CB609" s="22">
        <v>58</v>
      </c>
      <c r="CC609" s="22">
        <v>262</v>
      </c>
      <c r="CD609" s="22">
        <v>84</v>
      </c>
      <c r="CE609" s="22">
        <v>192</v>
      </c>
      <c r="CF609" s="22">
        <v>61</v>
      </c>
      <c r="CG609" s="22">
        <v>241</v>
      </c>
      <c r="CH609" s="22">
        <v>95</v>
      </c>
      <c r="CI609" s="22">
        <v>1.1200000000000001</v>
      </c>
      <c r="CJ609" s="22">
        <v>0.22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450197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0</v>
      </c>
      <c r="K610" s="20">
        <v>0</v>
      </c>
      <c r="L610" s="22">
        <v>0</v>
      </c>
      <c r="M610" s="20" t="s">
        <v>1790</v>
      </c>
      <c r="N610" s="20">
        <v>0</v>
      </c>
      <c r="O610" s="22">
        <v>636</v>
      </c>
      <c r="P610" s="23" t="b">
        <v>0</v>
      </c>
      <c r="Q610" s="20"/>
      <c r="R610" s="20"/>
      <c r="S610" s="22">
        <v>40</v>
      </c>
      <c r="T610" s="20" t="s">
        <v>2580</v>
      </c>
      <c r="U610" s="20">
        <v>0</v>
      </c>
      <c r="V610" s="20" t="s">
        <v>743</v>
      </c>
      <c r="W610" s="20">
        <v>0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0</v>
      </c>
      <c r="AD610" s="22">
        <v>1539</v>
      </c>
      <c r="AE610" s="22">
        <v>17</v>
      </c>
      <c r="AF610" s="22">
        <v>2624</v>
      </c>
      <c r="AG610" s="22">
        <v>29</v>
      </c>
      <c r="AH610" s="20">
        <v>0</v>
      </c>
      <c r="AI610" s="20">
        <v>0</v>
      </c>
      <c r="AJ610" s="20" t="s">
        <v>2581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543</v>
      </c>
      <c r="BH610" s="22">
        <v>68</v>
      </c>
      <c r="BI610" s="22">
        <v>530</v>
      </c>
      <c r="BJ610" s="22">
        <v>52</v>
      </c>
      <c r="BK610" s="22">
        <v>503</v>
      </c>
      <c r="BL610" s="22">
        <v>43</v>
      </c>
      <c r="BM610" s="22">
        <v>551</v>
      </c>
      <c r="BN610" s="22">
        <v>68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679</v>
      </c>
      <c r="CB610" s="22">
        <v>55</v>
      </c>
      <c r="CC610" s="22">
        <v>477</v>
      </c>
      <c r="CD610" s="22">
        <v>67</v>
      </c>
      <c r="CE610" s="22">
        <v>556</v>
      </c>
      <c r="CF610" s="22">
        <v>68</v>
      </c>
      <c r="CG610" s="22">
        <v>523</v>
      </c>
      <c r="CH610" s="22">
        <v>69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547659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1039</v>
      </c>
      <c r="N611" s="20">
        <v>0</v>
      </c>
      <c r="O611" s="22">
        <v>637</v>
      </c>
      <c r="P611" s="23" t="b">
        <v>0</v>
      </c>
      <c r="Q611" s="20"/>
      <c r="R611" s="20"/>
      <c r="S611" s="22">
        <v>40</v>
      </c>
      <c r="T611" s="20" t="s">
        <v>2582</v>
      </c>
      <c r="U611" s="20">
        <v>0</v>
      </c>
      <c r="V611" s="20" t="s">
        <v>2583</v>
      </c>
      <c r="W611" s="20">
        <v>0.1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0</v>
      </c>
      <c r="AD611" s="22">
        <v>4859</v>
      </c>
      <c r="AE611" s="22">
        <v>35</v>
      </c>
      <c r="AF611" s="22">
        <v>6495</v>
      </c>
      <c r="AG611" s="22">
        <v>86</v>
      </c>
      <c r="AH611" s="20">
        <v>0</v>
      </c>
      <c r="AI611" s="20">
        <v>0</v>
      </c>
      <c r="AJ611" s="20" t="s">
        <v>2583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574</v>
      </c>
      <c r="BH611" s="22">
        <v>221</v>
      </c>
      <c r="BI611" s="22">
        <v>560</v>
      </c>
      <c r="BJ611" s="22">
        <v>220</v>
      </c>
      <c r="BK611" s="22">
        <v>534</v>
      </c>
      <c r="BL611" s="22">
        <v>210</v>
      </c>
      <c r="BM611" s="22">
        <v>581</v>
      </c>
      <c r="BN611" s="22">
        <v>221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712</v>
      </c>
      <c r="CB611" s="22">
        <v>221</v>
      </c>
      <c r="CC611" s="22">
        <v>508</v>
      </c>
      <c r="CD611" s="22">
        <v>194</v>
      </c>
      <c r="CE611" s="22">
        <v>586</v>
      </c>
      <c r="CF611" s="22">
        <v>218</v>
      </c>
      <c r="CG611" s="22">
        <v>398</v>
      </c>
      <c r="CH611" s="22">
        <v>151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218430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2903</v>
      </c>
      <c r="N612" s="20">
        <v>0</v>
      </c>
      <c r="O612" s="22">
        <v>679</v>
      </c>
      <c r="P612" s="23" t="b">
        <v>0</v>
      </c>
      <c r="Q612" s="20"/>
      <c r="R612" s="20" t="s">
        <v>3369</v>
      </c>
      <c r="S612" s="22">
        <v>44</v>
      </c>
      <c r="T612" s="20" t="s">
        <v>2904</v>
      </c>
      <c r="U612" s="20">
        <v>0.5</v>
      </c>
      <c r="V612" s="20" t="s">
        <v>2905</v>
      </c>
      <c r="W612" s="20">
        <v>0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2</v>
      </c>
      <c r="AD612" s="22">
        <v>4497</v>
      </c>
      <c r="AE612" s="22">
        <v>31</v>
      </c>
      <c r="AF612" s="22">
        <v>4084</v>
      </c>
      <c r="AG612" s="22">
        <v>38</v>
      </c>
      <c r="AH612" s="20">
        <v>0</v>
      </c>
      <c r="AI612" s="20">
        <v>0.5</v>
      </c>
      <c r="AJ612" s="20" t="s">
        <v>2906</v>
      </c>
      <c r="AK612" s="22">
        <v>166</v>
      </c>
      <c r="AL612" s="22">
        <v>0</v>
      </c>
      <c r="AM612" s="22">
        <v>0</v>
      </c>
      <c r="AN612" s="22">
        <v>0</v>
      </c>
      <c r="AO612" s="22">
        <v>1</v>
      </c>
      <c r="AP612" s="22">
        <v>0</v>
      </c>
      <c r="AQ612" s="22">
        <v>0</v>
      </c>
      <c r="AR612" s="22">
        <v>0</v>
      </c>
      <c r="AS612" s="22">
        <v>2</v>
      </c>
      <c r="AT612" s="22">
        <v>0</v>
      </c>
      <c r="AU612" s="22">
        <v>0</v>
      </c>
      <c r="AV612" s="22">
        <v>0</v>
      </c>
      <c r="AW612" s="22">
        <v>13</v>
      </c>
      <c r="AX612" s="20">
        <v>23.4</v>
      </c>
      <c r="AY612" s="20">
        <v>26.8</v>
      </c>
      <c r="AZ612" s="20">
        <v>11</v>
      </c>
      <c r="BA612" s="20">
        <v>6.2</v>
      </c>
      <c r="BB612" s="22">
        <v>1</v>
      </c>
      <c r="BC612" s="20">
        <v>0.09</v>
      </c>
      <c r="BD612" s="20">
        <v>0.08</v>
      </c>
      <c r="BE612" s="20">
        <v>0.17</v>
      </c>
      <c r="BF612" s="20">
        <v>1.83</v>
      </c>
      <c r="BG612" s="22">
        <v>396</v>
      </c>
      <c r="BH612" s="22">
        <v>147</v>
      </c>
      <c r="BI612" s="22">
        <v>331</v>
      </c>
      <c r="BJ612" s="22">
        <v>114</v>
      </c>
      <c r="BK612" s="22">
        <v>373</v>
      </c>
      <c r="BL612" s="22">
        <v>134</v>
      </c>
      <c r="BM612" s="22">
        <v>391</v>
      </c>
      <c r="BN612" s="22">
        <v>139</v>
      </c>
      <c r="BO612" s="20"/>
      <c r="BP612" s="20"/>
      <c r="BQ612" s="20"/>
      <c r="BR612" s="20"/>
      <c r="BS612" s="20"/>
      <c r="BT612" s="20"/>
      <c r="BU612" s="22">
        <v>0.05</v>
      </c>
      <c r="BV612" s="22">
        <v>0</v>
      </c>
      <c r="BW612" s="22">
        <v>0.04</v>
      </c>
      <c r="BX612" s="22">
        <v>0.09</v>
      </c>
      <c r="BY612" s="22">
        <v>0.99</v>
      </c>
      <c r="BZ612" s="22">
        <v>0.54</v>
      </c>
      <c r="CA612" s="22">
        <v>516</v>
      </c>
      <c r="CB612" s="22">
        <v>106</v>
      </c>
      <c r="CC612" s="22">
        <v>564</v>
      </c>
      <c r="CD612" s="22">
        <v>224</v>
      </c>
      <c r="CE612" s="22">
        <v>484</v>
      </c>
      <c r="CF612" s="22">
        <v>161</v>
      </c>
      <c r="CG612" s="22">
        <v>554</v>
      </c>
      <c r="CH612" s="22">
        <v>202</v>
      </c>
      <c r="CI612" s="22">
        <v>0.54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2">
        <v>100</v>
      </c>
      <c r="C613" s="22">
        <v>575476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0.9</v>
      </c>
      <c r="K613" s="20">
        <v>1.2</v>
      </c>
      <c r="L613" s="22">
        <v>2</v>
      </c>
      <c r="M613" s="20" t="s">
        <v>3054</v>
      </c>
      <c r="N613" s="20">
        <v>1.2</v>
      </c>
      <c r="O613" s="22">
        <v>696</v>
      </c>
      <c r="P613" s="23" t="b">
        <v>0</v>
      </c>
      <c r="Q613" s="20" t="s">
        <v>3033</v>
      </c>
      <c r="R613" s="20" t="s">
        <v>3826</v>
      </c>
      <c r="S613" s="22">
        <v>45</v>
      </c>
      <c r="T613" s="20" t="s">
        <v>3055</v>
      </c>
      <c r="U613" s="20">
        <v>2.2000000000000002</v>
      </c>
      <c r="V613" s="20" t="s">
        <v>3056</v>
      </c>
      <c r="W613" s="20">
        <v>0.1</v>
      </c>
      <c r="X613" s="23" t="b">
        <v>0</v>
      </c>
      <c r="Y613" s="20"/>
      <c r="Z613" s="20" t="s">
        <v>937</v>
      </c>
      <c r="AA613" s="22">
        <v>16</v>
      </c>
      <c r="AB613" s="22">
        <v>17</v>
      </c>
      <c r="AC613" s="22">
        <v>22</v>
      </c>
      <c r="AD613" s="22">
        <v>9857</v>
      </c>
      <c r="AE613" s="22">
        <v>125</v>
      </c>
      <c r="AF613" s="22">
        <v>5806</v>
      </c>
      <c r="AG613" s="22">
        <v>171</v>
      </c>
      <c r="AH613" s="20">
        <v>0.3</v>
      </c>
      <c r="AI613" s="20">
        <v>4.9000000000000004</v>
      </c>
      <c r="AJ613" s="20" t="s">
        <v>3054</v>
      </c>
      <c r="AK613" s="22">
        <v>872</v>
      </c>
      <c r="AL613" s="22">
        <v>0</v>
      </c>
      <c r="AM613" s="22">
        <v>0</v>
      </c>
      <c r="AN613" s="22">
        <v>2</v>
      </c>
      <c r="AO613" s="22">
        <v>18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1</v>
      </c>
      <c r="AW613" s="22">
        <v>168</v>
      </c>
      <c r="AX613" s="20">
        <v>216.4</v>
      </c>
      <c r="AY613" s="20">
        <v>48</v>
      </c>
      <c r="AZ613" s="20">
        <v>71</v>
      </c>
      <c r="BA613" s="20">
        <v>33.5</v>
      </c>
      <c r="BB613" s="22">
        <v>10</v>
      </c>
      <c r="BC613" s="20">
        <v>0.79</v>
      </c>
      <c r="BD613" s="20">
        <v>0.22</v>
      </c>
      <c r="BE613" s="20">
        <v>1.01</v>
      </c>
      <c r="BF613" s="20">
        <v>15.39</v>
      </c>
      <c r="BG613" s="22">
        <v>136</v>
      </c>
      <c r="BH613" s="22">
        <v>51</v>
      </c>
      <c r="BI613" s="22">
        <v>281</v>
      </c>
      <c r="BJ613" s="22">
        <v>87</v>
      </c>
      <c r="BK613" s="22">
        <v>188</v>
      </c>
      <c r="BL613" s="22">
        <v>40</v>
      </c>
      <c r="BM613" s="22">
        <v>204</v>
      </c>
      <c r="BN613" s="22">
        <v>58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0.02</v>
      </c>
      <c r="BX613" s="22">
        <v>0.1</v>
      </c>
      <c r="BY613" s="22">
        <v>1.59</v>
      </c>
      <c r="BZ613" s="22">
        <v>1.86</v>
      </c>
      <c r="CA613" s="22">
        <v>466</v>
      </c>
      <c r="CB613" s="22">
        <v>81</v>
      </c>
      <c r="CC613" s="22">
        <v>241</v>
      </c>
      <c r="CD613" s="22">
        <v>81</v>
      </c>
      <c r="CE613" s="22">
        <v>240</v>
      </c>
      <c r="CF613" s="22">
        <v>80</v>
      </c>
      <c r="CG613" s="22">
        <v>482</v>
      </c>
      <c r="CH613" s="22">
        <v>185</v>
      </c>
      <c r="CI613" s="22">
        <v>1.03</v>
      </c>
      <c r="CJ613" s="22">
        <v>0.21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111452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1</v>
      </c>
      <c r="J614" s="20">
        <v>1</v>
      </c>
      <c r="K614" s="20">
        <v>1</v>
      </c>
      <c r="L614" s="22">
        <v>0</v>
      </c>
      <c r="M614" s="20" t="s">
        <v>3174</v>
      </c>
      <c r="N614" s="20">
        <v>1</v>
      </c>
      <c r="O614" s="22">
        <v>710</v>
      </c>
      <c r="P614" s="23" t="b">
        <v>0</v>
      </c>
      <c r="Q614" s="20"/>
      <c r="R614" s="20"/>
      <c r="S614" s="22">
        <v>45</v>
      </c>
      <c r="T614" s="20" t="s">
        <v>3175</v>
      </c>
      <c r="U614" s="20">
        <v>2.4</v>
      </c>
      <c r="V614" s="20" t="s">
        <v>3176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12</v>
      </c>
      <c r="AD614" s="22">
        <v>15749</v>
      </c>
      <c r="AE614" s="22">
        <v>118</v>
      </c>
      <c r="AF614" s="22">
        <v>8055</v>
      </c>
      <c r="AG614" s="22">
        <v>894</v>
      </c>
      <c r="AH614" s="20">
        <v>0.2</v>
      </c>
      <c r="AI614" s="20">
        <v>2.7</v>
      </c>
      <c r="AJ614" s="20" t="s">
        <v>3174</v>
      </c>
      <c r="AK614" s="22">
        <v>450</v>
      </c>
      <c r="AL614" s="22">
        <v>0</v>
      </c>
      <c r="AM614" s="22">
        <v>0</v>
      </c>
      <c r="AN614" s="22">
        <v>1</v>
      </c>
      <c r="AO614" s="22">
        <v>12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10</v>
      </c>
      <c r="AV614" s="22">
        <v>0</v>
      </c>
      <c r="AW614" s="22">
        <v>79</v>
      </c>
      <c r="AX614" s="20">
        <v>101.8</v>
      </c>
      <c r="AY614" s="20">
        <v>10</v>
      </c>
      <c r="AZ614" s="20">
        <v>0</v>
      </c>
      <c r="BA614" s="20">
        <v>11.2</v>
      </c>
      <c r="BB614" s="22">
        <v>5</v>
      </c>
      <c r="BC614" s="20">
        <v>0</v>
      </c>
      <c r="BD614" s="20">
        <v>0.01</v>
      </c>
      <c r="BE614" s="20">
        <v>0.01</v>
      </c>
      <c r="BF614" s="20">
        <v>7.48</v>
      </c>
      <c r="BG614" s="22">
        <v>270</v>
      </c>
      <c r="BH614" s="22">
        <v>22</v>
      </c>
      <c r="BI614" s="22">
        <v>391</v>
      </c>
      <c r="BJ614" s="22">
        <v>3</v>
      </c>
      <c r="BK614" s="22">
        <v>610</v>
      </c>
      <c r="BL614" s="22">
        <v>71</v>
      </c>
      <c r="BM614" s="22">
        <v>353</v>
      </c>
      <c r="BN614" s="22">
        <v>22</v>
      </c>
      <c r="BO614" s="20"/>
      <c r="BP614" s="20"/>
      <c r="BQ614" s="20"/>
      <c r="BR614" s="20"/>
      <c r="BS614" s="20"/>
      <c r="BT614" s="20"/>
      <c r="BU614" s="22">
        <v>0</v>
      </c>
      <c r="BV614" s="22">
        <v>2</v>
      </c>
      <c r="BW614" s="22">
        <v>0</v>
      </c>
      <c r="BX614" s="22">
        <v>0</v>
      </c>
      <c r="BY614" s="22">
        <v>1.5</v>
      </c>
      <c r="BZ614" s="22">
        <v>2.4</v>
      </c>
      <c r="CA614" s="22">
        <v>360</v>
      </c>
      <c r="CB614" s="22">
        <v>18</v>
      </c>
      <c r="CC614" s="22">
        <v>261</v>
      </c>
      <c r="CD614" s="22">
        <v>24</v>
      </c>
      <c r="CE614" s="22">
        <v>217</v>
      </c>
      <c r="CF614" s="22">
        <v>22</v>
      </c>
      <c r="CG614" s="22">
        <v>397</v>
      </c>
      <c r="CH614" s="22">
        <v>57</v>
      </c>
      <c r="CI614" s="22">
        <v>1</v>
      </c>
      <c r="CJ614" s="22">
        <v>0.2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466404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1136</v>
      </c>
      <c r="N615" s="20">
        <v>0</v>
      </c>
      <c r="O615" s="22">
        <v>711</v>
      </c>
      <c r="P615" s="23" t="b">
        <v>0</v>
      </c>
      <c r="Q615" s="20"/>
      <c r="R615" s="20"/>
      <c r="S615" s="22">
        <v>45</v>
      </c>
      <c r="T615" s="20" t="s">
        <v>3177</v>
      </c>
      <c r="U615" s="20">
        <v>0</v>
      </c>
      <c r="V615" s="20" t="s">
        <v>3178</v>
      </c>
      <c r="W615" s="20">
        <v>0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0</v>
      </c>
      <c r="AD615" s="22">
        <v>546</v>
      </c>
      <c r="AE615" s="22">
        <v>7</v>
      </c>
      <c r="AF615" s="22">
        <v>582</v>
      </c>
      <c r="AG615" s="22">
        <v>22</v>
      </c>
      <c r="AH615" s="20">
        <v>0</v>
      </c>
      <c r="AI615" s="20">
        <v>0</v>
      </c>
      <c r="AJ615" s="20" t="s">
        <v>3178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662</v>
      </c>
      <c r="BH615" s="22">
        <v>244</v>
      </c>
      <c r="BI615" s="22">
        <v>658</v>
      </c>
      <c r="BJ615" s="22">
        <v>244</v>
      </c>
      <c r="BK615" s="22">
        <v>647</v>
      </c>
      <c r="BL615" s="22">
        <v>242</v>
      </c>
      <c r="BM615" s="22">
        <v>667</v>
      </c>
      <c r="BN615" s="22">
        <v>244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418</v>
      </c>
      <c r="CB615" s="22">
        <v>80</v>
      </c>
      <c r="CC615" s="22">
        <v>621</v>
      </c>
      <c r="CD615" s="22">
        <v>236</v>
      </c>
      <c r="CE615" s="22">
        <v>671</v>
      </c>
      <c r="CF615" s="22">
        <v>243</v>
      </c>
      <c r="CG615" s="22">
        <v>632</v>
      </c>
      <c r="CH615" s="22">
        <v>221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250199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3</v>
      </c>
      <c r="J616" s="20">
        <v>0.8</v>
      </c>
      <c r="K616" s="20">
        <v>0.8</v>
      </c>
      <c r="L616" s="22">
        <v>0</v>
      </c>
      <c r="M616" s="20" t="s">
        <v>3179</v>
      </c>
      <c r="N616" s="20">
        <v>0.8</v>
      </c>
      <c r="O616" s="22">
        <v>712</v>
      </c>
      <c r="P616" s="23" t="b">
        <v>0</v>
      </c>
      <c r="Q616" s="20"/>
      <c r="R616" s="20" t="s">
        <v>3287</v>
      </c>
      <c r="S616" s="22">
        <v>50</v>
      </c>
      <c r="T616" s="20" t="s">
        <v>3180</v>
      </c>
      <c r="U616" s="20">
        <v>2.9</v>
      </c>
      <c r="V616" s="20" t="s">
        <v>3181</v>
      </c>
      <c r="W616" s="20">
        <v>0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26</v>
      </c>
      <c r="AD616" s="22">
        <v>6201</v>
      </c>
      <c r="AE616" s="22">
        <v>4</v>
      </c>
      <c r="AF616" s="22">
        <v>4559</v>
      </c>
      <c r="AG616" s="22">
        <v>100</v>
      </c>
      <c r="AH616" s="20">
        <v>0.2</v>
      </c>
      <c r="AI616" s="20">
        <v>5.2</v>
      </c>
      <c r="AJ616" s="20" t="s">
        <v>3182</v>
      </c>
      <c r="AK616" s="22">
        <v>648</v>
      </c>
      <c r="AL616" s="22">
        <v>1</v>
      </c>
      <c r="AM616" s="22">
        <v>0</v>
      </c>
      <c r="AN616" s="22">
        <v>3</v>
      </c>
      <c r="AO616" s="22">
        <v>11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3</v>
      </c>
      <c r="AW616" s="22">
        <v>94</v>
      </c>
      <c r="AX616" s="20">
        <v>123</v>
      </c>
      <c r="AY616" s="20">
        <v>51.8</v>
      </c>
      <c r="AZ616" s="20">
        <v>107</v>
      </c>
      <c r="BA616" s="20">
        <v>28.3</v>
      </c>
      <c r="BB616" s="22">
        <v>9</v>
      </c>
      <c r="BC616" s="20">
        <v>0.57999999999999996</v>
      </c>
      <c r="BD616" s="20">
        <v>0.34</v>
      </c>
      <c r="BE616" s="20">
        <v>0.92</v>
      </c>
      <c r="BF616" s="20">
        <v>10.32</v>
      </c>
      <c r="BG616" s="22">
        <v>246</v>
      </c>
      <c r="BH616" s="22">
        <v>100</v>
      </c>
      <c r="BI616" s="22">
        <v>265</v>
      </c>
      <c r="BJ616" s="22">
        <v>148</v>
      </c>
      <c r="BK616" s="22">
        <v>142</v>
      </c>
      <c r="BL616" s="22">
        <v>88</v>
      </c>
      <c r="BM616" s="22">
        <v>232</v>
      </c>
      <c r="BN616" s="22">
        <v>108</v>
      </c>
      <c r="BO616" s="20"/>
      <c r="BP616" s="20"/>
      <c r="BQ616" s="20"/>
      <c r="BR616" s="20"/>
      <c r="BS616" s="20"/>
      <c r="BT616" s="20"/>
      <c r="BU616" s="22">
        <v>0.08</v>
      </c>
      <c r="BV616" s="22">
        <v>0</v>
      </c>
      <c r="BW616" s="22">
        <v>0.05</v>
      </c>
      <c r="BX616" s="22">
        <v>0.13</v>
      </c>
      <c r="BY616" s="22">
        <v>1.43</v>
      </c>
      <c r="BZ616" s="22">
        <v>1.53</v>
      </c>
      <c r="CA616" s="22">
        <v>198</v>
      </c>
      <c r="CB616" s="22">
        <v>124</v>
      </c>
      <c r="CC616" s="22">
        <v>293</v>
      </c>
      <c r="CD616" s="22">
        <v>137</v>
      </c>
      <c r="CE616" s="22">
        <v>160</v>
      </c>
      <c r="CF616" s="22">
        <v>70</v>
      </c>
      <c r="CG616" s="22">
        <v>585</v>
      </c>
      <c r="CH616" s="22">
        <v>220</v>
      </c>
      <c r="CI616" s="22">
        <v>1.25</v>
      </c>
      <c r="CJ616" s="22">
        <v>0.42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210462</v>
      </c>
      <c r="D617" s="22">
        <v>-1</v>
      </c>
      <c r="E617" s="22">
        <v>1</v>
      </c>
      <c r="F617" s="22">
        <v>-1</v>
      </c>
      <c r="G617" s="22">
        <v>1</v>
      </c>
      <c r="H617" s="22">
        <v>0</v>
      </c>
      <c r="I617" s="22">
        <v>3</v>
      </c>
      <c r="J617" s="20">
        <v>1.2</v>
      </c>
      <c r="K617" s="20">
        <v>1.2</v>
      </c>
      <c r="L617" s="22">
        <v>0</v>
      </c>
      <c r="M617" s="20" t="s">
        <v>3183</v>
      </c>
      <c r="N617" s="20">
        <v>1.2</v>
      </c>
      <c r="O617" s="22">
        <v>713</v>
      </c>
      <c r="P617" s="23" t="b">
        <v>0</v>
      </c>
      <c r="Q617" s="20"/>
      <c r="R617" s="20" t="s">
        <v>3605</v>
      </c>
      <c r="S617" s="22">
        <v>49</v>
      </c>
      <c r="T617" s="20" t="s">
        <v>3184</v>
      </c>
      <c r="U617" s="20">
        <v>1.8</v>
      </c>
      <c r="V617" s="20" t="s">
        <v>3185</v>
      </c>
      <c r="W617" s="20">
        <v>0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18</v>
      </c>
      <c r="AD617" s="22">
        <v>1812</v>
      </c>
      <c r="AE617" s="22">
        <v>6</v>
      </c>
      <c r="AF617" s="22">
        <v>1370</v>
      </c>
      <c r="AG617" s="22">
        <v>38</v>
      </c>
      <c r="AH617" s="20">
        <v>0.2</v>
      </c>
      <c r="AI617" s="20">
        <v>3.7</v>
      </c>
      <c r="AJ617" s="20" t="s">
        <v>3185</v>
      </c>
      <c r="AK617" s="22">
        <v>751</v>
      </c>
      <c r="AL617" s="22">
        <v>0</v>
      </c>
      <c r="AM617" s="22">
        <v>0</v>
      </c>
      <c r="AN617" s="22">
        <v>4</v>
      </c>
      <c r="AO617" s="22">
        <v>12</v>
      </c>
      <c r="AP617" s="22">
        <v>0</v>
      </c>
      <c r="AQ617" s="22">
        <v>0</v>
      </c>
      <c r="AR617" s="22">
        <v>0</v>
      </c>
      <c r="AS617" s="22">
        <v>4</v>
      </c>
      <c r="AT617" s="22">
        <v>0</v>
      </c>
      <c r="AU617" s="22">
        <v>0</v>
      </c>
      <c r="AV617" s="22">
        <v>0</v>
      </c>
      <c r="AW617" s="22">
        <v>60</v>
      </c>
      <c r="AX617" s="20">
        <v>117.6</v>
      </c>
      <c r="AY617" s="20">
        <v>83.6</v>
      </c>
      <c r="AZ617" s="20">
        <v>36</v>
      </c>
      <c r="BA617" s="20">
        <v>23.7</v>
      </c>
      <c r="BB617" s="22">
        <v>10</v>
      </c>
      <c r="BC617" s="20">
        <v>0.61</v>
      </c>
      <c r="BD617" s="20">
        <v>0.35</v>
      </c>
      <c r="BE617" s="20">
        <v>0.96</v>
      </c>
      <c r="BF617" s="20">
        <v>11.06</v>
      </c>
      <c r="BG617" s="22">
        <v>256</v>
      </c>
      <c r="BH617" s="22">
        <v>102</v>
      </c>
      <c r="BI617" s="22">
        <v>193</v>
      </c>
      <c r="BJ617" s="22">
        <v>118</v>
      </c>
      <c r="BK617" s="22">
        <v>272</v>
      </c>
      <c r="BL617" s="22">
        <v>143</v>
      </c>
      <c r="BM617" s="22">
        <v>265</v>
      </c>
      <c r="BN617" s="22">
        <v>124</v>
      </c>
      <c r="BO617" s="20"/>
      <c r="BP617" s="20"/>
      <c r="BQ617" s="20"/>
      <c r="BR617" s="20"/>
      <c r="BS617" s="20"/>
      <c r="BT617" s="20"/>
      <c r="BU617" s="22">
        <v>7.0000000000000007E-2</v>
      </c>
      <c r="BV617" s="22">
        <v>0</v>
      </c>
      <c r="BW617" s="22">
        <v>0.04</v>
      </c>
      <c r="BX617" s="22">
        <v>0.11</v>
      </c>
      <c r="BY617" s="22">
        <v>1.33</v>
      </c>
      <c r="BZ617" s="22">
        <v>1.44</v>
      </c>
      <c r="CA617" s="22">
        <v>241</v>
      </c>
      <c r="CB617" s="22">
        <v>157</v>
      </c>
      <c r="CC617" s="22">
        <v>247</v>
      </c>
      <c r="CD617" s="22">
        <v>113</v>
      </c>
      <c r="CE617" s="22">
        <v>307</v>
      </c>
      <c r="CF617" s="22">
        <v>134</v>
      </c>
      <c r="CG617" s="22">
        <v>662</v>
      </c>
      <c r="CH617" s="22">
        <v>265</v>
      </c>
      <c r="CI617" s="22">
        <v>1.2</v>
      </c>
      <c r="CJ617" s="22">
        <v>0.48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152760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0.8</v>
      </c>
      <c r="K618" s="20">
        <v>0.8</v>
      </c>
      <c r="L618" s="22">
        <v>0</v>
      </c>
      <c r="M618" s="20" t="s">
        <v>3186</v>
      </c>
      <c r="N618" s="20">
        <v>0.8</v>
      </c>
      <c r="O618" s="22">
        <v>714</v>
      </c>
      <c r="P618" s="23" t="b">
        <v>0</v>
      </c>
      <c r="Q618" s="20"/>
      <c r="R618" s="20" t="s">
        <v>3370</v>
      </c>
      <c r="S618" s="22">
        <v>50</v>
      </c>
      <c r="T618" s="20" t="s">
        <v>3187</v>
      </c>
      <c r="U618" s="20">
        <v>0.9</v>
      </c>
      <c r="V618" s="20" t="s">
        <v>3188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7</v>
      </c>
      <c r="AD618" s="22">
        <v>28567</v>
      </c>
      <c r="AE618" s="22">
        <v>341</v>
      </c>
      <c r="AF618" s="22">
        <v>22423</v>
      </c>
      <c r="AG618" s="22">
        <v>483</v>
      </c>
      <c r="AH618" s="20">
        <v>0.2</v>
      </c>
      <c r="AI618" s="20">
        <v>1.4</v>
      </c>
      <c r="AJ618" s="20" t="s">
        <v>3188</v>
      </c>
      <c r="AK618" s="22">
        <v>151</v>
      </c>
      <c r="AL618" s="22">
        <v>0</v>
      </c>
      <c r="AM618" s="22">
        <v>0</v>
      </c>
      <c r="AN618" s="22">
        <v>0</v>
      </c>
      <c r="AO618" s="22">
        <v>3</v>
      </c>
      <c r="AP618" s="22">
        <v>0</v>
      </c>
      <c r="AQ618" s="22">
        <v>0</v>
      </c>
      <c r="AR618" s="22">
        <v>0</v>
      </c>
      <c r="AS618" s="22">
        <v>1</v>
      </c>
      <c r="AT618" s="22">
        <v>0</v>
      </c>
      <c r="AU618" s="22">
        <v>0</v>
      </c>
      <c r="AV618" s="22">
        <v>0</v>
      </c>
      <c r="AW618" s="22">
        <v>16</v>
      </c>
      <c r="AX618" s="20">
        <v>7.2</v>
      </c>
      <c r="AY618" s="20">
        <v>16</v>
      </c>
      <c r="AZ618" s="20">
        <v>24</v>
      </c>
      <c r="BA618" s="20">
        <v>4.3</v>
      </c>
      <c r="BB618" s="22">
        <v>1</v>
      </c>
      <c r="BC618" s="20">
        <v>0.16</v>
      </c>
      <c r="BD618" s="20">
        <v>0.16</v>
      </c>
      <c r="BE618" s="20">
        <v>0.32</v>
      </c>
      <c r="BF618" s="20">
        <v>3.95</v>
      </c>
      <c r="BG618" s="22">
        <v>442</v>
      </c>
      <c r="BH618" s="22">
        <v>50</v>
      </c>
      <c r="BI618" s="22">
        <v>362</v>
      </c>
      <c r="BJ618" s="22">
        <v>47</v>
      </c>
      <c r="BK618" s="22">
        <v>316</v>
      </c>
      <c r="BL618" s="22">
        <v>50</v>
      </c>
      <c r="BM618" s="22">
        <v>409</v>
      </c>
      <c r="BN618" s="22">
        <v>49</v>
      </c>
      <c r="BO618" s="20"/>
      <c r="BP618" s="20"/>
      <c r="BQ618" s="20"/>
      <c r="BR618" s="20"/>
      <c r="BS618" s="20"/>
      <c r="BT618" s="20"/>
      <c r="BU618" s="22">
        <v>0.1</v>
      </c>
      <c r="BV618" s="22">
        <v>0</v>
      </c>
      <c r="BW618" s="22">
        <v>0.1</v>
      </c>
      <c r="BX618" s="22">
        <v>0.2</v>
      </c>
      <c r="BY618" s="22">
        <v>2.35</v>
      </c>
      <c r="BZ618" s="22">
        <v>1.79</v>
      </c>
      <c r="CA618" s="22">
        <v>180</v>
      </c>
      <c r="CB618" s="22">
        <v>43</v>
      </c>
      <c r="CC618" s="22">
        <v>292</v>
      </c>
      <c r="CD618" s="22">
        <v>37</v>
      </c>
      <c r="CE618" s="22">
        <v>465</v>
      </c>
      <c r="CF618" s="22">
        <v>61</v>
      </c>
      <c r="CG618" s="22">
        <v>392</v>
      </c>
      <c r="CH618" s="22">
        <v>61</v>
      </c>
      <c r="CI618" s="22">
        <v>0.6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201410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1.5</v>
      </c>
      <c r="K619" s="20">
        <v>1.5</v>
      </c>
      <c r="L619" s="22">
        <v>5</v>
      </c>
      <c r="M619" s="20" t="s">
        <v>1883</v>
      </c>
      <c r="N619" s="20">
        <v>2</v>
      </c>
      <c r="O619" s="22">
        <v>27</v>
      </c>
      <c r="P619" s="23" t="b">
        <v>0</v>
      </c>
      <c r="Q619" s="20"/>
      <c r="R619" s="20"/>
      <c r="S619" s="22">
        <v>39</v>
      </c>
      <c r="T619" s="20" t="s">
        <v>1884</v>
      </c>
      <c r="U619" s="20">
        <v>1.3</v>
      </c>
      <c r="V619" s="20" t="s">
        <v>1885</v>
      </c>
      <c r="W619" s="20">
        <v>2.2000000000000002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14</v>
      </c>
      <c r="AD619" s="22">
        <v>207550</v>
      </c>
      <c r="AE619" s="22">
        <v>11961</v>
      </c>
      <c r="AF619" s="22">
        <v>98481</v>
      </c>
      <c r="AG619" s="22">
        <v>2858</v>
      </c>
      <c r="AH619" s="20">
        <v>0.5</v>
      </c>
      <c r="AI619" s="20">
        <v>3.6</v>
      </c>
      <c r="AJ619" s="20" t="s">
        <v>1885</v>
      </c>
      <c r="AK619" s="22">
        <v>822</v>
      </c>
      <c r="AL619" s="22">
        <v>0</v>
      </c>
      <c r="AM619" s="22">
        <v>0</v>
      </c>
      <c r="AN619" s="22">
        <v>1</v>
      </c>
      <c r="AO619" s="22">
        <v>23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116</v>
      </c>
      <c r="AX619" s="20">
        <v>177.6</v>
      </c>
      <c r="AY619" s="20">
        <v>19.899999999999999</v>
      </c>
      <c r="AZ619" s="20">
        <v>16</v>
      </c>
      <c r="BA619" s="20">
        <v>21.3</v>
      </c>
      <c r="BB619" s="22">
        <v>9</v>
      </c>
      <c r="BC619" s="20">
        <v>0.02</v>
      </c>
      <c r="BD619" s="20">
        <v>0.05</v>
      </c>
      <c r="BE619" s="20">
        <v>7.0000000000000007E-2</v>
      </c>
      <c r="BF619" s="20">
        <v>16.329999999999998</v>
      </c>
      <c r="BG619" s="22">
        <v>179</v>
      </c>
      <c r="BH619" s="22">
        <v>69</v>
      </c>
      <c r="BI619" s="22">
        <v>349</v>
      </c>
      <c r="BJ619" s="22">
        <v>124</v>
      </c>
      <c r="BK619" s="22">
        <v>352</v>
      </c>
      <c r="BL619" s="22">
        <v>126</v>
      </c>
      <c r="BM619" s="22">
        <v>282</v>
      </c>
      <c r="BN619" s="22">
        <v>94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0.01</v>
      </c>
      <c r="BX619" s="22">
        <v>0.01</v>
      </c>
      <c r="BY619" s="22">
        <v>1.79</v>
      </c>
      <c r="BZ619" s="22">
        <v>2.52</v>
      </c>
      <c r="CA619" s="22">
        <v>740</v>
      </c>
      <c r="CB619" s="22">
        <v>234</v>
      </c>
      <c r="CC619" s="22">
        <v>156</v>
      </c>
      <c r="CD619" s="22">
        <v>45</v>
      </c>
      <c r="CE619" s="22">
        <v>354</v>
      </c>
      <c r="CF619" s="22">
        <v>118</v>
      </c>
      <c r="CG619" s="22">
        <v>130</v>
      </c>
      <c r="CH619" s="22">
        <v>54</v>
      </c>
      <c r="CI619" s="22">
        <v>0.99</v>
      </c>
      <c r="CJ619" s="22">
        <v>0.11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433979</v>
      </c>
      <c r="D620" s="22">
        <v>0</v>
      </c>
      <c r="E620" s="22">
        <v>0</v>
      </c>
      <c r="F620" s="22">
        <v>1</v>
      </c>
      <c r="G620" s="22">
        <v>-1</v>
      </c>
      <c r="H620" s="22">
        <v>0</v>
      </c>
      <c r="I620" s="22">
        <v>4</v>
      </c>
      <c r="J620" s="20">
        <v>1.3</v>
      </c>
      <c r="K620" s="20">
        <v>1.3</v>
      </c>
      <c r="L620" s="22">
        <v>2</v>
      </c>
      <c r="M620" s="20" t="s">
        <v>967</v>
      </c>
      <c r="N620" s="20">
        <v>1.8</v>
      </c>
      <c r="O620" s="22">
        <v>33</v>
      </c>
      <c r="P620" s="23" t="b">
        <v>0</v>
      </c>
      <c r="Q620" s="20"/>
      <c r="R620" s="20"/>
      <c r="S620" s="22">
        <v>46</v>
      </c>
      <c r="T620" s="20" t="s">
        <v>968</v>
      </c>
      <c r="U620" s="20">
        <v>2.9</v>
      </c>
      <c r="V620" s="20" t="s">
        <v>665</v>
      </c>
      <c r="W620" s="20">
        <v>9.6999999999999993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40</v>
      </c>
      <c r="AD620" s="22">
        <v>1223896</v>
      </c>
      <c r="AE620" s="22">
        <v>5864</v>
      </c>
      <c r="AF620" s="22">
        <v>813259</v>
      </c>
      <c r="AG620" s="22">
        <v>22179</v>
      </c>
      <c r="AH620" s="20">
        <v>0.4</v>
      </c>
      <c r="AI620" s="20">
        <v>8.6999999999999993</v>
      </c>
      <c r="AJ620" s="20" t="s">
        <v>665</v>
      </c>
      <c r="AK620" s="22">
        <v>1031</v>
      </c>
      <c r="AL620" s="22">
        <v>2</v>
      </c>
      <c r="AM620" s="22">
        <v>1</v>
      </c>
      <c r="AN620" s="22">
        <v>1</v>
      </c>
      <c r="AO620" s="22">
        <v>29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6</v>
      </c>
      <c r="AW620" s="22">
        <v>114</v>
      </c>
      <c r="AX620" s="20">
        <v>128.19999999999999</v>
      </c>
      <c r="AY620" s="20">
        <v>183.6</v>
      </c>
      <c r="AZ620" s="20">
        <v>167</v>
      </c>
      <c r="BA620" s="20">
        <v>47.9</v>
      </c>
      <c r="BB620" s="22">
        <v>12</v>
      </c>
      <c r="BC620" s="20">
        <v>1.31</v>
      </c>
      <c r="BD620" s="20">
        <v>0.47</v>
      </c>
      <c r="BE620" s="20">
        <v>1.78</v>
      </c>
      <c r="BF620" s="20">
        <v>22.9</v>
      </c>
      <c r="BG620" s="22">
        <v>239</v>
      </c>
      <c r="BH620" s="22">
        <v>31</v>
      </c>
      <c r="BI620" s="22">
        <v>84</v>
      </c>
      <c r="BJ620" s="22">
        <v>5</v>
      </c>
      <c r="BK620" s="22">
        <v>90</v>
      </c>
      <c r="BL620" s="22">
        <v>29</v>
      </c>
      <c r="BM620" s="22">
        <v>127</v>
      </c>
      <c r="BN620" s="22">
        <v>22</v>
      </c>
      <c r="BO620" s="20"/>
      <c r="BP620" s="20"/>
      <c r="BQ620" s="20"/>
      <c r="BR620" s="20"/>
      <c r="BS620" s="20"/>
      <c r="BT620" s="20"/>
      <c r="BU620" s="22">
        <v>0.11</v>
      </c>
      <c r="BV620" s="22">
        <v>0</v>
      </c>
      <c r="BW620" s="22">
        <v>0.04</v>
      </c>
      <c r="BX620" s="22">
        <v>0.15</v>
      </c>
      <c r="BY620" s="22">
        <v>2</v>
      </c>
      <c r="BZ620" s="22">
        <v>2.5299999999999998</v>
      </c>
      <c r="CA620" s="22">
        <v>343</v>
      </c>
      <c r="CB620" s="22">
        <v>64</v>
      </c>
      <c r="CC620" s="22">
        <v>177</v>
      </c>
      <c r="CD620" s="22">
        <v>24</v>
      </c>
      <c r="CE620" s="22">
        <v>152</v>
      </c>
      <c r="CF620" s="22">
        <v>23</v>
      </c>
      <c r="CG620" s="22">
        <v>43</v>
      </c>
      <c r="CH620" s="22">
        <v>7</v>
      </c>
      <c r="CI620" s="22">
        <v>1.05</v>
      </c>
      <c r="CJ620" s="22">
        <v>0.09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432714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2.5</v>
      </c>
      <c r="K621" s="20">
        <v>2.5</v>
      </c>
      <c r="L621" s="22">
        <v>8</v>
      </c>
      <c r="M621" s="20" t="s">
        <v>479</v>
      </c>
      <c r="N621" s="20">
        <v>3</v>
      </c>
      <c r="O621" s="22">
        <v>360</v>
      </c>
      <c r="P621" s="23" t="b">
        <v>0</v>
      </c>
      <c r="Q621" s="20"/>
      <c r="R621" s="20"/>
      <c r="S621" s="22">
        <v>44</v>
      </c>
      <c r="T621" s="20" t="s">
        <v>1404</v>
      </c>
      <c r="U621" s="20">
        <v>2.6</v>
      </c>
      <c r="V621" s="20" t="s">
        <v>752</v>
      </c>
      <c r="W621" s="20">
        <v>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34</v>
      </c>
      <c r="AD621" s="22">
        <v>147129</v>
      </c>
      <c r="AE621" s="22">
        <v>6894</v>
      </c>
      <c r="AF621" s="22">
        <v>53343</v>
      </c>
      <c r="AG621" s="22">
        <v>2085</v>
      </c>
      <c r="AH621" s="20">
        <v>0.7</v>
      </c>
      <c r="AI621" s="20">
        <v>7.7</v>
      </c>
      <c r="AJ621" s="20" t="s">
        <v>752</v>
      </c>
      <c r="AK621" s="22">
        <v>808</v>
      </c>
      <c r="AL621" s="22">
        <v>1</v>
      </c>
      <c r="AM621" s="22">
        <v>2</v>
      </c>
      <c r="AN621" s="22">
        <v>2</v>
      </c>
      <c r="AO621" s="22">
        <v>26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0</v>
      </c>
      <c r="AW621" s="22">
        <v>99</v>
      </c>
      <c r="AX621" s="20">
        <v>127.6</v>
      </c>
      <c r="AY621" s="20">
        <v>147.1</v>
      </c>
      <c r="AZ621" s="20">
        <v>142</v>
      </c>
      <c r="BA621" s="20">
        <v>41.7</v>
      </c>
      <c r="BB621" s="22">
        <v>9</v>
      </c>
      <c r="BC621" s="20">
        <v>1.05</v>
      </c>
      <c r="BD621" s="20">
        <v>0.63</v>
      </c>
      <c r="BE621" s="20">
        <v>1.68</v>
      </c>
      <c r="BF621" s="20">
        <v>16.73</v>
      </c>
      <c r="BG621" s="22">
        <v>240</v>
      </c>
      <c r="BH621" s="22">
        <v>97</v>
      </c>
      <c r="BI621" s="22">
        <v>114</v>
      </c>
      <c r="BJ621" s="22">
        <v>82</v>
      </c>
      <c r="BK621" s="22">
        <v>107</v>
      </c>
      <c r="BL621" s="22">
        <v>69</v>
      </c>
      <c r="BM621" s="22">
        <v>156</v>
      </c>
      <c r="BN621" s="22">
        <v>82</v>
      </c>
      <c r="BO621" s="20"/>
      <c r="BP621" s="20"/>
      <c r="BQ621" s="22">
        <v>2</v>
      </c>
      <c r="BR621" s="20"/>
      <c r="BS621" s="20"/>
      <c r="BT621" s="20"/>
      <c r="BU621" s="22">
        <v>0.12</v>
      </c>
      <c r="BV621" s="22">
        <v>0</v>
      </c>
      <c r="BW621" s="22">
        <v>7.0000000000000007E-2</v>
      </c>
      <c r="BX621" s="22">
        <v>0.19</v>
      </c>
      <c r="BY621" s="22">
        <v>1.86</v>
      </c>
      <c r="BZ621" s="22">
        <v>2.9</v>
      </c>
      <c r="CA621" s="22">
        <v>538</v>
      </c>
      <c r="CB621" s="22">
        <v>302</v>
      </c>
      <c r="CC621" s="22">
        <v>100</v>
      </c>
      <c r="CD621" s="22">
        <v>54</v>
      </c>
      <c r="CE621" s="22">
        <v>189</v>
      </c>
      <c r="CF621" s="22">
        <v>85</v>
      </c>
      <c r="CG621" s="22">
        <v>185</v>
      </c>
      <c r="CH621" s="22">
        <v>62</v>
      </c>
      <c r="CI621" s="22">
        <v>1</v>
      </c>
      <c r="CJ621" s="22">
        <v>0.22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233821</v>
      </c>
      <c r="D622" s="22">
        <v>0</v>
      </c>
      <c r="E622" s="22">
        <v>0</v>
      </c>
      <c r="F622" s="22">
        <v>-2</v>
      </c>
      <c r="G622" s="22">
        <v>2</v>
      </c>
      <c r="H622" s="22">
        <v>0</v>
      </c>
      <c r="I622" s="22">
        <v>2</v>
      </c>
      <c r="J622" s="20">
        <v>1.3</v>
      </c>
      <c r="K622" s="20">
        <v>1.3</v>
      </c>
      <c r="L622" s="22">
        <v>8</v>
      </c>
      <c r="M622" s="20" t="s">
        <v>2247</v>
      </c>
      <c r="N622" s="20">
        <v>1.8</v>
      </c>
      <c r="O622" s="22">
        <v>471</v>
      </c>
      <c r="P622" s="23" t="b">
        <v>0</v>
      </c>
      <c r="Q622" s="20"/>
      <c r="R622" s="20" t="s">
        <v>3371</v>
      </c>
      <c r="S622" s="22">
        <v>43</v>
      </c>
      <c r="T622" s="20" t="s">
        <v>2248</v>
      </c>
      <c r="U622" s="20">
        <v>1</v>
      </c>
      <c r="V622" s="20" t="s">
        <v>2249</v>
      </c>
      <c r="W622" s="20">
        <v>0.2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12</v>
      </c>
      <c r="AD622" s="22">
        <v>9262</v>
      </c>
      <c r="AE622" s="22">
        <v>347</v>
      </c>
      <c r="AF622" s="22">
        <v>35479</v>
      </c>
      <c r="AG622" s="22">
        <v>90</v>
      </c>
      <c r="AH622" s="20">
        <v>0.4</v>
      </c>
      <c r="AI622" s="20">
        <v>2.8</v>
      </c>
      <c r="AJ622" s="20" t="s">
        <v>2249</v>
      </c>
      <c r="AK622" s="22">
        <v>1035</v>
      </c>
      <c r="AL622" s="22">
        <v>0</v>
      </c>
      <c r="AM622" s="22">
        <v>0</v>
      </c>
      <c r="AN622" s="22">
        <v>1</v>
      </c>
      <c r="AO622" s="22">
        <v>30</v>
      </c>
      <c r="AP622" s="22">
        <v>0</v>
      </c>
      <c r="AQ622" s="22">
        <v>0</v>
      </c>
      <c r="AR622" s="22">
        <v>0</v>
      </c>
      <c r="AS622" s="22">
        <v>4</v>
      </c>
      <c r="AT622" s="22">
        <v>0</v>
      </c>
      <c r="AU622" s="22">
        <v>0</v>
      </c>
      <c r="AV622" s="22">
        <v>2</v>
      </c>
      <c r="AW622" s="22">
        <v>130</v>
      </c>
      <c r="AX622" s="20">
        <v>186.8</v>
      </c>
      <c r="AY622" s="20">
        <v>10</v>
      </c>
      <c r="AZ622" s="20">
        <v>74</v>
      </c>
      <c r="BA622" s="20">
        <v>27.3</v>
      </c>
      <c r="BB622" s="22">
        <v>11</v>
      </c>
      <c r="BC622" s="20">
        <v>0.85</v>
      </c>
      <c r="BD622" s="20">
        <v>0.08</v>
      </c>
      <c r="BE622" s="20">
        <v>0.93</v>
      </c>
      <c r="BF622" s="20">
        <v>25.32</v>
      </c>
      <c r="BG622" s="22">
        <v>166</v>
      </c>
      <c r="BH622" s="22">
        <v>65</v>
      </c>
      <c r="BI622" s="22">
        <v>390</v>
      </c>
      <c r="BJ622" s="22">
        <v>142</v>
      </c>
      <c r="BK622" s="22">
        <v>184</v>
      </c>
      <c r="BL622" s="22">
        <v>38</v>
      </c>
      <c r="BM622" s="22">
        <v>240</v>
      </c>
      <c r="BN622" s="22">
        <v>78</v>
      </c>
      <c r="BO622" s="20"/>
      <c r="BP622" s="20"/>
      <c r="BQ622" s="20"/>
      <c r="BR622" s="20"/>
      <c r="BS622" s="20"/>
      <c r="BT622" s="20"/>
      <c r="BU622" s="22">
        <v>7.0000000000000007E-2</v>
      </c>
      <c r="BV622" s="22">
        <v>0</v>
      </c>
      <c r="BW622" s="22">
        <v>0.01</v>
      </c>
      <c r="BX622" s="22">
        <v>0.08</v>
      </c>
      <c r="BY622" s="22">
        <v>2.2000000000000002</v>
      </c>
      <c r="BZ622" s="22">
        <v>2.61</v>
      </c>
      <c r="CA622" s="22">
        <v>599</v>
      </c>
      <c r="CB622" s="22">
        <v>151</v>
      </c>
      <c r="CC622" s="22">
        <v>170</v>
      </c>
      <c r="CD622" s="22">
        <v>51</v>
      </c>
      <c r="CE622" s="22">
        <v>395</v>
      </c>
      <c r="CF622" s="22">
        <v>141</v>
      </c>
      <c r="CG622" s="22">
        <v>342</v>
      </c>
      <c r="CH622" s="22">
        <v>132</v>
      </c>
      <c r="CI622" s="22">
        <v>0.96</v>
      </c>
      <c r="CJ622" s="22">
        <v>0.09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538206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1</v>
      </c>
      <c r="J623" s="20">
        <v>-0.5</v>
      </c>
      <c r="K623" s="20">
        <v>-0.5</v>
      </c>
      <c r="L623" s="22">
        <v>0</v>
      </c>
      <c r="M623" s="20" t="s">
        <v>1014</v>
      </c>
      <c r="N623" s="20">
        <v>0</v>
      </c>
      <c r="O623" s="22">
        <v>472</v>
      </c>
      <c r="P623" s="23" t="b">
        <v>0</v>
      </c>
      <c r="Q623" s="20"/>
      <c r="R623" s="20"/>
      <c r="S623" s="22">
        <v>39</v>
      </c>
      <c r="T623" s="20" t="s">
        <v>2250</v>
      </c>
      <c r="U623" s="20">
        <v>0</v>
      </c>
      <c r="V623" s="20" t="s">
        <v>2251</v>
      </c>
      <c r="W623" s="20">
        <v>0.4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0</v>
      </c>
      <c r="AD623" s="22">
        <v>24768</v>
      </c>
      <c r="AE623" s="22">
        <v>198</v>
      </c>
      <c r="AF623" s="22">
        <v>21758</v>
      </c>
      <c r="AG623" s="22">
        <v>327</v>
      </c>
      <c r="AH623" s="20">
        <v>0</v>
      </c>
      <c r="AI623" s="20">
        <v>0</v>
      </c>
      <c r="AJ623" s="20" t="s">
        <v>2251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498</v>
      </c>
      <c r="BH623" s="22">
        <v>48</v>
      </c>
      <c r="BI623" s="22">
        <v>483</v>
      </c>
      <c r="BJ623" s="22">
        <v>31</v>
      </c>
      <c r="BK623" s="22">
        <v>454</v>
      </c>
      <c r="BL623" s="22">
        <v>22</v>
      </c>
      <c r="BM623" s="22">
        <v>504</v>
      </c>
      <c r="BN623" s="22">
        <v>48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757</v>
      </c>
      <c r="CB623" s="22">
        <v>87</v>
      </c>
      <c r="CC623" s="22">
        <v>427</v>
      </c>
      <c r="CD623" s="22">
        <v>47</v>
      </c>
      <c r="CE623" s="22">
        <v>510</v>
      </c>
      <c r="CF623" s="22">
        <v>48</v>
      </c>
      <c r="CG623" s="22">
        <v>269</v>
      </c>
      <c r="CH623" s="22">
        <v>34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75</v>
      </c>
      <c r="B624" s="22">
        <v>75</v>
      </c>
      <c r="C624" s="22">
        <v>82691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2</v>
      </c>
      <c r="J624" s="20">
        <v>0.8</v>
      </c>
      <c r="K624" s="20">
        <v>0.8</v>
      </c>
      <c r="L624" s="22">
        <v>0</v>
      </c>
      <c r="M624" s="20" t="s">
        <v>1790</v>
      </c>
      <c r="N624" s="20">
        <v>1.6</v>
      </c>
      <c r="O624" s="22">
        <v>473</v>
      </c>
      <c r="P624" s="23" t="b">
        <v>0</v>
      </c>
      <c r="Q624" s="20" t="s">
        <v>3658</v>
      </c>
      <c r="R624" s="20" t="s">
        <v>3659</v>
      </c>
      <c r="S624" s="22">
        <v>39</v>
      </c>
      <c r="T624" s="20" t="s">
        <v>2252</v>
      </c>
      <c r="U624" s="20">
        <v>2</v>
      </c>
      <c r="V624" s="20" t="s">
        <v>2253</v>
      </c>
      <c r="W624" s="20">
        <v>7</v>
      </c>
      <c r="X624" s="23" t="b">
        <v>0</v>
      </c>
      <c r="Y624" s="20"/>
      <c r="Z624" s="20" t="s">
        <v>937</v>
      </c>
      <c r="AA624" s="22">
        <v>17</v>
      </c>
      <c r="AB624" s="22">
        <v>49</v>
      </c>
      <c r="AC624" s="22">
        <v>16</v>
      </c>
      <c r="AD624" s="22">
        <v>523665</v>
      </c>
      <c r="AE624" s="22">
        <v>1568</v>
      </c>
      <c r="AF624" s="22">
        <v>1162113</v>
      </c>
      <c r="AG624" s="22">
        <v>11948</v>
      </c>
      <c r="AH624" s="20">
        <v>0.4</v>
      </c>
      <c r="AI624" s="20">
        <v>4.0999999999999996</v>
      </c>
      <c r="AJ624" s="20" t="s">
        <v>2253</v>
      </c>
      <c r="AK624" s="22">
        <v>563</v>
      </c>
      <c r="AL624" s="22">
        <v>0</v>
      </c>
      <c r="AM624" s="22">
        <v>2</v>
      </c>
      <c r="AN624" s="22">
        <v>0</v>
      </c>
      <c r="AO624" s="22">
        <v>12</v>
      </c>
      <c r="AP624" s="22">
        <v>0</v>
      </c>
      <c r="AQ624" s="22">
        <v>0</v>
      </c>
      <c r="AR624" s="22">
        <v>0</v>
      </c>
      <c r="AS624" s="22">
        <v>3</v>
      </c>
      <c r="AT624" s="22">
        <v>0</v>
      </c>
      <c r="AU624" s="22">
        <v>0</v>
      </c>
      <c r="AV624" s="22">
        <v>2</v>
      </c>
      <c r="AW624" s="22">
        <v>75</v>
      </c>
      <c r="AX624" s="20">
        <v>95.8</v>
      </c>
      <c r="AY624" s="20">
        <v>74.2</v>
      </c>
      <c r="AZ624" s="20">
        <v>17</v>
      </c>
      <c r="BA624" s="20">
        <v>18.5</v>
      </c>
      <c r="BB624" s="22">
        <v>7</v>
      </c>
      <c r="BC624" s="20">
        <v>0.03</v>
      </c>
      <c r="BD624" s="20">
        <v>0.52</v>
      </c>
      <c r="BE624" s="20">
        <v>0.55000000000000004</v>
      </c>
      <c r="BF624" s="20">
        <v>14.55</v>
      </c>
      <c r="BG624" s="22">
        <v>278</v>
      </c>
      <c r="BH624" s="22">
        <v>111</v>
      </c>
      <c r="BI624" s="22">
        <v>213</v>
      </c>
      <c r="BJ624" s="22">
        <v>57</v>
      </c>
      <c r="BK624" s="22">
        <v>341</v>
      </c>
      <c r="BL624" s="22">
        <v>119</v>
      </c>
      <c r="BM624" s="22">
        <v>304</v>
      </c>
      <c r="BN624" s="22">
        <v>107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0.08</v>
      </c>
      <c r="BX624" s="22">
        <v>0.08</v>
      </c>
      <c r="BY624" s="22">
        <v>2.33</v>
      </c>
      <c r="BZ624" s="22">
        <v>1.92</v>
      </c>
      <c r="CA624" s="22">
        <v>726</v>
      </c>
      <c r="CB624" s="22">
        <v>229</v>
      </c>
      <c r="CC624" s="22">
        <v>189</v>
      </c>
      <c r="CD624" s="22">
        <v>58</v>
      </c>
      <c r="CE624" s="22">
        <v>260</v>
      </c>
      <c r="CF624" s="22">
        <v>86</v>
      </c>
      <c r="CG624" s="22">
        <v>59</v>
      </c>
      <c r="CH624" s="22">
        <v>19</v>
      </c>
      <c r="CI624" s="22">
        <v>1.1200000000000001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40386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0</v>
      </c>
      <c r="L625" s="22">
        <v>0</v>
      </c>
      <c r="M625" s="20" t="s">
        <v>1004</v>
      </c>
      <c r="N625" s="20">
        <v>0</v>
      </c>
      <c r="O625" s="22">
        <v>474</v>
      </c>
      <c r="P625" s="23" t="b">
        <v>0</v>
      </c>
      <c r="Q625" s="20" t="s">
        <v>3328</v>
      </c>
      <c r="R625" s="20" t="s">
        <v>3329</v>
      </c>
      <c r="S625" s="22">
        <v>40</v>
      </c>
      <c r="T625" s="20" t="s">
        <v>2254</v>
      </c>
      <c r="U625" s="20">
        <v>1</v>
      </c>
      <c r="V625" s="20" t="s">
        <v>2255</v>
      </c>
      <c r="W625" s="20">
        <v>0.5</v>
      </c>
      <c r="X625" s="23" t="b">
        <v>0</v>
      </c>
      <c r="Y625" s="20"/>
      <c r="Z625" s="20" t="s">
        <v>899</v>
      </c>
      <c r="AA625" s="22">
        <v>17</v>
      </c>
      <c r="AB625" s="22">
        <v>49</v>
      </c>
      <c r="AC625" s="22">
        <v>8</v>
      </c>
      <c r="AD625" s="22">
        <v>96161</v>
      </c>
      <c r="AE625" s="22">
        <v>16</v>
      </c>
      <c r="AF625" s="22">
        <v>100800</v>
      </c>
      <c r="AG625" s="22">
        <v>693</v>
      </c>
      <c r="AH625" s="20">
        <v>0</v>
      </c>
      <c r="AI625" s="20">
        <v>2</v>
      </c>
      <c r="AJ625" s="20" t="s">
        <v>2255</v>
      </c>
      <c r="AK625" s="22">
        <v>316</v>
      </c>
      <c r="AL625" s="22">
        <v>0</v>
      </c>
      <c r="AM625" s="22">
        <v>0</v>
      </c>
      <c r="AN625" s="22">
        <v>0</v>
      </c>
      <c r="AO625" s="22">
        <v>6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0</v>
      </c>
      <c r="AW625" s="22">
        <v>35</v>
      </c>
      <c r="AX625" s="20">
        <v>69.2</v>
      </c>
      <c r="AY625" s="20">
        <v>27.4</v>
      </c>
      <c r="AZ625" s="20">
        <v>14</v>
      </c>
      <c r="BA625" s="20">
        <v>11.1</v>
      </c>
      <c r="BB625" s="22">
        <v>3</v>
      </c>
      <c r="BC625" s="20">
        <v>0.12</v>
      </c>
      <c r="BD625" s="20">
        <v>7.0000000000000007E-2</v>
      </c>
      <c r="BE625" s="20">
        <v>0.19</v>
      </c>
      <c r="BF625" s="20">
        <v>7.12</v>
      </c>
      <c r="BG625" s="22">
        <v>317</v>
      </c>
      <c r="BH625" s="22">
        <v>123</v>
      </c>
      <c r="BI625" s="22">
        <v>329</v>
      </c>
      <c r="BJ625" s="22">
        <v>112</v>
      </c>
      <c r="BK625" s="22">
        <v>361</v>
      </c>
      <c r="BL625" s="22">
        <v>129</v>
      </c>
      <c r="BM625" s="22">
        <v>355</v>
      </c>
      <c r="BN625" s="22">
        <v>129</v>
      </c>
      <c r="BO625" s="20"/>
      <c r="BP625" s="20"/>
      <c r="BQ625" s="20"/>
      <c r="BR625" s="20"/>
      <c r="BS625" s="20"/>
      <c r="BT625" s="20"/>
      <c r="BU625" s="22">
        <v>0.03</v>
      </c>
      <c r="BV625" s="22">
        <v>0</v>
      </c>
      <c r="BW625" s="22">
        <v>0.02</v>
      </c>
      <c r="BX625" s="22">
        <v>0.05</v>
      </c>
      <c r="BY625" s="22">
        <v>2.0299999999999998</v>
      </c>
      <c r="BZ625" s="22">
        <v>1.71</v>
      </c>
      <c r="CA625" s="22">
        <v>627</v>
      </c>
      <c r="CB625" s="22">
        <v>164</v>
      </c>
      <c r="CC625" s="22">
        <v>431</v>
      </c>
      <c r="CD625" s="22">
        <v>144</v>
      </c>
      <c r="CE625" s="22">
        <v>388</v>
      </c>
      <c r="CF625" s="22">
        <v>134</v>
      </c>
      <c r="CG625" s="22">
        <v>233</v>
      </c>
      <c r="CH625" s="22">
        <v>89</v>
      </c>
      <c r="CI625" s="22">
        <v>0.85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226182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2</v>
      </c>
      <c r="J626" s="20">
        <v>1.3</v>
      </c>
      <c r="K626" s="20">
        <v>1.3</v>
      </c>
      <c r="L626" s="22">
        <v>5</v>
      </c>
      <c r="M626" s="20" t="s">
        <v>2259</v>
      </c>
      <c r="N626" s="20">
        <v>1.8</v>
      </c>
      <c r="O626" s="22">
        <v>476</v>
      </c>
      <c r="P626" s="23" t="b">
        <v>0</v>
      </c>
      <c r="Q626" s="20"/>
      <c r="R626" s="20" t="s">
        <v>2453</v>
      </c>
      <c r="S626" s="22">
        <v>45</v>
      </c>
      <c r="T626" s="20" t="s">
        <v>2260</v>
      </c>
      <c r="U626" s="20">
        <v>2.2999999999999998</v>
      </c>
      <c r="V626" s="20" t="s">
        <v>2261</v>
      </c>
      <c r="W626" s="20">
        <v>0.1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30</v>
      </c>
      <c r="AD626" s="22">
        <v>17793</v>
      </c>
      <c r="AE626" s="22">
        <v>490</v>
      </c>
      <c r="AF626" s="22">
        <v>13808</v>
      </c>
      <c r="AG626" s="22">
        <v>232</v>
      </c>
      <c r="AH626" s="20">
        <v>0.4</v>
      </c>
      <c r="AI626" s="20">
        <v>6.7</v>
      </c>
      <c r="AJ626" s="20" t="s">
        <v>2261</v>
      </c>
      <c r="AK626" s="22">
        <v>947</v>
      </c>
      <c r="AL626" s="22">
        <v>1</v>
      </c>
      <c r="AM626" s="22">
        <v>2</v>
      </c>
      <c r="AN626" s="22">
        <v>2</v>
      </c>
      <c r="AO626" s="22">
        <v>24</v>
      </c>
      <c r="AP626" s="22">
        <v>0</v>
      </c>
      <c r="AQ626" s="22">
        <v>0</v>
      </c>
      <c r="AR626" s="22">
        <v>0</v>
      </c>
      <c r="AS626" s="22">
        <v>4</v>
      </c>
      <c r="AT626" s="22">
        <v>0</v>
      </c>
      <c r="AU626" s="22">
        <v>0</v>
      </c>
      <c r="AV626" s="22">
        <v>0</v>
      </c>
      <c r="AW626" s="22">
        <v>125</v>
      </c>
      <c r="AX626" s="20">
        <v>135.4</v>
      </c>
      <c r="AY626" s="20">
        <v>49.7</v>
      </c>
      <c r="AZ626" s="20">
        <v>78</v>
      </c>
      <c r="BA626" s="20">
        <v>26.3</v>
      </c>
      <c r="BB626" s="22">
        <v>11</v>
      </c>
      <c r="BC626" s="20">
        <v>0.96</v>
      </c>
      <c r="BD626" s="20">
        <v>0.27</v>
      </c>
      <c r="BE626" s="20">
        <v>1.23</v>
      </c>
      <c r="BF626" s="20">
        <v>17.739999999999998</v>
      </c>
      <c r="BG626" s="22">
        <v>230</v>
      </c>
      <c r="BH626" s="22">
        <v>88</v>
      </c>
      <c r="BI626" s="22">
        <v>273</v>
      </c>
      <c r="BJ626" s="22">
        <v>85</v>
      </c>
      <c r="BK626" s="22">
        <v>180</v>
      </c>
      <c r="BL626" s="22">
        <v>36</v>
      </c>
      <c r="BM626" s="22">
        <v>249</v>
      </c>
      <c r="BN626" s="22">
        <v>82</v>
      </c>
      <c r="BO626" s="20"/>
      <c r="BP626" s="20"/>
      <c r="BQ626" s="20"/>
      <c r="BR626" s="20"/>
      <c r="BS626" s="20"/>
      <c r="BT626" s="20"/>
      <c r="BU626" s="22">
        <v>0.09</v>
      </c>
      <c r="BV626" s="22">
        <v>0</v>
      </c>
      <c r="BW626" s="22">
        <v>0.03</v>
      </c>
      <c r="BX626" s="22">
        <v>0.12</v>
      </c>
      <c r="BY626" s="22">
        <v>1.69</v>
      </c>
      <c r="BZ626" s="22">
        <v>2.2799999999999998</v>
      </c>
      <c r="CA626" s="22">
        <v>387</v>
      </c>
      <c r="CB626" s="22">
        <v>74</v>
      </c>
      <c r="CC626" s="22">
        <v>176</v>
      </c>
      <c r="CD626" s="22">
        <v>55</v>
      </c>
      <c r="CE626" s="22">
        <v>228</v>
      </c>
      <c r="CF626" s="22">
        <v>74</v>
      </c>
      <c r="CG626" s="22">
        <v>406</v>
      </c>
      <c r="CH626" s="22">
        <v>156</v>
      </c>
      <c r="CI626" s="22">
        <v>1.05</v>
      </c>
      <c r="CJ626" s="22">
        <v>0.19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50</v>
      </c>
      <c r="B627" s="22">
        <v>50</v>
      </c>
      <c r="C627" s="22">
        <v>195473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4</v>
      </c>
      <c r="J627" s="20">
        <v>-0.2</v>
      </c>
      <c r="K627" s="20">
        <v>-0.2</v>
      </c>
      <c r="L627" s="22">
        <v>0</v>
      </c>
      <c r="M627" s="20" t="s">
        <v>2262</v>
      </c>
      <c r="N627" s="20">
        <v>0</v>
      </c>
      <c r="O627" s="22">
        <v>477</v>
      </c>
      <c r="P627" s="23" t="b">
        <v>0</v>
      </c>
      <c r="Q627" s="20" t="s">
        <v>3627</v>
      </c>
      <c r="R627" s="20" t="s">
        <v>3453</v>
      </c>
      <c r="S627" s="22">
        <v>49</v>
      </c>
      <c r="T627" s="20" t="s">
        <v>2263</v>
      </c>
      <c r="U627" s="20">
        <v>1</v>
      </c>
      <c r="V627" s="20" t="s">
        <v>2264</v>
      </c>
      <c r="W627" s="20">
        <v>0</v>
      </c>
      <c r="X627" s="23" t="b">
        <v>0</v>
      </c>
      <c r="Y627" s="20"/>
      <c r="Z627" s="20" t="s">
        <v>937</v>
      </c>
      <c r="AA627" s="22">
        <v>17</v>
      </c>
      <c r="AB627" s="22">
        <v>49</v>
      </c>
      <c r="AC627" s="22">
        <v>5</v>
      </c>
      <c r="AD627" s="22">
        <v>2579</v>
      </c>
      <c r="AE627" s="22">
        <v>17</v>
      </c>
      <c r="AF627" s="22">
        <v>7439</v>
      </c>
      <c r="AG627" s="22">
        <v>35</v>
      </c>
      <c r="AH627" s="20">
        <v>0</v>
      </c>
      <c r="AI627" s="20">
        <v>1</v>
      </c>
      <c r="AJ627" s="20" t="s">
        <v>2264</v>
      </c>
      <c r="AK627" s="22">
        <v>163</v>
      </c>
      <c r="AL627" s="22">
        <v>0</v>
      </c>
      <c r="AM627" s="22">
        <v>0</v>
      </c>
      <c r="AN627" s="22">
        <v>0</v>
      </c>
      <c r="AO627" s="22">
        <v>5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10</v>
      </c>
      <c r="AX627" s="20">
        <v>11.8</v>
      </c>
      <c r="AY627" s="20">
        <v>14.5</v>
      </c>
      <c r="AZ627" s="20">
        <v>27</v>
      </c>
      <c r="BA627" s="20">
        <v>5.4</v>
      </c>
      <c r="BB627" s="22">
        <v>2</v>
      </c>
      <c r="BC627" s="20">
        <v>0.03</v>
      </c>
      <c r="BD627" s="20">
        <v>0.05</v>
      </c>
      <c r="BE627" s="20">
        <v>0.08</v>
      </c>
      <c r="BF627" s="20">
        <v>3.67</v>
      </c>
      <c r="BG627" s="22">
        <v>423</v>
      </c>
      <c r="BH627" s="22">
        <v>47</v>
      </c>
      <c r="BI627" s="22">
        <v>369</v>
      </c>
      <c r="BJ627" s="22">
        <v>49</v>
      </c>
      <c r="BK627" s="22">
        <v>304</v>
      </c>
      <c r="BL627" s="22">
        <v>48</v>
      </c>
      <c r="BM627" s="22">
        <v>397</v>
      </c>
      <c r="BN627" s="22">
        <v>48</v>
      </c>
      <c r="BO627" s="20"/>
      <c r="BP627" s="20"/>
      <c r="BQ627" s="20"/>
      <c r="BR627" s="20"/>
      <c r="BS627" s="22">
        <v>3</v>
      </c>
      <c r="BT627" s="20"/>
      <c r="BU627" s="22">
        <v>0.02</v>
      </c>
      <c r="BV627" s="22">
        <v>0</v>
      </c>
      <c r="BW627" s="22">
        <v>0.03</v>
      </c>
      <c r="BX627" s="22">
        <v>0.05</v>
      </c>
      <c r="BY627" s="22">
        <v>2.0299999999999998</v>
      </c>
      <c r="BZ627" s="22">
        <v>2.76</v>
      </c>
      <c r="CA627" s="22">
        <v>234</v>
      </c>
      <c r="CB627" s="22">
        <v>49</v>
      </c>
      <c r="CC627" s="22">
        <v>690</v>
      </c>
      <c r="CD627" s="22">
        <v>82</v>
      </c>
      <c r="CE627" s="22">
        <v>441</v>
      </c>
      <c r="CF627" s="22">
        <v>55</v>
      </c>
      <c r="CG627" s="22">
        <v>558</v>
      </c>
      <c r="CH627" s="22">
        <v>78</v>
      </c>
      <c r="CI627" s="22">
        <v>1.1000000000000001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476938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-0.5</v>
      </c>
      <c r="K628" s="20">
        <v>-0.5</v>
      </c>
      <c r="L628" s="22">
        <v>0</v>
      </c>
      <c r="M628" s="20" t="s">
        <v>2265</v>
      </c>
      <c r="N628" s="20">
        <v>0</v>
      </c>
      <c r="O628" s="22">
        <v>478</v>
      </c>
      <c r="P628" s="23" t="b">
        <v>0</v>
      </c>
      <c r="Q628" s="20"/>
      <c r="R628" s="20" t="s">
        <v>2454</v>
      </c>
      <c r="S628" s="22">
        <v>44</v>
      </c>
      <c r="T628" s="20" t="s">
        <v>2266</v>
      </c>
      <c r="U628" s="20">
        <v>0</v>
      </c>
      <c r="V628" s="20" t="s">
        <v>2267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0</v>
      </c>
      <c r="AD628" s="22">
        <v>4209</v>
      </c>
      <c r="AE628" s="22">
        <v>34</v>
      </c>
      <c r="AF628" s="22">
        <v>5141</v>
      </c>
      <c r="AG628" s="22">
        <v>66</v>
      </c>
      <c r="AH628" s="20">
        <v>0</v>
      </c>
      <c r="AI628" s="20">
        <v>0</v>
      </c>
      <c r="AJ628" s="20" t="s">
        <v>2267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625</v>
      </c>
      <c r="BH628" s="22">
        <v>241</v>
      </c>
      <c r="BI628" s="22">
        <v>614</v>
      </c>
      <c r="BJ628" s="22">
        <v>241</v>
      </c>
      <c r="BK628" s="22">
        <v>597</v>
      </c>
      <c r="BL628" s="22">
        <v>237</v>
      </c>
      <c r="BM628" s="22">
        <v>630</v>
      </c>
      <c r="BN628" s="22">
        <v>244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547</v>
      </c>
      <c r="CB628" s="22">
        <v>306</v>
      </c>
      <c r="CC628" s="22">
        <v>581</v>
      </c>
      <c r="CD628" s="22">
        <v>211</v>
      </c>
      <c r="CE628" s="22">
        <v>637</v>
      </c>
      <c r="CF628" s="22">
        <v>249</v>
      </c>
      <c r="CG628" s="22">
        <v>530</v>
      </c>
      <c r="CH628" s="22">
        <v>188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102549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-0.5</v>
      </c>
      <c r="L629" s="22">
        <v>0</v>
      </c>
      <c r="M629" s="20" t="s">
        <v>981</v>
      </c>
      <c r="N629" s="20">
        <v>0</v>
      </c>
      <c r="O629" s="22">
        <v>479</v>
      </c>
      <c r="P629" s="23" t="b">
        <v>0</v>
      </c>
      <c r="Q629" s="20"/>
      <c r="R629" s="20" t="s">
        <v>3372</v>
      </c>
      <c r="S629" s="22">
        <v>40</v>
      </c>
      <c r="T629" s="20" t="s">
        <v>2268</v>
      </c>
      <c r="U629" s="20">
        <v>0</v>
      </c>
      <c r="V629" s="20" t="s">
        <v>631</v>
      </c>
      <c r="W629" s="20">
        <v>0.2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0</v>
      </c>
      <c r="AD629" s="22">
        <v>7272</v>
      </c>
      <c r="AE629" s="22">
        <v>111</v>
      </c>
      <c r="AF629" s="22">
        <v>11921</v>
      </c>
      <c r="AG629" s="22">
        <v>169</v>
      </c>
      <c r="AH629" s="20">
        <v>0</v>
      </c>
      <c r="AI629" s="20">
        <v>0</v>
      </c>
      <c r="AJ629" s="20" t="s">
        <v>2800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504</v>
      </c>
      <c r="BH629" s="22">
        <v>54</v>
      </c>
      <c r="BI629" s="22">
        <v>490</v>
      </c>
      <c r="BJ629" s="22">
        <v>37</v>
      </c>
      <c r="BK629" s="22">
        <v>462</v>
      </c>
      <c r="BL629" s="22">
        <v>28</v>
      </c>
      <c r="BM629" s="22">
        <v>512</v>
      </c>
      <c r="BN629" s="22">
        <v>54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631</v>
      </c>
      <c r="CB629" s="22">
        <v>40</v>
      </c>
      <c r="CC629" s="22">
        <v>435</v>
      </c>
      <c r="CD629" s="22">
        <v>53</v>
      </c>
      <c r="CE629" s="22">
        <v>516</v>
      </c>
      <c r="CF629" s="22">
        <v>54</v>
      </c>
      <c r="CG629" s="22">
        <v>346</v>
      </c>
      <c r="CH629" s="22">
        <v>52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108416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0</v>
      </c>
      <c r="K630" s="20">
        <v>0</v>
      </c>
      <c r="L630" s="22">
        <v>0</v>
      </c>
      <c r="M630" s="20" t="s">
        <v>935</v>
      </c>
      <c r="N630" s="20">
        <v>0</v>
      </c>
      <c r="O630" s="22">
        <v>480</v>
      </c>
      <c r="P630" s="23" t="b">
        <v>0</v>
      </c>
      <c r="Q630" s="20" t="s">
        <v>3328</v>
      </c>
      <c r="R630" s="20" t="s">
        <v>3288</v>
      </c>
      <c r="S630" s="22">
        <v>43</v>
      </c>
      <c r="T630" s="20" t="s">
        <v>2269</v>
      </c>
      <c r="U630" s="20">
        <v>0.2</v>
      </c>
      <c r="V630" s="20" t="s">
        <v>2270</v>
      </c>
      <c r="W630" s="20">
        <v>0.1</v>
      </c>
      <c r="X630" s="23" t="b">
        <v>0</v>
      </c>
      <c r="Y630" s="20"/>
      <c r="Z630" s="20" t="s">
        <v>899</v>
      </c>
      <c r="AA630" s="22">
        <v>17</v>
      </c>
      <c r="AB630" s="22">
        <v>49</v>
      </c>
      <c r="AC630" s="22">
        <v>1</v>
      </c>
      <c r="AD630" s="22">
        <v>4209</v>
      </c>
      <c r="AE630" s="22">
        <v>2</v>
      </c>
      <c r="AF630" s="22">
        <v>14295</v>
      </c>
      <c r="AG630" s="22">
        <v>46</v>
      </c>
      <c r="AH630" s="20">
        <v>0</v>
      </c>
      <c r="AI630" s="20">
        <v>0.2</v>
      </c>
      <c r="AJ630" s="20" t="s">
        <v>2270</v>
      </c>
      <c r="AK630" s="22">
        <v>482</v>
      </c>
      <c r="AL630" s="22">
        <v>0</v>
      </c>
      <c r="AM630" s="22">
        <v>0</v>
      </c>
      <c r="AN630" s="22">
        <v>0</v>
      </c>
      <c r="AO630" s="22">
        <v>17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0</v>
      </c>
      <c r="AW630" s="22">
        <v>54</v>
      </c>
      <c r="AX630" s="20">
        <v>91.2</v>
      </c>
      <c r="AY630" s="20">
        <v>1.4</v>
      </c>
      <c r="AZ630" s="20">
        <v>38</v>
      </c>
      <c r="BA630" s="20">
        <v>13.1</v>
      </c>
      <c r="BB630" s="22">
        <v>6</v>
      </c>
      <c r="BC630" s="20">
        <v>0.17</v>
      </c>
      <c r="BD630" s="20">
        <v>0</v>
      </c>
      <c r="BE630" s="20">
        <v>0.17</v>
      </c>
      <c r="BF630" s="20">
        <v>14.85</v>
      </c>
      <c r="BG630" s="22">
        <v>286</v>
      </c>
      <c r="BH630" s="22">
        <v>114</v>
      </c>
      <c r="BI630" s="22">
        <v>420</v>
      </c>
      <c r="BJ630" s="22">
        <v>156</v>
      </c>
      <c r="BK630" s="22">
        <v>267</v>
      </c>
      <c r="BL630" s="22">
        <v>81</v>
      </c>
      <c r="BM630" s="22">
        <v>338</v>
      </c>
      <c r="BN630" s="22">
        <v>124</v>
      </c>
      <c r="BO630" s="20"/>
      <c r="BP630" s="20"/>
      <c r="BQ630" s="20"/>
      <c r="BR630" s="20"/>
      <c r="BS630" s="20"/>
      <c r="BT630" s="20"/>
      <c r="BU630" s="22">
        <v>0.03</v>
      </c>
      <c r="BV630" s="22">
        <v>0</v>
      </c>
      <c r="BW630" s="22">
        <v>0</v>
      </c>
      <c r="BX630" s="22">
        <v>0.03</v>
      </c>
      <c r="BY630" s="22">
        <v>2.77</v>
      </c>
      <c r="BZ630" s="22">
        <v>3.17</v>
      </c>
      <c r="CA630" s="22">
        <v>576</v>
      </c>
      <c r="CB630" s="22">
        <v>131</v>
      </c>
      <c r="CC630" s="22">
        <v>525</v>
      </c>
      <c r="CD630" s="22">
        <v>206</v>
      </c>
      <c r="CE630" s="22">
        <v>487</v>
      </c>
      <c r="CF630" s="22">
        <v>164</v>
      </c>
      <c r="CG630" s="22">
        <v>475</v>
      </c>
      <c r="CH630" s="22">
        <v>182</v>
      </c>
      <c r="CI630" s="22">
        <v>1.1200000000000001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47247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-0.1</v>
      </c>
      <c r="K631" s="20">
        <v>-0.1</v>
      </c>
      <c r="L631" s="22">
        <v>0</v>
      </c>
      <c r="M631" s="20" t="s">
        <v>935</v>
      </c>
      <c r="N631" s="20">
        <v>0.4</v>
      </c>
      <c r="O631" s="22">
        <v>481</v>
      </c>
      <c r="P631" s="23" t="b">
        <v>0</v>
      </c>
      <c r="Q631" s="20"/>
      <c r="R631" s="20" t="s">
        <v>2455</v>
      </c>
      <c r="S631" s="22">
        <v>49</v>
      </c>
      <c r="T631" s="20" t="s">
        <v>2271</v>
      </c>
      <c r="U631" s="20">
        <v>0.8</v>
      </c>
      <c r="V631" s="20" t="s">
        <v>2272</v>
      </c>
      <c r="W631" s="20">
        <v>0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3</v>
      </c>
      <c r="AD631" s="22">
        <v>534</v>
      </c>
      <c r="AE631" s="22">
        <v>6</v>
      </c>
      <c r="AF631" s="22">
        <v>1128</v>
      </c>
      <c r="AG631" s="22">
        <v>11</v>
      </c>
      <c r="AH631" s="20">
        <v>0.1</v>
      </c>
      <c r="AI631" s="20">
        <v>0.6</v>
      </c>
      <c r="AJ631" s="20" t="s">
        <v>2272</v>
      </c>
      <c r="AK631" s="22">
        <v>89</v>
      </c>
      <c r="AL631" s="22">
        <v>0</v>
      </c>
      <c r="AM631" s="22">
        <v>0</v>
      </c>
      <c r="AN631" s="22">
        <v>0</v>
      </c>
      <c r="AO631" s="22">
        <v>5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13</v>
      </c>
      <c r="AX631" s="20">
        <v>5.4</v>
      </c>
      <c r="AY631" s="20">
        <v>26</v>
      </c>
      <c r="AZ631" s="20">
        <v>2</v>
      </c>
      <c r="BA631" s="20">
        <v>3.3</v>
      </c>
      <c r="BB631" s="22">
        <v>1</v>
      </c>
      <c r="BC631" s="20">
        <v>0</v>
      </c>
      <c r="BD631" s="20">
        <v>0.35</v>
      </c>
      <c r="BE631" s="20">
        <v>0.35</v>
      </c>
      <c r="BF631" s="20">
        <v>3.15</v>
      </c>
      <c r="BG631" s="22">
        <v>446</v>
      </c>
      <c r="BH631" s="22">
        <v>203</v>
      </c>
      <c r="BI631" s="22">
        <v>333</v>
      </c>
      <c r="BJ631" s="22">
        <v>174</v>
      </c>
      <c r="BK631" s="22">
        <v>423</v>
      </c>
      <c r="BL631" s="22">
        <v>213</v>
      </c>
      <c r="BM631" s="22">
        <v>423</v>
      </c>
      <c r="BN631" s="22">
        <v>196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0.35</v>
      </c>
      <c r="BX631" s="22">
        <v>0.35</v>
      </c>
      <c r="BY631" s="22">
        <v>3.19</v>
      </c>
      <c r="BZ631" s="22">
        <v>5.0599999999999996</v>
      </c>
      <c r="CA631" s="22">
        <v>212</v>
      </c>
      <c r="CB631" s="22">
        <v>136</v>
      </c>
      <c r="CC631" s="22">
        <v>344</v>
      </c>
      <c r="CD631" s="22">
        <v>160</v>
      </c>
      <c r="CE631" s="22">
        <v>472</v>
      </c>
      <c r="CF631" s="22">
        <v>224</v>
      </c>
      <c r="CG631" s="22">
        <v>702</v>
      </c>
      <c r="CH631" s="22">
        <v>287</v>
      </c>
      <c r="CI631" s="22">
        <v>1.01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82143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1</v>
      </c>
      <c r="J632" s="20">
        <v>3.5</v>
      </c>
      <c r="K632" s="20">
        <v>3.5</v>
      </c>
      <c r="L632" s="22">
        <v>9</v>
      </c>
      <c r="M632" s="20" t="s">
        <v>2273</v>
      </c>
      <c r="N632" s="20">
        <v>4</v>
      </c>
      <c r="O632" s="22">
        <v>482</v>
      </c>
      <c r="P632" s="23" t="b">
        <v>0</v>
      </c>
      <c r="Q632" s="20"/>
      <c r="R632" s="20"/>
      <c r="S632" s="22">
        <v>45</v>
      </c>
      <c r="T632" s="20" t="s">
        <v>2274</v>
      </c>
      <c r="U632" s="20">
        <v>2.6</v>
      </c>
      <c r="V632" s="20" t="s">
        <v>2275</v>
      </c>
      <c r="W632" s="20">
        <v>0.3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41</v>
      </c>
      <c r="AD632" s="22">
        <v>32415</v>
      </c>
      <c r="AE632" s="22">
        <v>1889</v>
      </c>
      <c r="AF632" s="22">
        <v>34407</v>
      </c>
      <c r="AG632" s="22">
        <v>373</v>
      </c>
      <c r="AH632" s="20">
        <v>0.9</v>
      </c>
      <c r="AI632" s="20">
        <v>9.1</v>
      </c>
      <c r="AJ632" s="20" t="s">
        <v>2275</v>
      </c>
      <c r="AK632" s="22">
        <v>1440</v>
      </c>
      <c r="AL632" s="22">
        <v>0</v>
      </c>
      <c r="AM632" s="22">
        <v>0</v>
      </c>
      <c r="AN632" s="22">
        <v>1</v>
      </c>
      <c r="AO632" s="22">
        <v>41</v>
      </c>
      <c r="AP632" s="22">
        <v>1</v>
      </c>
      <c r="AQ632" s="22">
        <v>0</v>
      </c>
      <c r="AR632" s="22">
        <v>0</v>
      </c>
      <c r="AS632" s="22">
        <v>2</v>
      </c>
      <c r="AT632" s="22">
        <v>0</v>
      </c>
      <c r="AU632" s="22">
        <v>77</v>
      </c>
      <c r="AV632" s="22">
        <v>7</v>
      </c>
      <c r="AW632" s="22">
        <v>299</v>
      </c>
      <c r="AX632" s="20">
        <v>534</v>
      </c>
      <c r="AY632" s="20">
        <v>0</v>
      </c>
      <c r="AZ632" s="20">
        <v>0</v>
      </c>
      <c r="BA632" s="20">
        <v>53.5</v>
      </c>
      <c r="BB632" s="22">
        <v>16</v>
      </c>
      <c r="BC632" s="20">
        <v>0</v>
      </c>
      <c r="BD632" s="20">
        <v>0.03</v>
      </c>
      <c r="BE632" s="20">
        <v>0.03</v>
      </c>
      <c r="BF632" s="20">
        <v>33.21</v>
      </c>
      <c r="BG632" s="22">
        <v>3</v>
      </c>
      <c r="BH632" s="22">
        <v>1</v>
      </c>
      <c r="BI632" s="22">
        <v>625</v>
      </c>
      <c r="BJ632" s="22">
        <v>77</v>
      </c>
      <c r="BK632" s="22">
        <v>609</v>
      </c>
      <c r="BL632" s="22">
        <v>70</v>
      </c>
      <c r="BM632" s="22">
        <v>105</v>
      </c>
      <c r="BN632" s="22">
        <v>1</v>
      </c>
      <c r="BO632" s="20"/>
      <c r="BP632" s="20"/>
      <c r="BQ632" s="20"/>
      <c r="BR632" s="20"/>
      <c r="BS632" s="20"/>
      <c r="BT632" s="20"/>
      <c r="BU632" s="22">
        <v>0</v>
      </c>
      <c r="BV632" s="22">
        <v>4.8099999999999996</v>
      </c>
      <c r="BW632" s="22">
        <v>0</v>
      </c>
      <c r="BX632" s="22">
        <v>0</v>
      </c>
      <c r="BY632" s="22">
        <v>2.08</v>
      </c>
      <c r="BZ632" s="22">
        <v>2.56</v>
      </c>
      <c r="CA632" s="22">
        <v>355</v>
      </c>
      <c r="CB632" s="22">
        <v>17</v>
      </c>
      <c r="CC632" s="22">
        <v>53</v>
      </c>
      <c r="CD632" s="22">
        <v>5</v>
      </c>
      <c r="CE632" s="22">
        <v>190</v>
      </c>
      <c r="CF632" s="22">
        <v>20</v>
      </c>
      <c r="CG632" s="22">
        <v>279</v>
      </c>
      <c r="CH632" s="22">
        <v>36</v>
      </c>
      <c r="CI632" s="22">
        <v>1</v>
      </c>
      <c r="CJ632" s="22">
        <v>0.06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523700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4</v>
      </c>
      <c r="J633" s="20">
        <v>0</v>
      </c>
      <c r="K633" s="20">
        <v>0</v>
      </c>
      <c r="L633" s="22">
        <v>0</v>
      </c>
      <c r="M633" s="20" t="s">
        <v>1026</v>
      </c>
      <c r="N633" s="20">
        <v>0</v>
      </c>
      <c r="O633" s="22">
        <v>483</v>
      </c>
      <c r="P633" s="23" t="b">
        <v>0</v>
      </c>
      <c r="Q633" s="20" t="s">
        <v>3410</v>
      </c>
      <c r="R633" s="20" t="s">
        <v>2456</v>
      </c>
      <c r="S633" s="22">
        <v>48</v>
      </c>
      <c r="T633" s="20" t="s">
        <v>2276</v>
      </c>
      <c r="U633" s="20">
        <v>0</v>
      </c>
      <c r="V633" s="20" t="s">
        <v>2277</v>
      </c>
      <c r="W633" s="20">
        <v>0</v>
      </c>
      <c r="X633" s="23" t="b">
        <v>0</v>
      </c>
      <c r="Y633" s="20"/>
      <c r="Z633" s="20" t="s">
        <v>899</v>
      </c>
      <c r="AA633" s="22">
        <v>17</v>
      </c>
      <c r="AB633" s="22">
        <v>49</v>
      </c>
      <c r="AC633" s="22">
        <v>0</v>
      </c>
      <c r="AD633" s="22">
        <v>1133</v>
      </c>
      <c r="AE633" s="22">
        <v>34</v>
      </c>
      <c r="AF633" s="22">
        <v>2166</v>
      </c>
      <c r="AG633" s="22">
        <v>18</v>
      </c>
      <c r="AH633" s="20">
        <v>0</v>
      </c>
      <c r="AI633" s="20">
        <v>0</v>
      </c>
      <c r="AJ633" s="20" t="s">
        <v>2277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713</v>
      </c>
      <c r="BH633" s="22">
        <v>85</v>
      </c>
      <c r="BI633" s="22">
        <v>708</v>
      </c>
      <c r="BJ633" s="22">
        <v>86</v>
      </c>
      <c r="BK633" s="22">
        <v>704</v>
      </c>
      <c r="BL633" s="22">
        <v>85</v>
      </c>
      <c r="BM633" s="22">
        <v>714</v>
      </c>
      <c r="BN633" s="22">
        <v>86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307</v>
      </c>
      <c r="CB633" s="22">
        <v>61</v>
      </c>
      <c r="CC633" s="22">
        <v>682</v>
      </c>
      <c r="CD633" s="22">
        <v>81</v>
      </c>
      <c r="CE633" s="22">
        <v>714</v>
      </c>
      <c r="CF633" s="22">
        <v>86</v>
      </c>
      <c r="CG633" s="22">
        <v>663</v>
      </c>
      <c r="CH633" s="22">
        <v>90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155197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2</v>
      </c>
      <c r="J634" s="20">
        <v>-0.1</v>
      </c>
      <c r="K634" s="20">
        <v>-0.1</v>
      </c>
      <c r="L634" s="22">
        <v>1</v>
      </c>
      <c r="M634" s="20" t="s">
        <v>1690</v>
      </c>
      <c r="N634" s="20">
        <v>0.4</v>
      </c>
      <c r="O634" s="22">
        <v>484</v>
      </c>
      <c r="P634" s="23" t="b">
        <v>0</v>
      </c>
      <c r="Q634" s="20"/>
      <c r="R634" s="20" t="s">
        <v>2907</v>
      </c>
      <c r="S634" s="22">
        <v>43</v>
      </c>
      <c r="T634" s="20" t="s">
        <v>2278</v>
      </c>
      <c r="U634" s="20">
        <v>1.2</v>
      </c>
      <c r="V634" s="20" t="s">
        <v>656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5</v>
      </c>
      <c r="AD634" s="22">
        <v>1248</v>
      </c>
      <c r="AE634" s="22">
        <v>16</v>
      </c>
      <c r="AF634" s="22">
        <v>6762</v>
      </c>
      <c r="AG634" s="22">
        <v>9</v>
      </c>
      <c r="AH634" s="20">
        <v>0.1</v>
      </c>
      <c r="AI634" s="20">
        <v>1.2</v>
      </c>
      <c r="AJ634" s="20" t="s">
        <v>656</v>
      </c>
      <c r="AK634" s="22">
        <v>143</v>
      </c>
      <c r="AL634" s="22">
        <v>0</v>
      </c>
      <c r="AM634" s="22">
        <v>0</v>
      </c>
      <c r="AN634" s="22">
        <v>0</v>
      </c>
      <c r="AO634" s="22">
        <v>3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17</v>
      </c>
      <c r="AX634" s="20">
        <v>35.799999999999997</v>
      </c>
      <c r="AY634" s="20">
        <v>11.8</v>
      </c>
      <c r="AZ634" s="20">
        <v>2</v>
      </c>
      <c r="BA634" s="20">
        <v>4.9000000000000004</v>
      </c>
      <c r="BB634" s="22">
        <v>2</v>
      </c>
      <c r="BC634" s="20">
        <v>0</v>
      </c>
      <c r="BD634" s="20">
        <v>0.01</v>
      </c>
      <c r="BE634" s="20">
        <v>0.01</v>
      </c>
      <c r="BF634" s="20">
        <v>3.27</v>
      </c>
      <c r="BG634" s="22">
        <v>372</v>
      </c>
      <c r="BH634" s="22">
        <v>137</v>
      </c>
      <c r="BI634" s="22">
        <v>382</v>
      </c>
      <c r="BJ634" s="22">
        <v>137</v>
      </c>
      <c r="BK634" s="22">
        <v>410</v>
      </c>
      <c r="BL634" s="22">
        <v>150</v>
      </c>
      <c r="BM634" s="22">
        <v>401</v>
      </c>
      <c r="BN634" s="22">
        <v>142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0.01</v>
      </c>
      <c r="BX634" s="22">
        <v>0.01</v>
      </c>
      <c r="BY634" s="22">
        <v>2.06</v>
      </c>
      <c r="BZ634" s="22">
        <v>1.89</v>
      </c>
      <c r="CA634" s="22">
        <v>583</v>
      </c>
      <c r="CB634" s="22">
        <v>137</v>
      </c>
      <c r="CC634" s="22">
        <v>325</v>
      </c>
      <c r="CD634" s="22">
        <v>111</v>
      </c>
      <c r="CE634" s="22">
        <v>366</v>
      </c>
      <c r="CF634" s="22">
        <v>123</v>
      </c>
      <c r="CG634" s="22">
        <v>556</v>
      </c>
      <c r="CH634" s="22">
        <v>203</v>
      </c>
      <c r="CI634" s="22">
        <v>1.26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0</v>
      </c>
      <c r="C635" s="22">
        <v>169432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4</v>
      </c>
      <c r="J635" s="20">
        <v>0.1</v>
      </c>
      <c r="K635" s="20">
        <v>0</v>
      </c>
      <c r="L635" s="22">
        <v>0</v>
      </c>
      <c r="M635" s="20" t="s">
        <v>1571</v>
      </c>
      <c r="N635" s="20">
        <v>0.6</v>
      </c>
      <c r="O635" s="22">
        <v>485</v>
      </c>
      <c r="P635" s="23" t="b">
        <v>0</v>
      </c>
      <c r="Q635" s="20"/>
      <c r="R635" s="20" t="s">
        <v>3660</v>
      </c>
      <c r="S635" s="22">
        <v>54</v>
      </c>
      <c r="T635" s="20" t="s">
        <v>2279</v>
      </c>
      <c r="U635" s="20">
        <v>2.1</v>
      </c>
      <c r="V635" s="20" t="s">
        <v>2280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17</v>
      </c>
      <c r="AD635" s="22">
        <v>6302</v>
      </c>
      <c r="AE635" s="22">
        <v>133</v>
      </c>
      <c r="AF635" s="22">
        <v>9008</v>
      </c>
      <c r="AG635" s="22">
        <v>75</v>
      </c>
      <c r="AH635" s="20">
        <v>0.1</v>
      </c>
      <c r="AI635" s="20">
        <v>3.1</v>
      </c>
      <c r="AJ635" s="20" t="s">
        <v>2280</v>
      </c>
      <c r="AK635" s="22">
        <v>520</v>
      </c>
      <c r="AL635" s="22">
        <v>2</v>
      </c>
      <c r="AM635" s="22">
        <v>1</v>
      </c>
      <c r="AN635" s="22">
        <v>0</v>
      </c>
      <c r="AO635" s="22">
        <v>17</v>
      </c>
      <c r="AP635" s="22">
        <v>0</v>
      </c>
      <c r="AQ635" s="22">
        <v>0</v>
      </c>
      <c r="AR635" s="22">
        <v>0</v>
      </c>
      <c r="AS635" s="22">
        <v>1</v>
      </c>
      <c r="AT635" s="22">
        <v>2</v>
      </c>
      <c r="AU635" s="22">
        <v>0</v>
      </c>
      <c r="AV635" s="22">
        <v>1</v>
      </c>
      <c r="AW635" s="22">
        <v>53</v>
      </c>
      <c r="AX635" s="20">
        <v>144.80000000000001</v>
      </c>
      <c r="AY635" s="20">
        <v>78.3</v>
      </c>
      <c r="AZ635" s="20">
        <v>206</v>
      </c>
      <c r="BA635" s="20">
        <v>42.9</v>
      </c>
      <c r="BB635" s="22">
        <v>6</v>
      </c>
      <c r="BC635" s="20">
        <v>2.38</v>
      </c>
      <c r="BD635" s="20">
        <v>0.81</v>
      </c>
      <c r="BE635" s="20">
        <v>3.18</v>
      </c>
      <c r="BF635" s="20">
        <v>14.49</v>
      </c>
      <c r="BG635" s="22">
        <v>222</v>
      </c>
      <c r="BH635" s="22">
        <v>25</v>
      </c>
      <c r="BI635" s="22">
        <v>204</v>
      </c>
      <c r="BJ635" s="22">
        <v>30</v>
      </c>
      <c r="BK635" s="22">
        <v>71</v>
      </c>
      <c r="BL635" s="22">
        <v>23</v>
      </c>
      <c r="BM635" s="22">
        <v>149</v>
      </c>
      <c r="BN635" s="22">
        <v>26</v>
      </c>
      <c r="BO635" s="20"/>
      <c r="BP635" s="20"/>
      <c r="BQ635" s="20"/>
      <c r="BR635" s="20"/>
      <c r="BS635" s="22">
        <v>1</v>
      </c>
      <c r="BT635" s="20"/>
      <c r="BU635" s="22">
        <v>0.41</v>
      </c>
      <c r="BV635" s="22">
        <v>0</v>
      </c>
      <c r="BW635" s="22">
        <v>0.14000000000000001</v>
      </c>
      <c r="BX635" s="22">
        <v>0.55000000000000004</v>
      </c>
      <c r="BY635" s="22">
        <v>2.5099999999999998</v>
      </c>
      <c r="BZ635" s="22">
        <v>2.94</v>
      </c>
      <c r="CA635" s="22">
        <v>116</v>
      </c>
      <c r="CB635" s="22">
        <v>34</v>
      </c>
      <c r="CC635" s="22">
        <v>318</v>
      </c>
      <c r="CD635" s="22">
        <v>40</v>
      </c>
      <c r="CE635" s="22">
        <v>257</v>
      </c>
      <c r="CF635" s="22">
        <v>34</v>
      </c>
      <c r="CG635" s="22">
        <v>553</v>
      </c>
      <c r="CH635" s="22">
        <v>77</v>
      </c>
      <c r="CI635" s="22">
        <v>1.04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440993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4</v>
      </c>
      <c r="J636" s="20">
        <v>0</v>
      </c>
      <c r="K636" s="20">
        <v>0</v>
      </c>
      <c r="L636" s="22">
        <v>0</v>
      </c>
      <c r="M636" s="20" t="s">
        <v>2281</v>
      </c>
      <c r="N636" s="20">
        <v>0</v>
      </c>
      <c r="O636" s="22">
        <v>486</v>
      </c>
      <c r="P636" s="23" t="b">
        <v>0</v>
      </c>
      <c r="Q636" s="20" t="s">
        <v>2457</v>
      </c>
      <c r="R636" s="20" t="s">
        <v>2458</v>
      </c>
      <c r="S636" s="22">
        <v>55</v>
      </c>
      <c r="T636" s="20" t="s">
        <v>2282</v>
      </c>
      <c r="U636" s="20">
        <v>0</v>
      </c>
      <c r="V636" s="20" t="s">
        <v>2283</v>
      </c>
      <c r="W636" s="20">
        <v>0</v>
      </c>
      <c r="X636" s="23" t="b">
        <v>0</v>
      </c>
      <c r="Y636" s="20"/>
      <c r="Z636" s="20" t="s">
        <v>872</v>
      </c>
      <c r="AA636" s="22">
        <v>17</v>
      </c>
      <c r="AB636" s="22">
        <v>49</v>
      </c>
      <c r="AC636" s="22">
        <v>0</v>
      </c>
      <c r="AD636" s="22">
        <v>0</v>
      </c>
      <c r="AE636" s="22">
        <v>0</v>
      </c>
      <c r="AF636" s="22">
        <v>2134</v>
      </c>
      <c r="AG636" s="22">
        <v>1</v>
      </c>
      <c r="AH636" s="20">
        <v>0</v>
      </c>
      <c r="AI636" s="20">
        <v>0</v>
      </c>
      <c r="AJ636" s="20" t="s">
        <v>2283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746</v>
      </c>
      <c r="BH636" s="22">
        <v>91</v>
      </c>
      <c r="BI636" s="22">
        <v>746</v>
      </c>
      <c r="BJ636" s="22">
        <v>91</v>
      </c>
      <c r="BK636" s="22">
        <v>745</v>
      </c>
      <c r="BL636" s="22">
        <v>91</v>
      </c>
      <c r="BM636" s="22">
        <v>746</v>
      </c>
      <c r="BN636" s="22">
        <v>91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106</v>
      </c>
      <c r="CB636" s="22">
        <v>32</v>
      </c>
      <c r="CC636" s="22">
        <v>735</v>
      </c>
      <c r="CD636" s="22">
        <v>89</v>
      </c>
      <c r="CE636" s="22">
        <v>746</v>
      </c>
      <c r="CF636" s="22">
        <v>91</v>
      </c>
      <c r="CG636" s="22">
        <v>680</v>
      </c>
      <c r="CH636" s="22">
        <v>94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50</v>
      </c>
      <c r="B637" s="22">
        <v>50</v>
      </c>
      <c r="C637" s="22">
        <v>443211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-0.2</v>
      </c>
      <c r="K637" s="20">
        <v>-0.2</v>
      </c>
      <c r="L637" s="22">
        <v>0</v>
      </c>
      <c r="M637" s="20" t="s">
        <v>1371</v>
      </c>
      <c r="N637" s="20">
        <v>0</v>
      </c>
      <c r="O637" s="22">
        <v>487</v>
      </c>
      <c r="P637" s="23" t="b">
        <v>0</v>
      </c>
      <c r="Q637" s="20" t="s">
        <v>3627</v>
      </c>
      <c r="R637" s="20" t="s">
        <v>2459</v>
      </c>
      <c r="S637" s="22">
        <v>39</v>
      </c>
      <c r="T637" s="20" t="s">
        <v>2284</v>
      </c>
      <c r="U637" s="20">
        <v>0</v>
      </c>
      <c r="V637" s="20" t="s">
        <v>2285</v>
      </c>
      <c r="W637" s="20">
        <v>0.2</v>
      </c>
      <c r="X637" s="23" t="b">
        <v>0</v>
      </c>
      <c r="Y637" s="20"/>
      <c r="Z637" s="20" t="s">
        <v>937</v>
      </c>
      <c r="AA637" s="22">
        <v>17</v>
      </c>
      <c r="AB637" s="22">
        <v>49</v>
      </c>
      <c r="AC637" s="22">
        <v>0</v>
      </c>
      <c r="AD637" s="22">
        <v>18904</v>
      </c>
      <c r="AE637" s="22">
        <v>709</v>
      </c>
      <c r="AF637" s="22">
        <v>11956</v>
      </c>
      <c r="AG637" s="22">
        <v>446</v>
      </c>
      <c r="AH637" s="20">
        <v>0</v>
      </c>
      <c r="AI637" s="20">
        <v>0</v>
      </c>
      <c r="AJ637" s="20" t="s">
        <v>2285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496</v>
      </c>
      <c r="BH637" s="22">
        <v>175</v>
      </c>
      <c r="BI637" s="22">
        <v>481</v>
      </c>
      <c r="BJ637" s="22">
        <v>174</v>
      </c>
      <c r="BK637" s="22">
        <v>452</v>
      </c>
      <c r="BL637" s="22">
        <v>161</v>
      </c>
      <c r="BM637" s="22">
        <v>502</v>
      </c>
      <c r="BN637" s="22">
        <v>174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753</v>
      </c>
      <c r="CB637" s="22">
        <v>242</v>
      </c>
      <c r="CC637" s="22">
        <v>424</v>
      </c>
      <c r="CD637" s="22">
        <v>142</v>
      </c>
      <c r="CE637" s="22">
        <v>508</v>
      </c>
      <c r="CF637" s="22">
        <v>172</v>
      </c>
      <c r="CG637" s="22">
        <v>363</v>
      </c>
      <c r="CH637" s="22">
        <v>141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0</v>
      </c>
      <c r="C638" s="22">
        <v>79934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3</v>
      </c>
      <c r="J638" s="20">
        <v>0.5</v>
      </c>
      <c r="K638" s="20">
        <v>0</v>
      </c>
      <c r="L638" s="22">
        <v>0</v>
      </c>
      <c r="M638" s="20" t="s">
        <v>1571</v>
      </c>
      <c r="N638" s="20">
        <v>1</v>
      </c>
      <c r="O638" s="22">
        <v>488</v>
      </c>
      <c r="P638" s="23" t="b">
        <v>0</v>
      </c>
      <c r="Q638" s="20"/>
      <c r="R638" s="20" t="s">
        <v>3725</v>
      </c>
      <c r="S638" s="22">
        <v>48</v>
      </c>
      <c r="T638" s="20" t="s">
        <v>2286</v>
      </c>
      <c r="U638" s="20">
        <v>2.1</v>
      </c>
      <c r="V638" s="20" t="s">
        <v>2287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29</v>
      </c>
      <c r="AD638" s="22">
        <v>7987</v>
      </c>
      <c r="AE638" s="22">
        <v>31</v>
      </c>
      <c r="AF638" s="22">
        <v>7648</v>
      </c>
      <c r="AG638" s="22">
        <v>134</v>
      </c>
      <c r="AH638" s="20">
        <v>0.2</v>
      </c>
      <c r="AI638" s="20">
        <v>6</v>
      </c>
      <c r="AJ638" s="20" t="s">
        <v>2287</v>
      </c>
      <c r="AK638" s="22">
        <v>1064</v>
      </c>
      <c r="AL638" s="22">
        <v>1</v>
      </c>
      <c r="AM638" s="22">
        <v>0</v>
      </c>
      <c r="AN638" s="22">
        <v>0</v>
      </c>
      <c r="AO638" s="22">
        <v>34</v>
      </c>
      <c r="AP638" s="22">
        <v>0</v>
      </c>
      <c r="AQ638" s="22">
        <v>0</v>
      </c>
      <c r="AR638" s="22">
        <v>0</v>
      </c>
      <c r="AS638" s="22">
        <v>5</v>
      </c>
      <c r="AT638" s="22">
        <v>0</v>
      </c>
      <c r="AU638" s="22">
        <v>0</v>
      </c>
      <c r="AV638" s="22">
        <v>3</v>
      </c>
      <c r="AW638" s="22">
        <v>170</v>
      </c>
      <c r="AX638" s="20">
        <v>239.2</v>
      </c>
      <c r="AY638" s="20">
        <v>210.7</v>
      </c>
      <c r="AZ638" s="20">
        <v>70</v>
      </c>
      <c r="BA638" s="20">
        <v>52</v>
      </c>
      <c r="BB638" s="22">
        <v>12</v>
      </c>
      <c r="BC638" s="20">
        <v>1.05</v>
      </c>
      <c r="BD638" s="20">
        <v>0.97</v>
      </c>
      <c r="BE638" s="20">
        <v>2.02</v>
      </c>
      <c r="BF638" s="20">
        <v>25.77</v>
      </c>
      <c r="BG638" s="22">
        <v>118</v>
      </c>
      <c r="BH638" s="22">
        <v>46</v>
      </c>
      <c r="BI638" s="22">
        <v>65</v>
      </c>
      <c r="BJ638" s="22">
        <v>51</v>
      </c>
      <c r="BK638" s="22">
        <v>190</v>
      </c>
      <c r="BL638" s="22">
        <v>108</v>
      </c>
      <c r="BM638" s="22">
        <v>112</v>
      </c>
      <c r="BN638" s="22">
        <v>68</v>
      </c>
      <c r="BO638" s="22">
        <v>1</v>
      </c>
      <c r="BP638" s="20"/>
      <c r="BQ638" s="22">
        <v>1</v>
      </c>
      <c r="BR638" s="20"/>
      <c r="BS638" s="22">
        <v>2</v>
      </c>
      <c r="BT638" s="20"/>
      <c r="BU638" s="22">
        <v>0.09</v>
      </c>
      <c r="BV638" s="22">
        <v>0</v>
      </c>
      <c r="BW638" s="22">
        <v>0.08</v>
      </c>
      <c r="BX638" s="22">
        <v>0.17</v>
      </c>
      <c r="BY638" s="22">
        <v>2.1800000000000002</v>
      </c>
      <c r="BZ638" s="22">
        <v>2.88</v>
      </c>
      <c r="CA638" s="22">
        <v>279</v>
      </c>
      <c r="CB638" s="22">
        <v>179</v>
      </c>
      <c r="CC638" s="22">
        <v>269</v>
      </c>
      <c r="CD638" s="22">
        <v>127</v>
      </c>
      <c r="CE638" s="22">
        <v>254</v>
      </c>
      <c r="CF638" s="22">
        <v>114</v>
      </c>
      <c r="CG638" s="22">
        <v>532</v>
      </c>
      <c r="CH638" s="22">
        <v>189</v>
      </c>
      <c r="CI638" s="22">
        <v>1.02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167878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3</v>
      </c>
      <c r="J639" s="20">
        <v>-0.1</v>
      </c>
      <c r="K639" s="20">
        <v>-0.1</v>
      </c>
      <c r="L639" s="22">
        <v>0</v>
      </c>
      <c r="M639" s="20" t="s">
        <v>999</v>
      </c>
      <c r="N639" s="20">
        <v>0.4</v>
      </c>
      <c r="O639" s="22">
        <v>489</v>
      </c>
      <c r="P639" s="23" t="b">
        <v>0</v>
      </c>
      <c r="Q639" s="20"/>
      <c r="R639" s="20" t="s">
        <v>2908</v>
      </c>
      <c r="S639" s="22">
        <v>48</v>
      </c>
      <c r="T639" s="20" t="s">
        <v>2288</v>
      </c>
      <c r="U639" s="20">
        <v>1</v>
      </c>
      <c r="V639" s="20" t="s">
        <v>2289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8</v>
      </c>
      <c r="AD639" s="22">
        <v>764</v>
      </c>
      <c r="AE639" s="22">
        <v>5</v>
      </c>
      <c r="AF639" s="22">
        <v>2704</v>
      </c>
      <c r="AG639" s="22">
        <v>14</v>
      </c>
      <c r="AH639" s="20">
        <v>0.1</v>
      </c>
      <c r="AI639" s="20">
        <v>1.7</v>
      </c>
      <c r="AJ639" s="20" t="s">
        <v>2289</v>
      </c>
      <c r="AK639" s="22">
        <v>298</v>
      </c>
      <c r="AL639" s="22">
        <v>0</v>
      </c>
      <c r="AM639" s="22">
        <v>0</v>
      </c>
      <c r="AN639" s="22">
        <v>0</v>
      </c>
      <c r="AO639" s="22">
        <v>5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32</v>
      </c>
      <c r="AX639" s="20">
        <v>36.200000000000003</v>
      </c>
      <c r="AY639" s="20">
        <v>52</v>
      </c>
      <c r="AZ639" s="20">
        <v>7</v>
      </c>
      <c r="BA639" s="20">
        <v>9.3000000000000007</v>
      </c>
      <c r="BB639" s="22">
        <v>3</v>
      </c>
      <c r="BC639" s="20">
        <v>0.12</v>
      </c>
      <c r="BD639" s="20">
        <v>0.28000000000000003</v>
      </c>
      <c r="BE639" s="20">
        <v>0.4</v>
      </c>
      <c r="BF639" s="20">
        <v>5.78</v>
      </c>
      <c r="BG639" s="22">
        <v>371</v>
      </c>
      <c r="BH639" s="22">
        <v>166</v>
      </c>
      <c r="BI639" s="22">
        <v>264</v>
      </c>
      <c r="BJ639" s="22">
        <v>147</v>
      </c>
      <c r="BK639" s="22">
        <v>392</v>
      </c>
      <c r="BL639" s="22">
        <v>197</v>
      </c>
      <c r="BM639" s="22">
        <v>370</v>
      </c>
      <c r="BN639" s="22">
        <v>169</v>
      </c>
      <c r="BO639" s="20"/>
      <c r="BP639" s="20"/>
      <c r="BQ639" s="20"/>
      <c r="BR639" s="20"/>
      <c r="BS639" s="20"/>
      <c r="BT639" s="20"/>
      <c r="BU639" s="22">
        <v>0.04</v>
      </c>
      <c r="BV639" s="22">
        <v>0</v>
      </c>
      <c r="BW639" s="22">
        <v>0.08</v>
      </c>
      <c r="BX639" s="22">
        <v>0.12</v>
      </c>
      <c r="BY639" s="22">
        <v>1.75</v>
      </c>
      <c r="BZ639" s="22">
        <v>1.51</v>
      </c>
      <c r="CA639" s="22">
        <v>288</v>
      </c>
      <c r="CB639" s="22">
        <v>188</v>
      </c>
      <c r="CC639" s="22">
        <v>340</v>
      </c>
      <c r="CD639" s="22">
        <v>157</v>
      </c>
      <c r="CE639" s="22">
        <v>436</v>
      </c>
      <c r="CF639" s="22">
        <v>203</v>
      </c>
      <c r="CG639" s="22">
        <v>652</v>
      </c>
      <c r="CH639" s="22">
        <v>258</v>
      </c>
      <c r="CI639" s="22">
        <v>0.91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538207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4</v>
      </c>
      <c r="J640" s="20">
        <v>0.3</v>
      </c>
      <c r="K640" s="20">
        <v>0.3</v>
      </c>
      <c r="L640" s="22">
        <v>0</v>
      </c>
      <c r="M640" s="20" t="s">
        <v>905</v>
      </c>
      <c r="N640" s="20">
        <v>0.8</v>
      </c>
      <c r="O640" s="22">
        <v>490</v>
      </c>
      <c r="P640" s="23" t="b">
        <v>0</v>
      </c>
      <c r="Q640" s="20"/>
      <c r="R640" s="20" t="s">
        <v>3189</v>
      </c>
      <c r="S640" s="22">
        <v>43</v>
      </c>
      <c r="T640" s="20" t="s">
        <v>2290</v>
      </c>
      <c r="U640" s="20">
        <v>1</v>
      </c>
      <c r="V640" s="20" t="s">
        <v>2291</v>
      </c>
      <c r="W640" s="20">
        <v>1.7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8</v>
      </c>
      <c r="AD640" s="22">
        <v>213370</v>
      </c>
      <c r="AE640" s="22">
        <v>9559</v>
      </c>
      <c r="AF640" s="22">
        <v>192541</v>
      </c>
      <c r="AG640" s="22">
        <v>6848</v>
      </c>
      <c r="AH640" s="20">
        <v>0.2</v>
      </c>
      <c r="AI640" s="20">
        <v>1.9</v>
      </c>
      <c r="AJ640" s="20" t="s">
        <v>2291</v>
      </c>
      <c r="AK640" s="22">
        <v>414</v>
      </c>
      <c r="AL640" s="22">
        <v>0</v>
      </c>
      <c r="AM640" s="22">
        <v>0</v>
      </c>
      <c r="AN640" s="22">
        <v>0</v>
      </c>
      <c r="AO640" s="22">
        <v>7</v>
      </c>
      <c r="AP640" s="22">
        <v>0</v>
      </c>
      <c r="AQ640" s="22">
        <v>0</v>
      </c>
      <c r="AR640" s="22">
        <v>0</v>
      </c>
      <c r="AS640" s="22">
        <v>4</v>
      </c>
      <c r="AT640" s="22">
        <v>0</v>
      </c>
      <c r="AU640" s="22">
        <v>0</v>
      </c>
      <c r="AV640" s="22">
        <v>0</v>
      </c>
      <c r="AW640" s="22">
        <v>-2</v>
      </c>
      <c r="AX640" s="20">
        <v>12.6</v>
      </c>
      <c r="AY640" s="20">
        <v>19.3</v>
      </c>
      <c r="AZ640" s="20">
        <v>94</v>
      </c>
      <c r="BA640" s="20">
        <v>12</v>
      </c>
      <c r="BB640" s="22">
        <v>5</v>
      </c>
      <c r="BC640" s="20">
        <v>0.7</v>
      </c>
      <c r="BD640" s="20">
        <v>0.08</v>
      </c>
      <c r="BE640" s="20">
        <v>0.78</v>
      </c>
      <c r="BF640" s="20">
        <v>8.3800000000000008</v>
      </c>
      <c r="BG640" s="22">
        <v>421</v>
      </c>
      <c r="BH640" s="22">
        <v>46</v>
      </c>
      <c r="BI640" s="22">
        <v>352</v>
      </c>
      <c r="BJ640" s="22">
        <v>45</v>
      </c>
      <c r="BK640" s="22">
        <v>158</v>
      </c>
      <c r="BL640" s="22">
        <v>38</v>
      </c>
      <c r="BM640" s="22">
        <v>348</v>
      </c>
      <c r="BN640" s="22">
        <v>44</v>
      </c>
      <c r="BO640" s="20"/>
      <c r="BP640" s="20"/>
      <c r="BQ640" s="20"/>
      <c r="BR640" s="20"/>
      <c r="BS640" s="20"/>
      <c r="BT640" s="20"/>
      <c r="BU640" s="22">
        <v>0.15</v>
      </c>
      <c r="BV640" s="22">
        <v>0</v>
      </c>
      <c r="BW640" s="22">
        <v>0.02</v>
      </c>
      <c r="BX640" s="22">
        <v>0.17</v>
      </c>
      <c r="BY640" s="22">
        <v>1.82</v>
      </c>
      <c r="BZ640" s="22">
        <v>1.52</v>
      </c>
      <c r="CA640" s="22">
        <v>610</v>
      </c>
      <c r="CB640" s="22">
        <v>98</v>
      </c>
      <c r="CC640" s="22">
        <v>281</v>
      </c>
      <c r="CD640" s="22">
        <v>35</v>
      </c>
      <c r="CE640" s="22">
        <v>399</v>
      </c>
      <c r="CF640" s="22">
        <v>45</v>
      </c>
      <c r="CG640" s="22">
        <v>144</v>
      </c>
      <c r="CH640" s="22">
        <v>24</v>
      </c>
      <c r="CI640" s="22">
        <v>1.0900000000000001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0"/>
      <c r="C641" s="22">
        <v>83427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</v>
      </c>
      <c r="K641" s="20">
        <v>1.1000000000000001</v>
      </c>
      <c r="L641" s="22">
        <v>6</v>
      </c>
      <c r="M641" s="20" t="s">
        <v>995</v>
      </c>
      <c r="N641" s="20">
        <v>1.6</v>
      </c>
      <c r="O641" s="22">
        <v>576</v>
      </c>
      <c r="P641" s="23" t="b">
        <v>0</v>
      </c>
      <c r="Q641" s="20" t="s">
        <v>3788</v>
      </c>
      <c r="R641" s="20" t="s">
        <v>3827</v>
      </c>
      <c r="S641" s="22">
        <v>44</v>
      </c>
      <c r="T641" s="20" t="s">
        <v>2292</v>
      </c>
      <c r="U641" s="20">
        <v>1.1000000000000001</v>
      </c>
      <c r="V641" s="20" t="s">
        <v>542</v>
      </c>
      <c r="W641" s="20">
        <v>0.1</v>
      </c>
      <c r="X641" s="23" t="b">
        <v>0</v>
      </c>
      <c r="Y641" s="20"/>
      <c r="Z641" s="20" t="s">
        <v>1804</v>
      </c>
      <c r="AA641" s="22">
        <v>17</v>
      </c>
      <c r="AB641" s="22">
        <v>49</v>
      </c>
      <c r="AC641" s="22">
        <v>17</v>
      </c>
      <c r="AD641" s="22">
        <v>8082</v>
      </c>
      <c r="AE641" s="22">
        <v>54</v>
      </c>
      <c r="AF641" s="22">
        <v>10050</v>
      </c>
      <c r="AG641" s="22">
        <v>282</v>
      </c>
      <c r="AH641" s="20">
        <v>0.4</v>
      </c>
      <c r="AI641" s="20">
        <v>3.9</v>
      </c>
      <c r="AJ641" s="20" t="s">
        <v>542</v>
      </c>
      <c r="AK641" s="22">
        <v>1394</v>
      </c>
      <c r="AL641" s="22">
        <v>0</v>
      </c>
      <c r="AM641" s="22">
        <v>1</v>
      </c>
      <c r="AN641" s="22">
        <v>1</v>
      </c>
      <c r="AO641" s="22">
        <v>41</v>
      </c>
      <c r="AP641" s="22">
        <v>0</v>
      </c>
      <c r="AQ641" s="22">
        <v>0</v>
      </c>
      <c r="AR641" s="22">
        <v>0</v>
      </c>
      <c r="AS641" s="22">
        <v>5</v>
      </c>
      <c r="AT641" s="22">
        <v>0</v>
      </c>
      <c r="AU641" s="22">
        <v>0</v>
      </c>
      <c r="AV641" s="22">
        <v>1</v>
      </c>
      <c r="AW641" s="22">
        <v>216</v>
      </c>
      <c r="AX641" s="20">
        <v>265.60000000000002</v>
      </c>
      <c r="AY641" s="20">
        <v>61.9</v>
      </c>
      <c r="AZ641" s="20">
        <v>52</v>
      </c>
      <c r="BA641" s="20">
        <v>38.1</v>
      </c>
      <c r="BB641" s="22">
        <v>15</v>
      </c>
      <c r="BC641" s="20">
        <v>0.51</v>
      </c>
      <c r="BD641" s="20">
        <v>0.38</v>
      </c>
      <c r="BE641" s="20">
        <v>0.89</v>
      </c>
      <c r="BF641" s="20">
        <v>32.28</v>
      </c>
      <c r="BG641" s="22">
        <v>90</v>
      </c>
      <c r="BH641" s="22">
        <v>33</v>
      </c>
      <c r="BI641" s="22">
        <v>242</v>
      </c>
      <c r="BJ641" s="22">
        <v>73</v>
      </c>
      <c r="BK641" s="22">
        <v>225</v>
      </c>
      <c r="BL641" s="22">
        <v>61</v>
      </c>
      <c r="BM641" s="22">
        <v>174</v>
      </c>
      <c r="BN641" s="22">
        <v>46</v>
      </c>
      <c r="BO641" s="20"/>
      <c r="BP641" s="20"/>
      <c r="BQ641" s="20"/>
      <c r="BR641" s="20"/>
      <c r="BS641" s="20"/>
      <c r="BT641" s="20"/>
      <c r="BU641" s="22">
        <v>0.03</v>
      </c>
      <c r="BV641" s="22">
        <v>0</v>
      </c>
      <c r="BW641" s="22">
        <v>0.02</v>
      </c>
      <c r="BX641" s="22">
        <v>0.05</v>
      </c>
      <c r="BY641" s="22">
        <v>2.08</v>
      </c>
      <c r="BZ641" s="22">
        <v>2.65</v>
      </c>
      <c r="CA641" s="22">
        <v>483</v>
      </c>
      <c r="CB641" s="22">
        <v>88</v>
      </c>
      <c r="CC641" s="22">
        <v>191</v>
      </c>
      <c r="CD641" s="22">
        <v>60</v>
      </c>
      <c r="CE641" s="22">
        <v>376</v>
      </c>
      <c r="CF641" s="22">
        <v>127</v>
      </c>
      <c r="CG641" s="22">
        <v>417</v>
      </c>
      <c r="CH641" s="22">
        <v>160</v>
      </c>
      <c r="CI641" s="22">
        <v>0.97</v>
      </c>
      <c r="CJ641" s="22">
        <v>0.06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504198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-0.1</v>
      </c>
      <c r="K642" s="20">
        <v>-0.1</v>
      </c>
      <c r="L642" s="22">
        <v>1</v>
      </c>
      <c r="M642" s="20" t="s">
        <v>2293</v>
      </c>
      <c r="N642" s="20">
        <v>0.4</v>
      </c>
      <c r="O642" s="22">
        <v>587</v>
      </c>
      <c r="P642" s="23" t="b">
        <v>0</v>
      </c>
      <c r="Q642" s="20"/>
      <c r="R642" s="20" t="s">
        <v>2801</v>
      </c>
      <c r="S642" s="22">
        <v>47</v>
      </c>
      <c r="T642" s="20" t="s">
        <v>2294</v>
      </c>
      <c r="U642" s="20">
        <v>0.7</v>
      </c>
      <c r="V642" s="20" t="s">
        <v>2295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4</v>
      </c>
      <c r="AD642" s="22">
        <v>518</v>
      </c>
      <c r="AE642" s="22">
        <v>10</v>
      </c>
      <c r="AF642" s="22">
        <v>4896</v>
      </c>
      <c r="AG642" s="22">
        <v>19</v>
      </c>
      <c r="AH642" s="20">
        <v>0.1</v>
      </c>
      <c r="AI642" s="20">
        <v>0.9</v>
      </c>
      <c r="AJ642" s="20" t="s">
        <v>2295</v>
      </c>
      <c r="AK642" s="22">
        <v>145</v>
      </c>
      <c r="AL642" s="22">
        <v>0</v>
      </c>
      <c r="AM642" s="22">
        <v>0</v>
      </c>
      <c r="AN642" s="22">
        <v>0</v>
      </c>
      <c r="AO642" s="22">
        <v>6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0</v>
      </c>
      <c r="AW642" s="22">
        <v>10</v>
      </c>
      <c r="AX642" s="20">
        <v>16.600000000000001</v>
      </c>
      <c r="AY642" s="20">
        <v>19.7</v>
      </c>
      <c r="AZ642" s="20">
        <v>42</v>
      </c>
      <c r="BA642" s="20">
        <v>7.8</v>
      </c>
      <c r="BB642" s="22">
        <v>1</v>
      </c>
      <c r="BC642" s="20">
        <v>0.76</v>
      </c>
      <c r="BD642" s="20">
        <v>0.09</v>
      </c>
      <c r="BE642" s="20">
        <v>0.85</v>
      </c>
      <c r="BF642" s="20">
        <v>3.96</v>
      </c>
      <c r="BG642" s="22">
        <v>411</v>
      </c>
      <c r="BH642" s="22">
        <v>186</v>
      </c>
      <c r="BI642" s="22">
        <v>350</v>
      </c>
      <c r="BJ642" s="22">
        <v>181</v>
      </c>
      <c r="BK642" s="22">
        <v>254</v>
      </c>
      <c r="BL642" s="22">
        <v>132</v>
      </c>
      <c r="BM642" s="22">
        <v>383</v>
      </c>
      <c r="BN642" s="22">
        <v>179</v>
      </c>
      <c r="BO642" s="20"/>
      <c r="BP642" s="20"/>
      <c r="BQ642" s="20"/>
      <c r="BR642" s="20"/>
      <c r="BS642" s="20"/>
      <c r="BT642" s="20"/>
      <c r="BU642" s="22">
        <v>0.47</v>
      </c>
      <c r="BV642" s="22">
        <v>0</v>
      </c>
      <c r="BW642" s="22">
        <v>0.06</v>
      </c>
      <c r="BX642" s="22">
        <v>0.53</v>
      </c>
      <c r="BY642" s="22">
        <v>2.46</v>
      </c>
      <c r="BZ642" s="22">
        <v>3.72</v>
      </c>
      <c r="CA642" s="22">
        <v>331</v>
      </c>
      <c r="CB642" s="22">
        <v>213</v>
      </c>
      <c r="CC642" s="22">
        <v>337</v>
      </c>
      <c r="CD642" s="22">
        <v>154</v>
      </c>
      <c r="CE642" s="22">
        <v>478</v>
      </c>
      <c r="CF642" s="22">
        <v>226</v>
      </c>
      <c r="CG642" s="22">
        <v>613</v>
      </c>
      <c r="CH642" s="22">
        <v>236</v>
      </c>
      <c r="CI642" s="22">
        <v>0.62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432990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2</v>
      </c>
      <c r="J643" s="20">
        <v>-0.5</v>
      </c>
      <c r="K643" s="20">
        <v>-0.5</v>
      </c>
      <c r="L643" s="22">
        <v>0</v>
      </c>
      <c r="M643" s="20" t="s">
        <v>2296</v>
      </c>
      <c r="N643" s="20">
        <v>0</v>
      </c>
      <c r="O643" s="22">
        <v>592</v>
      </c>
      <c r="P643" s="23" t="b">
        <v>0</v>
      </c>
      <c r="Q643" s="20"/>
      <c r="R643" s="20"/>
      <c r="S643" s="22">
        <v>43</v>
      </c>
      <c r="T643" s="20" t="s">
        <v>2297</v>
      </c>
      <c r="U643" s="20">
        <v>0.8</v>
      </c>
      <c r="V643" s="20" t="s">
        <v>2298</v>
      </c>
      <c r="W643" s="20">
        <v>0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4</v>
      </c>
      <c r="AD643" s="22">
        <v>977</v>
      </c>
      <c r="AE643" s="22">
        <v>12</v>
      </c>
      <c r="AF643" s="22">
        <v>3690</v>
      </c>
      <c r="AG643" s="22">
        <v>32</v>
      </c>
      <c r="AH643" s="20">
        <v>0</v>
      </c>
      <c r="AI643" s="20">
        <v>0.9</v>
      </c>
      <c r="AJ643" s="20" t="s">
        <v>2298</v>
      </c>
      <c r="AK643" s="22">
        <v>219</v>
      </c>
      <c r="AL643" s="22">
        <v>0</v>
      </c>
      <c r="AM643" s="22">
        <v>0</v>
      </c>
      <c r="AN643" s="22">
        <v>0</v>
      </c>
      <c r="AO643" s="22">
        <v>7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25</v>
      </c>
      <c r="AX643" s="20">
        <v>36.200000000000003</v>
      </c>
      <c r="AY643" s="20">
        <v>2.8</v>
      </c>
      <c r="AZ643" s="20">
        <v>31</v>
      </c>
      <c r="BA643" s="20">
        <v>7</v>
      </c>
      <c r="BB643" s="22">
        <v>1</v>
      </c>
      <c r="BC643" s="20">
        <v>0.17</v>
      </c>
      <c r="BD643" s="20">
        <v>0.02</v>
      </c>
      <c r="BE643" s="20">
        <v>0.19</v>
      </c>
      <c r="BF643" s="20">
        <v>6.9</v>
      </c>
      <c r="BG643" s="22">
        <v>370</v>
      </c>
      <c r="BH643" s="22">
        <v>136</v>
      </c>
      <c r="BI643" s="22">
        <v>409</v>
      </c>
      <c r="BJ643" s="22">
        <v>150</v>
      </c>
      <c r="BK643" s="22">
        <v>285</v>
      </c>
      <c r="BL643" s="22">
        <v>90</v>
      </c>
      <c r="BM643" s="22">
        <v>386</v>
      </c>
      <c r="BN643" s="22">
        <v>137</v>
      </c>
      <c r="BO643" s="20"/>
      <c r="BP643" s="20"/>
      <c r="BQ643" s="20"/>
      <c r="BR643" s="20"/>
      <c r="BS643" s="20"/>
      <c r="BT643" s="20"/>
      <c r="BU643" s="22">
        <v>7.0000000000000007E-2</v>
      </c>
      <c r="BV643" s="22">
        <v>0</v>
      </c>
      <c r="BW643" s="22">
        <v>0.01</v>
      </c>
      <c r="BX643" s="22">
        <v>0.08</v>
      </c>
      <c r="BY643" s="22">
        <v>2.84</v>
      </c>
      <c r="BZ643" s="22">
        <v>2.88</v>
      </c>
      <c r="CA643" s="22">
        <v>602</v>
      </c>
      <c r="CB643" s="22">
        <v>152</v>
      </c>
      <c r="CC643" s="22">
        <v>539</v>
      </c>
      <c r="CD643" s="22">
        <v>216</v>
      </c>
      <c r="CE643" s="22">
        <v>469</v>
      </c>
      <c r="CF643" s="22">
        <v>154</v>
      </c>
      <c r="CG643" s="22">
        <v>517</v>
      </c>
      <c r="CH643" s="22">
        <v>195</v>
      </c>
      <c r="CI643" s="22">
        <v>0.41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523957</v>
      </c>
      <c r="D644" s="22">
        <v>0</v>
      </c>
      <c r="E644" s="22">
        <v>0</v>
      </c>
      <c r="F644" s="22">
        <v>-3</v>
      </c>
      <c r="G644" s="22">
        <v>3</v>
      </c>
      <c r="H644" s="22">
        <v>0</v>
      </c>
      <c r="I644" s="22">
        <v>4</v>
      </c>
      <c r="J644" s="20">
        <v>-0.1</v>
      </c>
      <c r="K644" s="20">
        <v>-0.1</v>
      </c>
      <c r="L644" s="22">
        <v>0</v>
      </c>
      <c r="M644" s="20" t="s">
        <v>2299</v>
      </c>
      <c r="N644" s="20">
        <v>0.4</v>
      </c>
      <c r="O644" s="22">
        <v>593</v>
      </c>
      <c r="P644" s="23" t="b">
        <v>0</v>
      </c>
      <c r="Q644" s="20"/>
      <c r="R644" s="20"/>
      <c r="S644" s="22">
        <v>52</v>
      </c>
      <c r="T644" s="20" t="s">
        <v>2300</v>
      </c>
      <c r="U644" s="20">
        <v>1.4</v>
      </c>
      <c r="V644" s="20" t="s">
        <v>670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11</v>
      </c>
      <c r="AD644" s="22">
        <v>7360</v>
      </c>
      <c r="AE644" s="22">
        <v>27</v>
      </c>
      <c r="AF644" s="22">
        <v>11868</v>
      </c>
      <c r="AG644" s="22">
        <v>47</v>
      </c>
      <c r="AH644" s="20">
        <v>0.1</v>
      </c>
      <c r="AI644" s="20">
        <v>2.1</v>
      </c>
      <c r="AJ644" s="20" t="s">
        <v>2301</v>
      </c>
      <c r="AK644" s="22">
        <v>383</v>
      </c>
      <c r="AL644" s="22">
        <v>0</v>
      </c>
      <c r="AM644" s="22">
        <v>0</v>
      </c>
      <c r="AN644" s="22">
        <v>0</v>
      </c>
      <c r="AO644" s="22">
        <v>13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14</v>
      </c>
      <c r="AX644" s="20">
        <v>25.8</v>
      </c>
      <c r="AY644" s="20">
        <v>56.7</v>
      </c>
      <c r="AZ644" s="20">
        <v>31</v>
      </c>
      <c r="BA644" s="20">
        <v>11.2</v>
      </c>
      <c r="BB644" s="22">
        <v>3</v>
      </c>
      <c r="BC644" s="20">
        <v>0.27</v>
      </c>
      <c r="BD644" s="20">
        <v>0.46</v>
      </c>
      <c r="BE644" s="20">
        <v>0.73</v>
      </c>
      <c r="BF644" s="20">
        <v>11.66</v>
      </c>
      <c r="BG644" s="22">
        <v>391</v>
      </c>
      <c r="BH644" s="22">
        <v>44</v>
      </c>
      <c r="BI644" s="22">
        <v>252</v>
      </c>
      <c r="BJ644" s="22">
        <v>36</v>
      </c>
      <c r="BK644" s="22">
        <v>288</v>
      </c>
      <c r="BL644" s="22">
        <v>47</v>
      </c>
      <c r="BM644" s="22">
        <v>354</v>
      </c>
      <c r="BN644" s="22">
        <v>45</v>
      </c>
      <c r="BO644" s="20"/>
      <c r="BP644" s="20"/>
      <c r="BQ644" s="20"/>
      <c r="BR644" s="20"/>
      <c r="BS644" s="20"/>
      <c r="BT644" s="20"/>
      <c r="BU644" s="22">
        <v>0.06</v>
      </c>
      <c r="BV644" s="22">
        <v>0</v>
      </c>
      <c r="BW644" s="22">
        <v>0.11</v>
      </c>
      <c r="BX644" s="22">
        <v>0.17</v>
      </c>
      <c r="BY644" s="22">
        <v>2.74</v>
      </c>
      <c r="BZ644" s="22">
        <v>3.05</v>
      </c>
      <c r="CA644" s="22">
        <v>162</v>
      </c>
      <c r="CB644" s="22">
        <v>42</v>
      </c>
      <c r="CC644" s="22">
        <v>349</v>
      </c>
      <c r="CD644" s="22">
        <v>46</v>
      </c>
      <c r="CE644" s="22">
        <v>352</v>
      </c>
      <c r="CF644" s="22">
        <v>43</v>
      </c>
      <c r="CG644" s="22">
        <v>550</v>
      </c>
      <c r="CH644" s="22">
        <v>75</v>
      </c>
      <c r="CI644" s="22">
        <v>0.7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424001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0.9</v>
      </c>
      <c r="K645" s="20">
        <v>0.9</v>
      </c>
      <c r="L645" s="22">
        <v>3</v>
      </c>
      <c r="M645" s="20" t="s">
        <v>2584</v>
      </c>
      <c r="N645" s="20">
        <v>1.4</v>
      </c>
      <c r="O645" s="22">
        <v>638</v>
      </c>
      <c r="P645" s="23" t="b">
        <v>0</v>
      </c>
      <c r="Q645" s="20"/>
      <c r="R645" s="20" t="s">
        <v>2585</v>
      </c>
      <c r="S645" s="22">
        <v>50</v>
      </c>
      <c r="T645" s="20" t="s">
        <v>2586</v>
      </c>
      <c r="U645" s="20">
        <v>1.7</v>
      </c>
      <c r="V645" s="20" t="s">
        <v>2587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26</v>
      </c>
      <c r="AD645" s="22">
        <v>1912</v>
      </c>
      <c r="AE645" s="22">
        <v>25</v>
      </c>
      <c r="AF645" s="22">
        <v>1932</v>
      </c>
      <c r="AG645" s="22">
        <v>32</v>
      </c>
      <c r="AH645" s="20">
        <v>0.3</v>
      </c>
      <c r="AI645" s="20">
        <v>5.2</v>
      </c>
      <c r="AJ645" s="20" t="s">
        <v>2588</v>
      </c>
      <c r="AK645" s="22">
        <v>1148</v>
      </c>
      <c r="AL645" s="22">
        <v>0</v>
      </c>
      <c r="AM645" s="22">
        <v>0</v>
      </c>
      <c r="AN645" s="22">
        <v>1</v>
      </c>
      <c r="AO645" s="22">
        <v>32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1</v>
      </c>
      <c r="AW645" s="22">
        <v>130</v>
      </c>
      <c r="AX645" s="20">
        <v>197</v>
      </c>
      <c r="AY645" s="20">
        <v>38.5</v>
      </c>
      <c r="AZ645" s="20">
        <v>46</v>
      </c>
      <c r="BA645" s="20">
        <v>28.1</v>
      </c>
      <c r="BB645" s="22">
        <v>14</v>
      </c>
      <c r="BC645" s="20">
        <v>0.16</v>
      </c>
      <c r="BD645" s="20">
        <v>0.11</v>
      </c>
      <c r="BE645" s="20">
        <v>0.27</v>
      </c>
      <c r="BF645" s="20">
        <v>26.83</v>
      </c>
      <c r="BG645" s="22">
        <v>155</v>
      </c>
      <c r="BH645" s="22">
        <v>63</v>
      </c>
      <c r="BI645" s="22">
        <v>302</v>
      </c>
      <c r="BJ645" s="22">
        <v>158</v>
      </c>
      <c r="BK645" s="22">
        <v>242</v>
      </c>
      <c r="BL645" s="22">
        <v>126</v>
      </c>
      <c r="BM645" s="22">
        <v>234</v>
      </c>
      <c r="BN645" s="22">
        <v>109</v>
      </c>
      <c r="BO645" s="20"/>
      <c r="BP645" s="20"/>
      <c r="BQ645" s="20"/>
      <c r="BR645" s="20"/>
      <c r="BS645" s="20"/>
      <c r="BT645" s="20"/>
      <c r="BU645" s="22">
        <v>0.01</v>
      </c>
      <c r="BV645" s="22">
        <v>0</v>
      </c>
      <c r="BW645" s="22">
        <v>0.01</v>
      </c>
      <c r="BX645" s="22">
        <v>0.02</v>
      </c>
      <c r="BY645" s="22">
        <v>2.1</v>
      </c>
      <c r="BZ645" s="22">
        <v>2.5099999999999998</v>
      </c>
      <c r="CA645" s="22">
        <v>199</v>
      </c>
      <c r="CB645" s="22">
        <v>125</v>
      </c>
      <c r="CC645" s="22">
        <v>227</v>
      </c>
      <c r="CD645" s="22">
        <v>107</v>
      </c>
      <c r="CE645" s="22">
        <v>320</v>
      </c>
      <c r="CF645" s="22">
        <v>141</v>
      </c>
      <c r="CG645" s="22">
        <v>624</v>
      </c>
      <c r="CH645" s="22">
        <v>243</v>
      </c>
      <c r="CI645" s="22">
        <v>1.1000000000000001</v>
      </c>
      <c r="CJ645" s="22">
        <v>0.08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471848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2</v>
      </c>
      <c r="J646" s="20">
        <v>-0.5</v>
      </c>
      <c r="K646" s="20">
        <v>-0.5</v>
      </c>
      <c r="L646" s="22">
        <v>0</v>
      </c>
      <c r="M646" s="20" t="s">
        <v>2589</v>
      </c>
      <c r="N646" s="20">
        <v>0</v>
      </c>
      <c r="O646" s="22">
        <v>653</v>
      </c>
      <c r="P646" s="23" t="b">
        <v>0</v>
      </c>
      <c r="Q646" s="20"/>
      <c r="R646" s="20"/>
      <c r="S646" s="22">
        <v>40</v>
      </c>
      <c r="T646" s="20" t="s">
        <v>2590</v>
      </c>
      <c r="U646" s="20">
        <v>0</v>
      </c>
      <c r="V646" s="20" t="s">
        <v>2591</v>
      </c>
      <c r="W646" s="20">
        <v>0.1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0</v>
      </c>
      <c r="AD646" s="22">
        <v>4810</v>
      </c>
      <c r="AE646" s="22">
        <v>24</v>
      </c>
      <c r="AF646" s="22">
        <v>3909</v>
      </c>
      <c r="AG646" s="22">
        <v>71</v>
      </c>
      <c r="AH646" s="20">
        <v>0</v>
      </c>
      <c r="AI646" s="20">
        <v>0</v>
      </c>
      <c r="AJ646" s="20" t="s">
        <v>2591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553</v>
      </c>
      <c r="BH646" s="22">
        <v>206</v>
      </c>
      <c r="BI646" s="22">
        <v>539</v>
      </c>
      <c r="BJ646" s="22">
        <v>205</v>
      </c>
      <c r="BK646" s="22">
        <v>513</v>
      </c>
      <c r="BL646" s="22">
        <v>195</v>
      </c>
      <c r="BM646" s="22">
        <v>560</v>
      </c>
      <c r="BN646" s="22">
        <v>206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690</v>
      </c>
      <c r="CB646" s="22">
        <v>205</v>
      </c>
      <c r="CC646" s="22">
        <v>487</v>
      </c>
      <c r="CD646" s="22">
        <v>179</v>
      </c>
      <c r="CE646" s="22">
        <v>565</v>
      </c>
      <c r="CF646" s="22">
        <v>203</v>
      </c>
      <c r="CG646" s="22">
        <v>454</v>
      </c>
      <c r="CH646" s="22">
        <v>174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532377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4</v>
      </c>
      <c r="J647" s="20">
        <v>0</v>
      </c>
      <c r="K647" s="20">
        <v>0</v>
      </c>
      <c r="L647" s="22">
        <v>0</v>
      </c>
      <c r="M647" s="20" t="s">
        <v>2173</v>
      </c>
      <c r="N647" s="20">
        <v>0</v>
      </c>
      <c r="O647" s="22">
        <v>654</v>
      </c>
      <c r="P647" s="23" t="b">
        <v>0</v>
      </c>
      <c r="Q647" s="20" t="s">
        <v>3058</v>
      </c>
      <c r="R647" s="20" t="s">
        <v>3059</v>
      </c>
      <c r="S647" s="22">
        <v>45</v>
      </c>
      <c r="T647" s="20" t="s">
        <v>2592</v>
      </c>
      <c r="U647" s="20">
        <v>0</v>
      </c>
      <c r="V647" s="20" t="s">
        <v>2593</v>
      </c>
      <c r="W647" s="20">
        <v>0</v>
      </c>
      <c r="X647" s="23" t="b">
        <v>0</v>
      </c>
      <c r="Y647" s="20"/>
      <c r="Z647" s="20" t="s">
        <v>872</v>
      </c>
      <c r="AA647" s="22">
        <v>17</v>
      </c>
      <c r="AB647" s="22">
        <v>49</v>
      </c>
      <c r="AC647" s="22">
        <v>0</v>
      </c>
      <c r="AD647" s="22">
        <v>3568</v>
      </c>
      <c r="AE647" s="22">
        <v>0</v>
      </c>
      <c r="AF647" s="22">
        <v>4636</v>
      </c>
      <c r="AG647" s="22">
        <v>10</v>
      </c>
      <c r="AH647" s="20">
        <v>0</v>
      </c>
      <c r="AI647" s="20">
        <v>0</v>
      </c>
      <c r="AJ647" s="20" t="s">
        <v>2593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690</v>
      </c>
      <c r="BH647" s="22">
        <v>80</v>
      </c>
      <c r="BI647" s="22">
        <v>687</v>
      </c>
      <c r="BJ647" s="22">
        <v>82</v>
      </c>
      <c r="BK647" s="22">
        <v>679</v>
      </c>
      <c r="BL647" s="22">
        <v>81</v>
      </c>
      <c r="BM647" s="22">
        <v>696</v>
      </c>
      <c r="BN647" s="22">
        <v>83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454</v>
      </c>
      <c r="CB647" s="22">
        <v>86</v>
      </c>
      <c r="CC647" s="22">
        <v>651</v>
      </c>
      <c r="CD647" s="22">
        <v>76</v>
      </c>
      <c r="CE647" s="22">
        <v>697</v>
      </c>
      <c r="CF647" s="22">
        <v>83</v>
      </c>
      <c r="CG647" s="22">
        <v>588</v>
      </c>
      <c r="CH647" s="22">
        <v>81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538210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0.5</v>
      </c>
      <c r="K648" s="20">
        <v>0.5</v>
      </c>
      <c r="L648" s="22">
        <v>3</v>
      </c>
      <c r="M648" s="20" t="s">
        <v>2594</v>
      </c>
      <c r="N648" s="20">
        <v>1</v>
      </c>
      <c r="O648" s="22">
        <v>655</v>
      </c>
      <c r="P648" s="23" t="b">
        <v>0</v>
      </c>
      <c r="Q648" s="20"/>
      <c r="R648" s="20"/>
      <c r="S648" s="22">
        <v>44</v>
      </c>
      <c r="T648" s="20" t="s">
        <v>2595</v>
      </c>
      <c r="U648" s="20">
        <v>1.8</v>
      </c>
      <c r="V648" s="20" t="s">
        <v>662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7</v>
      </c>
      <c r="AD648" s="22">
        <v>4919</v>
      </c>
      <c r="AE648" s="22">
        <v>118</v>
      </c>
      <c r="AF648" s="22">
        <v>4014</v>
      </c>
      <c r="AG648" s="22">
        <v>60</v>
      </c>
      <c r="AH648" s="20">
        <v>0.2</v>
      </c>
      <c r="AI648" s="20">
        <v>1.6</v>
      </c>
      <c r="AJ648" s="20" t="s">
        <v>662</v>
      </c>
      <c r="AK648" s="22">
        <v>164</v>
      </c>
      <c r="AL648" s="22">
        <v>0</v>
      </c>
      <c r="AM648" s="22">
        <v>0</v>
      </c>
      <c r="AN648" s="22">
        <v>1</v>
      </c>
      <c r="AO648" s="22">
        <v>2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21</v>
      </c>
      <c r="AX648" s="20">
        <v>13</v>
      </c>
      <c r="AY648" s="20">
        <v>2.5</v>
      </c>
      <c r="AZ648" s="20">
        <v>6</v>
      </c>
      <c r="BA648" s="20">
        <v>2.2000000000000002</v>
      </c>
      <c r="BB648" s="22">
        <v>2</v>
      </c>
      <c r="BC648" s="20">
        <v>0</v>
      </c>
      <c r="BD648" s="20">
        <v>0.02</v>
      </c>
      <c r="BE648" s="20">
        <v>0.02</v>
      </c>
      <c r="BF648" s="20">
        <v>1.36</v>
      </c>
      <c r="BG648" s="22">
        <v>419</v>
      </c>
      <c r="BH648" s="22">
        <v>191</v>
      </c>
      <c r="BI648" s="22">
        <v>412</v>
      </c>
      <c r="BJ648" s="22">
        <v>206</v>
      </c>
      <c r="BK648" s="22">
        <v>394</v>
      </c>
      <c r="BL648" s="22">
        <v>198</v>
      </c>
      <c r="BM648" s="22">
        <v>441</v>
      </c>
      <c r="BN648" s="22">
        <v>203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0.01</v>
      </c>
      <c r="BX648" s="22">
        <v>0.01</v>
      </c>
      <c r="BY648" s="22">
        <v>0.75</v>
      </c>
      <c r="BZ648" s="22">
        <v>1.1000000000000001</v>
      </c>
      <c r="CA648" s="22">
        <v>564</v>
      </c>
      <c r="CB648" s="22">
        <v>318</v>
      </c>
      <c r="CC648" s="22">
        <v>259</v>
      </c>
      <c r="CD648" s="22">
        <v>121</v>
      </c>
      <c r="CE648" s="22">
        <v>299</v>
      </c>
      <c r="CF648" s="22">
        <v>128</v>
      </c>
      <c r="CG648" s="22">
        <v>548</v>
      </c>
      <c r="CH648" s="22">
        <v>201</v>
      </c>
      <c r="CI648" s="22">
        <v>1.1000000000000001</v>
      </c>
      <c r="CJ648" s="22">
        <v>0.55000000000000004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487836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4</v>
      </c>
      <c r="J649" s="20">
        <v>-0.5</v>
      </c>
      <c r="K649" s="20">
        <v>-0.5</v>
      </c>
      <c r="L649" s="22">
        <v>0</v>
      </c>
      <c r="M649" s="20" t="s">
        <v>2596</v>
      </c>
      <c r="N649" s="20">
        <v>0</v>
      </c>
      <c r="O649" s="22">
        <v>656</v>
      </c>
      <c r="P649" s="23" t="b">
        <v>0</v>
      </c>
      <c r="Q649" s="20"/>
      <c r="R649" s="20"/>
      <c r="S649" s="22">
        <v>45</v>
      </c>
      <c r="T649" s="20" t="s">
        <v>2597</v>
      </c>
      <c r="U649" s="20">
        <v>1</v>
      </c>
      <c r="V649" s="20" t="s">
        <v>2598</v>
      </c>
      <c r="W649" s="20">
        <v>0.1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2</v>
      </c>
      <c r="AD649" s="22">
        <v>10701</v>
      </c>
      <c r="AE649" s="22">
        <v>120</v>
      </c>
      <c r="AF649" s="22">
        <v>8667</v>
      </c>
      <c r="AG649" s="22">
        <v>159</v>
      </c>
      <c r="AH649" s="20">
        <v>0</v>
      </c>
      <c r="AI649" s="20">
        <v>0.4</v>
      </c>
      <c r="AJ649" s="20" t="s">
        <v>2598</v>
      </c>
      <c r="AK649" s="22">
        <v>11</v>
      </c>
      <c r="AL649" s="22">
        <v>0</v>
      </c>
      <c r="AM649" s="22">
        <v>0</v>
      </c>
      <c r="AN649" s="22">
        <v>0</v>
      </c>
      <c r="AO649" s="22">
        <v>1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5</v>
      </c>
      <c r="AX649" s="20">
        <v>0</v>
      </c>
      <c r="AY649" s="20">
        <v>0.3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0.12</v>
      </c>
      <c r="BG649" s="22">
        <v>668</v>
      </c>
      <c r="BH649" s="22">
        <v>72</v>
      </c>
      <c r="BI649" s="22">
        <v>441</v>
      </c>
      <c r="BJ649" s="22">
        <v>56</v>
      </c>
      <c r="BK649" s="22">
        <v>654</v>
      </c>
      <c r="BL649" s="22">
        <v>71</v>
      </c>
      <c r="BM649" s="22">
        <v>673</v>
      </c>
      <c r="BN649" s="22">
        <v>74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0.98</v>
      </c>
      <c r="BZ649" s="22">
        <v>8.18</v>
      </c>
      <c r="CA649" s="22">
        <v>427</v>
      </c>
      <c r="CB649" s="22">
        <v>76</v>
      </c>
      <c r="CC649" s="22">
        <v>628</v>
      </c>
      <c r="CD649" s="22">
        <v>68</v>
      </c>
      <c r="CE649" s="22">
        <v>416</v>
      </c>
      <c r="CF649" s="22">
        <v>49</v>
      </c>
      <c r="CG649" s="22">
        <v>436</v>
      </c>
      <c r="CH649" s="22">
        <v>62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196100</v>
      </c>
      <c r="D650" s="22">
        <v>0</v>
      </c>
      <c r="E650" s="22">
        <v>0</v>
      </c>
      <c r="F650" s="22">
        <v>0</v>
      </c>
      <c r="G650" s="22">
        <v>0</v>
      </c>
      <c r="H650" s="22">
        <v>1</v>
      </c>
      <c r="I650" s="22">
        <v>3</v>
      </c>
      <c r="J650" s="20">
        <v>2.1</v>
      </c>
      <c r="K650" s="20">
        <v>2.1</v>
      </c>
      <c r="L650" s="22">
        <v>6</v>
      </c>
      <c r="M650" s="20" t="s">
        <v>2599</v>
      </c>
      <c r="N650" s="20">
        <v>2.6</v>
      </c>
      <c r="O650" s="22">
        <v>663</v>
      </c>
      <c r="P650" s="23" t="b">
        <v>0</v>
      </c>
      <c r="Q650" s="20"/>
      <c r="R650" s="20" t="s">
        <v>3454</v>
      </c>
      <c r="S650" s="22">
        <v>50</v>
      </c>
      <c r="T650" s="20" t="s">
        <v>2600</v>
      </c>
      <c r="U650" s="20">
        <v>2.9</v>
      </c>
      <c r="V650" s="20" t="s">
        <v>2601</v>
      </c>
      <c r="W650" s="20">
        <v>0.2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44</v>
      </c>
      <c r="AD650" s="22">
        <v>52963</v>
      </c>
      <c r="AE650" s="22">
        <v>350</v>
      </c>
      <c r="AF650" s="22">
        <v>40484</v>
      </c>
      <c r="AG650" s="22">
        <v>366</v>
      </c>
      <c r="AH650" s="20">
        <v>0.5</v>
      </c>
      <c r="AI650" s="20">
        <v>8.8000000000000007</v>
      </c>
      <c r="AJ650" s="20" t="s">
        <v>2601</v>
      </c>
      <c r="AK650" s="22">
        <v>1252</v>
      </c>
      <c r="AL650" s="22">
        <v>2</v>
      </c>
      <c r="AM650" s="22">
        <v>1</v>
      </c>
      <c r="AN650" s="22">
        <v>2</v>
      </c>
      <c r="AO650" s="22">
        <v>31</v>
      </c>
      <c r="AP650" s="22">
        <v>0</v>
      </c>
      <c r="AQ650" s="22">
        <v>0</v>
      </c>
      <c r="AR650" s="22">
        <v>0</v>
      </c>
      <c r="AS650" s="22">
        <v>3</v>
      </c>
      <c r="AT650" s="22">
        <v>0</v>
      </c>
      <c r="AU650" s="22">
        <v>0</v>
      </c>
      <c r="AV650" s="22">
        <v>2</v>
      </c>
      <c r="AW650" s="22">
        <v>180</v>
      </c>
      <c r="AX650" s="20">
        <v>211.8</v>
      </c>
      <c r="AY650" s="20">
        <v>273.39999999999998</v>
      </c>
      <c r="AZ650" s="20">
        <v>103</v>
      </c>
      <c r="BA650" s="20">
        <v>58.8</v>
      </c>
      <c r="BB650" s="22">
        <v>15</v>
      </c>
      <c r="BC650" s="20">
        <v>1.39</v>
      </c>
      <c r="BD650" s="20">
        <v>1.18</v>
      </c>
      <c r="BE650" s="20">
        <v>2.57</v>
      </c>
      <c r="BF650" s="20">
        <v>26.81</v>
      </c>
      <c r="BG650" s="22">
        <v>139</v>
      </c>
      <c r="BH650" s="22">
        <v>56</v>
      </c>
      <c r="BI650" s="22">
        <v>46</v>
      </c>
      <c r="BJ650" s="22">
        <v>37</v>
      </c>
      <c r="BK650" s="22">
        <v>146</v>
      </c>
      <c r="BL650" s="22">
        <v>89</v>
      </c>
      <c r="BM650" s="22">
        <v>90</v>
      </c>
      <c r="BN650" s="22">
        <v>60</v>
      </c>
      <c r="BO650" s="22">
        <v>2</v>
      </c>
      <c r="BP650" s="20"/>
      <c r="BQ650" s="20"/>
      <c r="BR650" s="20"/>
      <c r="BS650" s="20"/>
      <c r="BT650" s="20"/>
      <c r="BU650" s="22">
        <v>0.1</v>
      </c>
      <c r="BV650" s="22">
        <v>0</v>
      </c>
      <c r="BW650" s="22">
        <v>0.08</v>
      </c>
      <c r="BX650" s="22">
        <v>0.18</v>
      </c>
      <c r="BY650" s="22">
        <v>1.93</v>
      </c>
      <c r="BZ650" s="22">
        <v>2.23</v>
      </c>
      <c r="CA650" s="22">
        <v>191</v>
      </c>
      <c r="CB650" s="22">
        <v>119</v>
      </c>
      <c r="CC650" s="22">
        <v>127</v>
      </c>
      <c r="CD650" s="22">
        <v>64</v>
      </c>
      <c r="CE650" s="22">
        <v>159</v>
      </c>
      <c r="CF650" s="22">
        <v>69</v>
      </c>
      <c r="CG650" s="22">
        <v>333</v>
      </c>
      <c r="CH650" s="22">
        <v>104</v>
      </c>
      <c r="CI650" s="22">
        <v>1.08</v>
      </c>
      <c r="CJ650" s="22">
        <v>0.14000000000000001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173807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3</v>
      </c>
      <c r="J651" s="20">
        <v>0</v>
      </c>
      <c r="K651" s="20">
        <v>0</v>
      </c>
      <c r="L651" s="22">
        <v>0</v>
      </c>
      <c r="M651" s="20" t="s">
        <v>1260</v>
      </c>
      <c r="N651" s="20">
        <v>0</v>
      </c>
      <c r="O651" s="22">
        <v>666</v>
      </c>
      <c r="P651" s="23" t="b">
        <v>0</v>
      </c>
      <c r="Q651" s="20" t="s">
        <v>3264</v>
      </c>
      <c r="R651" s="20" t="s">
        <v>3330</v>
      </c>
      <c r="S651" s="22">
        <v>50</v>
      </c>
      <c r="T651" s="20" t="s">
        <v>2802</v>
      </c>
      <c r="U651" s="20">
        <v>0.7</v>
      </c>
      <c r="V651" s="20" t="s">
        <v>631</v>
      </c>
      <c r="W651" s="20">
        <v>0</v>
      </c>
      <c r="X651" s="23" t="b">
        <v>0</v>
      </c>
      <c r="Y651" s="20"/>
      <c r="Z651" s="20" t="s">
        <v>899</v>
      </c>
      <c r="AA651" s="22">
        <v>17</v>
      </c>
      <c r="AB651" s="22">
        <v>49</v>
      </c>
      <c r="AC651" s="22">
        <v>2</v>
      </c>
      <c r="AD651" s="22">
        <v>395</v>
      </c>
      <c r="AE651" s="22">
        <v>7</v>
      </c>
      <c r="AF651" s="22">
        <v>500</v>
      </c>
      <c r="AG651" s="22">
        <v>5</v>
      </c>
      <c r="AH651" s="20">
        <v>0</v>
      </c>
      <c r="AI651" s="20">
        <v>0.4</v>
      </c>
      <c r="AJ651" s="20" t="s">
        <v>2803</v>
      </c>
      <c r="AK651" s="22">
        <v>57</v>
      </c>
      <c r="AL651" s="22">
        <v>0</v>
      </c>
      <c r="AM651" s="22">
        <v>0</v>
      </c>
      <c r="AN651" s="22">
        <v>0</v>
      </c>
      <c r="AO651" s="22">
        <v>5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0</v>
      </c>
      <c r="AW651" s="22">
        <v>-2</v>
      </c>
      <c r="AX651" s="20">
        <v>6.4</v>
      </c>
      <c r="AY651" s="20">
        <v>13</v>
      </c>
      <c r="AZ651" s="20">
        <v>8</v>
      </c>
      <c r="BA651" s="20">
        <v>2.8</v>
      </c>
      <c r="BB651" s="22">
        <v>0</v>
      </c>
      <c r="BC651" s="20">
        <v>0.09</v>
      </c>
      <c r="BD651" s="20">
        <v>0.04</v>
      </c>
      <c r="BE651" s="20">
        <v>0.13</v>
      </c>
      <c r="BF651" s="20">
        <v>2.5099999999999998</v>
      </c>
      <c r="BG651" s="22">
        <v>443</v>
      </c>
      <c r="BH651" s="22">
        <v>201</v>
      </c>
      <c r="BI651" s="22">
        <v>377</v>
      </c>
      <c r="BJ651" s="22">
        <v>193</v>
      </c>
      <c r="BK651" s="22">
        <v>387</v>
      </c>
      <c r="BL651" s="22">
        <v>194</v>
      </c>
      <c r="BM651" s="22">
        <v>433</v>
      </c>
      <c r="BN651" s="22">
        <v>201</v>
      </c>
      <c r="BO651" s="20"/>
      <c r="BP651" s="20"/>
      <c r="BQ651" s="20"/>
      <c r="BR651" s="20"/>
      <c r="BS651" s="20"/>
      <c r="BT651" s="20"/>
      <c r="BU651" s="22">
        <v>0.14000000000000001</v>
      </c>
      <c r="BV651" s="22">
        <v>0</v>
      </c>
      <c r="BW651" s="22">
        <v>0.06</v>
      </c>
      <c r="BX651" s="22">
        <v>0.2</v>
      </c>
      <c r="BY651" s="22">
        <v>3.96</v>
      </c>
      <c r="BZ651" s="22">
        <v>7.89</v>
      </c>
      <c r="CA651" s="22">
        <v>188</v>
      </c>
      <c r="CB651" s="22">
        <v>116</v>
      </c>
      <c r="CC651" s="22">
        <v>709</v>
      </c>
      <c r="CD651" s="22">
        <v>297</v>
      </c>
      <c r="CE651" s="22">
        <v>479</v>
      </c>
      <c r="CF651" s="22">
        <v>227</v>
      </c>
      <c r="CG651" s="22">
        <v>715</v>
      </c>
      <c r="CH651" s="22">
        <v>295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244619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2</v>
      </c>
      <c r="J652" s="20">
        <v>-0.3</v>
      </c>
      <c r="K652" s="20">
        <v>-0.3</v>
      </c>
      <c r="L652" s="22">
        <v>0</v>
      </c>
      <c r="M652" s="20" t="s">
        <v>1235</v>
      </c>
      <c r="N652" s="20">
        <v>0.2</v>
      </c>
      <c r="O652" s="22">
        <v>693</v>
      </c>
      <c r="P652" s="23" t="b">
        <v>0</v>
      </c>
      <c r="Q652" s="20"/>
      <c r="R652" s="20"/>
      <c r="S652" s="22">
        <v>40</v>
      </c>
      <c r="T652" s="20" t="s">
        <v>3060</v>
      </c>
      <c r="U652" s="20">
        <v>0.5</v>
      </c>
      <c r="V652" s="20" t="s">
        <v>558</v>
      </c>
      <c r="W652" s="20">
        <v>0.1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6</v>
      </c>
      <c r="AD652" s="22">
        <v>10214</v>
      </c>
      <c r="AE652" s="22">
        <v>80</v>
      </c>
      <c r="AF652" s="22">
        <v>5406</v>
      </c>
      <c r="AG652" s="22">
        <v>155</v>
      </c>
      <c r="AH652" s="20">
        <v>0</v>
      </c>
      <c r="AI652" s="20">
        <v>1.5</v>
      </c>
      <c r="AJ652" s="20" t="s">
        <v>558</v>
      </c>
      <c r="AK652" s="22">
        <v>827</v>
      </c>
      <c r="AL652" s="22">
        <v>0</v>
      </c>
      <c r="AM652" s="22">
        <v>0</v>
      </c>
      <c r="AN652" s="22">
        <v>0</v>
      </c>
      <c r="AO652" s="22">
        <v>27</v>
      </c>
      <c r="AP652" s="22">
        <v>0</v>
      </c>
      <c r="AQ652" s="22">
        <v>0</v>
      </c>
      <c r="AR652" s="22">
        <v>0</v>
      </c>
      <c r="AS652" s="22">
        <v>3</v>
      </c>
      <c r="AT652" s="22">
        <v>0</v>
      </c>
      <c r="AU652" s="22">
        <v>0</v>
      </c>
      <c r="AV652" s="22">
        <v>0</v>
      </c>
      <c r="AW652" s="22">
        <v>74</v>
      </c>
      <c r="AX652" s="20">
        <v>120.4</v>
      </c>
      <c r="AY652" s="20">
        <v>53.6</v>
      </c>
      <c r="AZ652" s="20">
        <v>64</v>
      </c>
      <c r="BA652" s="20">
        <v>23.9</v>
      </c>
      <c r="BB652" s="22">
        <v>10</v>
      </c>
      <c r="BC652" s="20">
        <v>0.53</v>
      </c>
      <c r="BD652" s="20">
        <v>0.18</v>
      </c>
      <c r="BE652" s="20">
        <v>0.71</v>
      </c>
      <c r="BF652" s="20">
        <v>19.440000000000001</v>
      </c>
      <c r="BG652" s="22">
        <v>249</v>
      </c>
      <c r="BH652" s="22">
        <v>96</v>
      </c>
      <c r="BI652" s="22">
        <v>262</v>
      </c>
      <c r="BJ652" s="22">
        <v>81</v>
      </c>
      <c r="BK652" s="22">
        <v>204</v>
      </c>
      <c r="BL652" s="22">
        <v>48</v>
      </c>
      <c r="BM652" s="22">
        <v>263</v>
      </c>
      <c r="BN652" s="22">
        <v>88</v>
      </c>
      <c r="BO652" s="20"/>
      <c r="BP652" s="20"/>
      <c r="BQ652" s="20"/>
      <c r="BR652" s="20"/>
      <c r="BS652" s="20"/>
      <c r="BT652" s="20"/>
      <c r="BU652" s="22">
        <v>0.06</v>
      </c>
      <c r="BV652" s="22">
        <v>0</v>
      </c>
      <c r="BW652" s="22">
        <v>0.02</v>
      </c>
      <c r="BX652" s="22">
        <v>0.08</v>
      </c>
      <c r="BY652" s="22">
        <v>2.12</v>
      </c>
      <c r="BZ652" s="22">
        <v>2.94</v>
      </c>
      <c r="CA652" s="22">
        <v>665</v>
      </c>
      <c r="CB652" s="22">
        <v>189</v>
      </c>
      <c r="CC652" s="22">
        <v>360</v>
      </c>
      <c r="CD652" s="22">
        <v>119</v>
      </c>
      <c r="CE652" s="22">
        <v>481</v>
      </c>
      <c r="CF652" s="22">
        <v>158</v>
      </c>
      <c r="CG652" s="22">
        <v>434</v>
      </c>
      <c r="CH652" s="22">
        <v>166</v>
      </c>
      <c r="CI652" s="22">
        <v>1.0900000000000001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585472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3</v>
      </c>
      <c r="J653" s="20">
        <v>-0.5</v>
      </c>
      <c r="K653" s="20">
        <v>-0.5</v>
      </c>
      <c r="L653" s="22">
        <v>0</v>
      </c>
      <c r="M653" s="20" t="s">
        <v>983</v>
      </c>
      <c r="N653" s="20">
        <v>0</v>
      </c>
      <c r="O653" s="22">
        <v>730</v>
      </c>
      <c r="P653" s="23" t="b">
        <v>0</v>
      </c>
      <c r="Q653" s="20"/>
      <c r="R653" s="20"/>
      <c r="S653" s="22">
        <v>45</v>
      </c>
      <c r="T653" s="20" t="s">
        <v>3373</v>
      </c>
      <c r="U653" s="20">
        <v>1</v>
      </c>
      <c r="V653" s="20" t="s">
        <v>3374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1</v>
      </c>
      <c r="AD653" s="22">
        <v>345</v>
      </c>
      <c r="AE653" s="22">
        <v>5</v>
      </c>
      <c r="AF653" s="22">
        <v>187</v>
      </c>
      <c r="AG653" s="22">
        <v>11</v>
      </c>
      <c r="AH653" s="20">
        <v>0</v>
      </c>
      <c r="AI653" s="20">
        <v>0.2</v>
      </c>
      <c r="AJ653" s="20" t="s">
        <v>3374</v>
      </c>
      <c r="AK653" s="22">
        <v>7</v>
      </c>
      <c r="AL653" s="22">
        <v>0</v>
      </c>
      <c r="AM653" s="22">
        <v>0</v>
      </c>
      <c r="AN653" s="22">
        <v>0</v>
      </c>
      <c r="AO653" s="22">
        <v>2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3</v>
      </c>
      <c r="AX653" s="20">
        <v>0</v>
      </c>
      <c r="AY653" s="20">
        <v>0.3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1.28</v>
      </c>
      <c r="BG653" s="22">
        <v>697</v>
      </c>
      <c r="BH653" s="22">
        <v>287</v>
      </c>
      <c r="BI653" s="22">
        <v>442</v>
      </c>
      <c r="BJ653" s="22">
        <v>217</v>
      </c>
      <c r="BK653" s="22">
        <v>687</v>
      </c>
      <c r="BL653" s="22">
        <v>288</v>
      </c>
      <c r="BM653" s="22">
        <v>703</v>
      </c>
      <c r="BN653" s="22">
        <v>290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16.46</v>
      </c>
      <c r="BZ653" s="22">
        <v>25.71</v>
      </c>
      <c r="CA653" s="22">
        <v>467</v>
      </c>
      <c r="CB653" s="22">
        <v>276</v>
      </c>
      <c r="CC653" s="22">
        <v>658</v>
      </c>
      <c r="CD653" s="22">
        <v>259</v>
      </c>
      <c r="CE653" s="22">
        <v>425</v>
      </c>
      <c r="CF653" s="22">
        <v>194</v>
      </c>
      <c r="CG653" s="22">
        <v>735</v>
      </c>
      <c r="CH653" s="22">
        <v>310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601496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-0.5</v>
      </c>
      <c r="K654" s="20">
        <v>-0.5</v>
      </c>
      <c r="L654" s="22">
        <v>0</v>
      </c>
      <c r="M654" s="20" t="s">
        <v>3375</v>
      </c>
      <c r="N654" s="20">
        <v>0</v>
      </c>
      <c r="O654" s="22">
        <v>731</v>
      </c>
      <c r="P654" s="23" t="b">
        <v>0</v>
      </c>
      <c r="Q654" s="20"/>
      <c r="R654" s="20"/>
      <c r="S654" s="22">
        <v>40</v>
      </c>
      <c r="T654" s="20" t="s">
        <v>3376</v>
      </c>
      <c r="U654" s="20">
        <v>0</v>
      </c>
      <c r="V654" s="20" t="s">
        <v>3377</v>
      </c>
      <c r="W654" s="20">
        <v>0</v>
      </c>
      <c r="X654" s="23" t="b">
        <v>0</v>
      </c>
      <c r="Y654" s="20"/>
      <c r="Z654" s="20" t="s">
        <v>858</v>
      </c>
      <c r="AA654" s="22">
        <v>17</v>
      </c>
      <c r="AB654" s="22">
        <v>49</v>
      </c>
      <c r="AC654" s="22">
        <v>0</v>
      </c>
      <c r="AD654" s="22">
        <v>1064</v>
      </c>
      <c r="AE654" s="22">
        <v>29</v>
      </c>
      <c r="AF654" s="22">
        <v>497</v>
      </c>
      <c r="AG654" s="22">
        <v>28</v>
      </c>
      <c r="AH654" s="20">
        <v>0</v>
      </c>
      <c r="AI654" s="20">
        <v>0</v>
      </c>
      <c r="AJ654" s="20" t="s">
        <v>3377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580</v>
      </c>
      <c r="BH654" s="22">
        <v>226</v>
      </c>
      <c r="BI654" s="22">
        <v>566</v>
      </c>
      <c r="BJ654" s="22">
        <v>225</v>
      </c>
      <c r="BK654" s="22">
        <v>540</v>
      </c>
      <c r="BL654" s="22">
        <v>215</v>
      </c>
      <c r="BM654" s="22">
        <v>587</v>
      </c>
      <c r="BN654" s="22">
        <v>226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718</v>
      </c>
      <c r="CB654" s="22">
        <v>226</v>
      </c>
      <c r="CC654" s="22">
        <v>514</v>
      </c>
      <c r="CD654" s="22">
        <v>199</v>
      </c>
      <c r="CE654" s="22">
        <v>592</v>
      </c>
      <c r="CF654" s="22">
        <v>223</v>
      </c>
      <c r="CG654" s="22">
        <v>645</v>
      </c>
      <c r="CH654" s="22">
        <v>224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552425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3</v>
      </c>
      <c r="J655" s="20">
        <v>0.8</v>
      </c>
      <c r="K655" s="20">
        <v>0.8</v>
      </c>
      <c r="L655" s="22">
        <v>1</v>
      </c>
      <c r="M655" s="20" t="s">
        <v>3828</v>
      </c>
      <c r="N655" s="20">
        <v>1</v>
      </c>
      <c r="O655" s="22">
        <v>759</v>
      </c>
      <c r="P655" s="23" t="b">
        <v>0</v>
      </c>
      <c r="Q655" s="20"/>
      <c r="R655" s="20"/>
      <c r="S655" s="22">
        <v>45</v>
      </c>
      <c r="T655" s="20" t="s">
        <v>3829</v>
      </c>
      <c r="U655" s="20">
        <v>1</v>
      </c>
      <c r="V655" s="20" t="s">
        <v>3830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1</v>
      </c>
      <c r="AD655" s="22">
        <v>10</v>
      </c>
      <c r="AE655" s="22">
        <v>10</v>
      </c>
      <c r="AF655" s="22">
        <v>1</v>
      </c>
      <c r="AG655" s="22">
        <v>1</v>
      </c>
      <c r="AH655" s="20">
        <v>0.2</v>
      </c>
      <c r="AI655" s="20">
        <v>0.2</v>
      </c>
      <c r="AJ655" s="20" t="s">
        <v>3830</v>
      </c>
      <c r="AK655" s="22">
        <v>9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3</v>
      </c>
      <c r="AX655" s="20">
        <v>0</v>
      </c>
      <c r="AY655" s="20">
        <v>0.1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0.12</v>
      </c>
      <c r="BG655" s="22">
        <v>694</v>
      </c>
      <c r="BH655" s="22">
        <v>285</v>
      </c>
      <c r="BI655" s="22">
        <v>451</v>
      </c>
      <c r="BJ655" s="22">
        <v>220</v>
      </c>
      <c r="BK655" s="22">
        <v>684</v>
      </c>
      <c r="BL655" s="22">
        <v>286</v>
      </c>
      <c r="BM655" s="22">
        <v>700</v>
      </c>
      <c r="BN655" s="22">
        <v>288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1.2</v>
      </c>
      <c r="BZ655" s="22">
        <v>0</v>
      </c>
      <c r="CA655" s="22">
        <v>463</v>
      </c>
      <c r="CB655" s="22">
        <v>274</v>
      </c>
      <c r="CC655" s="22">
        <v>264</v>
      </c>
      <c r="CD655" s="22">
        <v>123</v>
      </c>
      <c r="CE655" s="22">
        <v>424</v>
      </c>
      <c r="CF655" s="22">
        <v>193</v>
      </c>
      <c r="CG655" s="22">
        <v>758</v>
      </c>
      <c r="CH655" s="22">
        <v>328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242898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3</v>
      </c>
      <c r="J656" s="20">
        <v>4.2</v>
      </c>
      <c r="K656" s="20">
        <v>3.7</v>
      </c>
      <c r="L656" s="22">
        <v>3</v>
      </c>
      <c r="M656" s="20" t="s">
        <v>1546</v>
      </c>
      <c r="N656" s="20">
        <v>4.2</v>
      </c>
      <c r="O656" s="22">
        <v>450</v>
      </c>
      <c r="P656" s="23" t="b">
        <v>0</v>
      </c>
      <c r="Q656" s="20"/>
      <c r="R656" s="20" t="s">
        <v>3241</v>
      </c>
      <c r="S656" s="22">
        <v>58</v>
      </c>
      <c r="T656" s="20" t="s">
        <v>1547</v>
      </c>
      <c r="U656" s="20">
        <v>2.7</v>
      </c>
      <c r="V656" s="20" t="s">
        <v>459</v>
      </c>
      <c r="W656" s="20">
        <v>0.6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35</v>
      </c>
      <c r="AD656" s="22">
        <v>73672</v>
      </c>
      <c r="AE656" s="22">
        <v>3513</v>
      </c>
      <c r="AF656" s="22">
        <v>80614</v>
      </c>
      <c r="AG656" s="22">
        <v>1669</v>
      </c>
      <c r="AH656" s="20">
        <v>0.7</v>
      </c>
      <c r="AI656" s="20">
        <v>6</v>
      </c>
      <c r="AJ656" s="20" t="s">
        <v>459</v>
      </c>
      <c r="AK656" s="22">
        <v>800</v>
      </c>
      <c r="AL656" s="22">
        <v>1</v>
      </c>
      <c r="AM656" s="22">
        <v>2</v>
      </c>
      <c r="AN656" s="22">
        <v>2</v>
      </c>
      <c r="AO656" s="22">
        <v>15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1</v>
      </c>
      <c r="AW656" s="22">
        <v>108</v>
      </c>
      <c r="AX656" s="20">
        <v>136.4</v>
      </c>
      <c r="AY656" s="20">
        <v>164.9</v>
      </c>
      <c r="AZ656" s="20">
        <v>252</v>
      </c>
      <c r="BA656" s="20">
        <v>55.3</v>
      </c>
      <c r="BB656" s="22">
        <v>10</v>
      </c>
      <c r="BC656" s="20">
        <v>2.57</v>
      </c>
      <c r="BD656" s="20">
        <v>1.03</v>
      </c>
      <c r="BE656" s="20">
        <v>3.59</v>
      </c>
      <c r="BF656" s="20">
        <v>14.99</v>
      </c>
      <c r="BG656" s="22">
        <v>229</v>
      </c>
      <c r="BH656" s="22">
        <v>93</v>
      </c>
      <c r="BI656" s="22">
        <v>99</v>
      </c>
      <c r="BJ656" s="22">
        <v>72</v>
      </c>
      <c r="BK656" s="22">
        <v>52</v>
      </c>
      <c r="BL656" s="22">
        <v>30</v>
      </c>
      <c r="BM656" s="22">
        <v>98</v>
      </c>
      <c r="BN656" s="22">
        <v>63</v>
      </c>
      <c r="BO656" s="20"/>
      <c r="BP656" s="20"/>
      <c r="BQ656" s="20"/>
      <c r="BR656" s="20"/>
      <c r="BS656" s="20"/>
      <c r="BT656" s="20"/>
      <c r="BU656" s="22">
        <v>0.28999999999999998</v>
      </c>
      <c r="BV656" s="22">
        <v>0</v>
      </c>
      <c r="BW656" s="22">
        <v>0.12</v>
      </c>
      <c r="BX656" s="22">
        <v>0.41</v>
      </c>
      <c r="BY656" s="22">
        <v>1.69</v>
      </c>
      <c r="BZ656" s="22">
        <v>1.69</v>
      </c>
      <c r="CA656" s="22">
        <v>77</v>
      </c>
      <c r="CB656" s="22">
        <v>49</v>
      </c>
      <c r="CC656" s="22">
        <v>50</v>
      </c>
      <c r="CD656" s="22">
        <v>26</v>
      </c>
      <c r="CE656" s="22">
        <v>187</v>
      </c>
      <c r="CF656" s="22">
        <v>84</v>
      </c>
      <c r="CG656" s="22">
        <v>223</v>
      </c>
      <c r="CH656" s="22">
        <v>73</v>
      </c>
      <c r="CI656" s="22">
        <v>1.1200000000000001</v>
      </c>
      <c r="CJ656" s="22">
        <v>0.23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214572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1</v>
      </c>
      <c r="J657" s="20">
        <v>0</v>
      </c>
      <c r="K657" s="20">
        <v>-0.5</v>
      </c>
      <c r="L657" s="22">
        <v>0</v>
      </c>
      <c r="M657" s="20" t="s">
        <v>1445</v>
      </c>
      <c r="N657" s="20">
        <v>0</v>
      </c>
      <c r="O657" s="22">
        <v>491</v>
      </c>
      <c r="P657" s="23" t="b">
        <v>0</v>
      </c>
      <c r="Q657" s="20"/>
      <c r="R657" s="20"/>
      <c r="S657" s="22">
        <v>39</v>
      </c>
      <c r="T657" s="20" t="s">
        <v>1620</v>
      </c>
      <c r="U657" s="20">
        <v>0</v>
      </c>
      <c r="V657" s="20" t="s">
        <v>708</v>
      </c>
      <c r="W657" s="20">
        <v>0.2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8552</v>
      </c>
      <c r="AE657" s="22">
        <v>167</v>
      </c>
      <c r="AF657" s="22">
        <v>12639</v>
      </c>
      <c r="AG657" s="22">
        <v>172</v>
      </c>
      <c r="AH657" s="20">
        <v>0</v>
      </c>
      <c r="AI657" s="20">
        <v>0</v>
      </c>
      <c r="AJ657" s="20" t="s">
        <v>708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491</v>
      </c>
      <c r="BH657" s="22">
        <v>44</v>
      </c>
      <c r="BI657" s="22">
        <v>475</v>
      </c>
      <c r="BJ657" s="22">
        <v>26</v>
      </c>
      <c r="BK657" s="22">
        <v>446</v>
      </c>
      <c r="BL657" s="22">
        <v>17</v>
      </c>
      <c r="BM657" s="22">
        <v>497</v>
      </c>
      <c r="BN657" s="22">
        <v>44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744</v>
      </c>
      <c r="CB657" s="22">
        <v>82</v>
      </c>
      <c r="CC657" s="22">
        <v>418</v>
      </c>
      <c r="CD657" s="22">
        <v>43</v>
      </c>
      <c r="CE657" s="22">
        <v>503</v>
      </c>
      <c r="CF657" s="22">
        <v>44</v>
      </c>
      <c r="CG657" s="22">
        <v>321</v>
      </c>
      <c r="CH657" s="22">
        <v>49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202993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3</v>
      </c>
      <c r="J658" s="20">
        <v>0</v>
      </c>
      <c r="K658" s="20">
        <v>0</v>
      </c>
      <c r="L658" s="22">
        <v>0</v>
      </c>
      <c r="M658" s="20" t="s">
        <v>307</v>
      </c>
      <c r="N658" s="20">
        <v>0.2</v>
      </c>
      <c r="O658" s="22">
        <v>492</v>
      </c>
      <c r="P658" s="23" t="b">
        <v>0</v>
      </c>
      <c r="Q658" s="20" t="s">
        <v>3661</v>
      </c>
      <c r="R658" s="20" t="s">
        <v>3606</v>
      </c>
      <c r="S658" s="22">
        <v>54</v>
      </c>
      <c r="T658" s="20" t="s">
        <v>1606</v>
      </c>
      <c r="U658" s="20">
        <v>0.8</v>
      </c>
      <c r="V658" s="20" t="s">
        <v>548</v>
      </c>
      <c r="W658" s="20">
        <v>0</v>
      </c>
      <c r="X658" s="23" t="b">
        <v>0</v>
      </c>
      <c r="Y658" s="20"/>
      <c r="Z658" s="20" t="s">
        <v>899</v>
      </c>
      <c r="AA658" s="22">
        <v>18</v>
      </c>
      <c r="AB658" s="22">
        <v>6</v>
      </c>
      <c r="AC658" s="22">
        <v>3</v>
      </c>
      <c r="AD658" s="22">
        <v>3512</v>
      </c>
      <c r="AE658" s="22">
        <v>9</v>
      </c>
      <c r="AF658" s="22">
        <v>3391</v>
      </c>
      <c r="AG658" s="22">
        <v>86</v>
      </c>
      <c r="AH658" s="20">
        <v>0</v>
      </c>
      <c r="AI658" s="20">
        <v>0.6</v>
      </c>
      <c r="AJ658" s="20" t="s">
        <v>548</v>
      </c>
      <c r="AK658" s="22">
        <v>88</v>
      </c>
      <c r="AL658" s="22">
        <v>0</v>
      </c>
      <c r="AM658" s="22">
        <v>0</v>
      </c>
      <c r="AN658" s="22">
        <v>0</v>
      </c>
      <c r="AO658" s="22">
        <v>6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7</v>
      </c>
      <c r="AX658" s="20">
        <v>14.8</v>
      </c>
      <c r="AY658" s="20">
        <v>19.5</v>
      </c>
      <c r="AZ658" s="20">
        <v>13</v>
      </c>
      <c r="BA658" s="20">
        <v>4.5</v>
      </c>
      <c r="BB658" s="22">
        <v>1</v>
      </c>
      <c r="BC658" s="20">
        <v>0.63</v>
      </c>
      <c r="BD658" s="20">
        <v>0.28999999999999998</v>
      </c>
      <c r="BE658" s="20">
        <v>0.92</v>
      </c>
      <c r="BF658" s="20">
        <v>4</v>
      </c>
      <c r="BG658" s="22">
        <v>415</v>
      </c>
      <c r="BH658" s="22">
        <v>189</v>
      </c>
      <c r="BI658" s="22">
        <v>351</v>
      </c>
      <c r="BJ658" s="22">
        <v>182</v>
      </c>
      <c r="BK658" s="22">
        <v>365</v>
      </c>
      <c r="BL658" s="22">
        <v>183</v>
      </c>
      <c r="BM658" s="22">
        <v>406</v>
      </c>
      <c r="BN658" s="22">
        <v>188</v>
      </c>
      <c r="BO658" s="20"/>
      <c r="BP658" s="20"/>
      <c r="BQ658" s="20"/>
      <c r="BR658" s="20"/>
      <c r="BS658" s="20"/>
      <c r="BT658" s="20"/>
      <c r="BU658" s="22">
        <v>0.64</v>
      </c>
      <c r="BV658" s="22">
        <v>0</v>
      </c>
      <c r="BW658" s="22">
        <v>0.3</v>
      </c>
      <c r="BX658" s="22">
        <v>0.94</v>
      </c>
      <c r="BY658" s="22">
        <v>4.09</v>
      </c>
      <c r="BZ658" s="22">
        <v>6.14</v>
      </c>
      <c r="CA658" s="22">
        <v>120</v>
      </c>
      <c r="CB658" s="22">
        <v>74</v>
      </c>
      <c r="CC658" s="22">
        <v>396</v>
      </c>
      <c r="CD658" s="22">
        <v>184</v>
      </c>
      <c r="CE658" s="22">
        <v>473</v>
      </c>
      <c r="CF658" s="22">
        <v>225</v>
      </c>
      <c r="CG658" s="22">
        <v>637</v>
      </c>
      <c r="CH658" s="22">
        <v>250</v>
      </c>
      <c r="CI658" s="22">
        <v>1.02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227127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3</v>
      </c>
      <c r="J659" s="20">
        <v>1.8</v>
      </c>
      <c r="K659" s="20">
        <v>1.3</v>
      </c>
      <c r="L659" s="22">
        <v>3</v>
      </c>
      <c r="M659" s="20" t="s">
        <v>1611</v>
      </c>
      <c r="N659" s="20">
        <v>1.8</v>
      </c>
      <c r="O659" s="22">
        <v>493</v>
      </c>
      <c r="P659" s="23" t="b">
        <v>0</v>
      </c>
      <c r="Q659" s="20"/>
      <c r="R659" s="20" t="s">
        <v>3542</v>
      </c>
      <c r="S659" s="22">
        <v>50</v>
      </c>
      <c r="T659" s="20" t="s">
        <v>1612</v>
      </c>
      <c r="U659" s="20">
        <v>1.7</v>
      </c>
      <c r="V659" s="20" t="s">
        <v>629</v>
      </c>
      <c r="W659" s="20">
        <v>0.4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24</v>
      </c>
      <c r="AD659" s="22">
        <v>81223</v>
      </c>
      <c r="AE659" s="22">
        <v>554</v>
      </c>
      <c r="AF659" s="22">
        <v>83838</v>
      </c>
      <c r="AG659" s="22">
        <v>443</v>
      </c>
      <c r="AH659" s="20">
        <v>0.4</v>
      </c>
      <c r="AI659" s="20">
        <v>4.8</v>
      </c>
      <c r="AJ659" s="20" t="s">
        <v>629</v>
      </c>
      <c r="AK659" s="22">
        <v>1142</v>
      </c>
      <c r="AL659" s="22">
        <v>0</v>
      </c>
      <c r="AM659" s="22">
        <v>0</v>
      </c>
      <c r="AN659" s="22">
        <v>5</v>
      </c>
      <c r="AO659" s="22">
        <v>17</v>
      </c>
      <c r="AP659" s="22">
        <v>0</v>
      </c>
      <c r="AQ659" s="22">
        <v>0</v>
      </c>
      <c r="AR659" s="22">
        <v>0</v>
      </c>
      <c r="AS659" s="22">
        <v>5</v>
      </c>
      <c r="AT659" s="22">
        <v>1</v>
      </c>
      <c r="AU659" s="22">
        <v>0</v>
      </c>
      <c r="AV659" s="22">
        <v>0</v>
      </c>
      <c r="AW659" s="22">
        <v>165</v>
      </c>
      <c r="AX659" s="20">
        <v>249.4</v>
      </c>
      <c r="AY659" s="20">
        <v>156.1</v>
      </c>
      <c r="AZ659" s="20">
        <v>120</v>
      </c>
      <c r="BA659" s="20">
        <v>52.6</v>
      </c>
      <c r="BB659" s="22">
        <v>14</v>
      </c>
      <c r="BC659" s="20">
        <v>0.95</v>
      </c>
      <c r="BD659" s="20">
        <v>1.19</v>
      </c>
      <c r="BE659" s="20">
        <v>2.14</v>
      </c>
      <c r="BF659" s="20">
        <v>22.96</v>
      </c>
      <c r="BG659" s="22">
        <v>110</v>
      </c>
      <c r="BH659" s="22">
        <v>42</v>
      </c>
      <c r="BI659" s="22">
        <v>102</v>
      </c>
      <c r="BJ659" s="22">
        <v>74</v>
      </c>
      <c r="BK659" s="22">
        <v>130</v>
      </c>
      <c r="BL659" s="22">
        <v>82</v>
      </c>
      <c r="BM659" s="22">
        <v>111</v>
      </c>
      <c r="BN659" s="22">
        <v>67</v>
      </c>
      <c r="BO659" s="20"/>
      <c r="BP659" s="20"/>
      <c r="BQ659" s="22">
        <v>4</v>
      </c>
      <c r="BR659" s="20"/>
      <c r="BS659" s="20"/>
      <c r="BT659" s="20"/>
      <c r="BU659" s="22">
        <v>7.0000000000000007E-2</v>
      </c>
      <c r="BV659" s="22">
        <v>0</v>
      </c>
      <c r="BW659" s="22">
        <v>0.09</v>
      </c>
      <c r="BX659" s="22">
        <v>0.16</v>
      </c>
      <c r="BY659" s="22">
        <v>1.81</v>
      </c>
      <c r="BZ659" s="22">
        <v>1.34</v>
      </c>
      <c r="CA659" s="22">
        <v>197</v>
      </c>
      <c r="CB659" s="22">
        <v>123</v>
      </c>
      <c r="CC659" s="22">
        <v>185</v>
      </c>
      <c r="CD659" s="22">
        <v>88</v>
      </c>
      <c r="CE659" s="22">
        <v>319</v>
      </c>
      <c r="CF659" s="22">
        <v>140</v>
      </c>
      <c r="CG659" s="22">
        <v>257</v>
      </c>
      <c r="CH659" s="22">
        <v>82</v>
      </c>
      <c r="CI659" s="22">
        <v>1.1000000000000001</v>
      </c>
      <c r="CJ659" s="22">
        <v>0.39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436234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3</v>
      </c>
      <c r="J660" s="20">
        <v>1.2</v>
      </c>
      <c r="K660" s="20">
        <v>0.7</v>
      </c>
      <c r="L660" s="22">
        <v>1</v>
      </c>
      <c r="M660" s="20" t="s">
        <v>133</v>
      </c>
      <c r="N660" s="20">
        <v>1.2</v>
      </c>
      <c r="O660" s="22">
        <v>494</v>
      </c>
      <c r="P660" s="23" t="b">
        <v>0</v>
      </c>
      <c r="Q660" s="20"/>
      <c r="R660" s="20" t="s">
        <v>2460</v>
      </c>
      <c r="S660" s="22">
        <v>49</v>
      </c>
      <c r="T660" s="20" t="s">
        <v>1626</v>
      </c>
      <c r="U660" s="20">
        <v>1.2</v>
      </c>
      <c r="V660" s="20" t="s">
        <v>1627</v>
      </c>
      <c r="W660" s="20">
        <v>0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7</v>
      </c>
      <c r="AD660" s="22">
        <v>1257</v>
      </c>
      <c r="AE660" s="22">
        <v>33</v>
      </c>
      <c r="AF660" s="22">
        <v>1061</v>
      </c>
      <c r="AG660" s="22">
        <v>53</v>
      </c>
      <c r="AH660" s="20">
        <v>0.2</v>
      </c>
      <c r="AI660" s="20">
        <v>1.4</v>
      </c>
      <c r="AJ660" s="20" t="s">
        <v>133</v>
      </c>
      <c r="AK660" s="22">
        <v>141</v>
      </c>
      <c r="AL660" s="22">
        <v>0</v>
      </c>
      <c r="AM660" s="22">
        <v>0</v>
      </c>
      <c r="AN660" s="22">
        <v>0</v>
      </c>
      <c r="AO660" s="22">
        <v>8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30</v>
      </c>
      <c r="AX660" s="20">
        <v>17</v>
      </c>
      <c r="AY660" s="20">
        <v>34.4</v>
      </c>
      <c r="AZ660" s="20">
        <v>33</v>
      </c>
      <c r="BA660" s="20">
        <v>8.5</v>
      </c>
      <c r="BB660" s="22">
        <v>2</v>
      </c>
      <c r="BC660" s="20">
        <v>0.09</v>
      </c>
      <c r="BD660" s="20">
        <v>0.09</v>
      </c>
      <c r="BE660" s="20">
        <v>0.18</v>
      </c>
      <c r="BF660" s="20">
        <v>4.4800000000000004</v>
      </c>
      <c r="BG660" s="22">
        <v>409</v>
      </c>
      <c r="BH660" s="22">
        <v>184</v>
      </c>
      <c r="BI660" s="22">
        <v>310</v>
      </c>
      <c r="BJ660" s="22">
        <v>165</v>
      </c>
      <c r="BK660" s="22">
        <v>278</v>
      </c>
      <c r="BL660" s="22">
        <v>146</v>
      </c>
      <c r="BM660" s="22">
        <v>377</v>
      </c>
      <c r="BN660" s="22">
        <v>175</v>
      </c>
      <c r="BO660" s="20"/>
      <c r="BP660" s="20"/>
      <c r="BQ660" s="20"/>
      <c r="BR660" s="20"/>
      <c r="BS660" s="20"/>
      <c r="BT660" s="20"/>
      <c r="BU660" s="22">
        <v>0.06</v>
      </c>
      <c r="BV660" s="22">
        <v>0</v>
      </c>
      <c r="BW660" s="22">
        <v>0.06</v>
      </c>
      <c r="BX660" s="22">
        <v>0.12</v>
      </c>
      <c r="BY660" s="22">
        <v>2.86</v>
      </c>
      <c r="BZ660" s="22">
        <v>5.1100000000000003</v>
      </c>
      <c r="CA660" s="22">
        <v>261</v>
      </c>
      <c r="CB660" s="22">
        <v>165</v>
      </c>
      <c r="CC660" s="22">
        <v>248</v>
      </c>
      <c r="CD660" s="22">
        <v>114</v>
      </c>
      <c r="CE660" s="22">
        <v>373</v>
      </c>
      <c r="CF660" s="22">
        <v>174</v>
      </c>
      <c r="CG660" s="22">
        <v>657</v>
      </c>
      <c r="CH660" s="22">
        <v>262</v>
      </c>
      <c r="CI660" s="22">
        <v>1.28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100</v>
      </c>
      <c r="B661" s="22">
        <v>100</v>
      </c>
      <c r="C661" s="22">
        <v>115556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2</v>
      </c>
      <c r="J661" s="20">
        <v>1.2</v>
      </c>
      <c r="K661" s="20">
        <v>0.7</v>
      </c>
      <c r="L661" s="22">
        <v>2</v>
      </c>
      <c r="M661" s="20" t="s">
        <v>999</v>
      </c>
      <c r="N661" s="20">
        <v>1.2</v>
      </c>
      <c r="O661" s="22">
        <v>495</v>
      </c>
      <c r="P661" s="23" t="b">
        <v>0</v>
      </c>
      <c r="Q661" s="20"/>
      <c r="R661" s="20" t="s">
        <v>3455</v>
      </c>
      <c r="S661" s="22">
        <v>43</v>
      </c>
      <c r="T661" s="20" t="s">
        <v>1597</v>
      </c>
      <c r="U661" s="20">
        <v>1.4</v>
      </c>
      <c r="V661" s="20" t="s">
        <v>631</v>
      </c>
      <c r="W661" s="20">
        <v>0.4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14</v>
      </c>
      <c r="AD661" s="22">
        <v>21326</v>
      </c>
      <c r="AE661" s="22">
        <v>1042</v>
      </c>
      <c r="AF661" s="22">
        <v>57730</v>
      </c>
      <c r="AG661" s="22">
        <v>348</v>
      </c>
      <c r="AH661" s="20">
        <v>0.3</v>
      </c>
      <c r="AI661" s="20">
        <v>3.3</v>
      </c>
      <c r="AJ661" s="20" t="s">
        <v>631</v>
      </c>
      <c r="AK661" s="22">
        <v>538</v>
      </c>
      <c r="AL661" s="22">
        <v>0</v>
      </c>
      <c r="AM661" s="22">
        <v>1</v>
      </c>
      <c r="AN661" s="22">
        <v>0</v>
      </c>
      <c r="AO661" s="22">
        <v>10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112</v>
      </c>
      <c r="AX661" s="20">
        <v>149.6</v>
      </c>
      <c r="AY661" s="20">
        <v>30.9</v>
      </c>
      <c r="AZ661" s="20">
        <v>30</v>
      </c>
      <c r="BA661" s="20">
        <v>21.1</v>
      </c>
      <c r="BB661" s="22">
        <v>6</v>
      </c>
      <c r="BC661" s="20">
        <v>0.88</v>
      </c>
      <c r="BD661" s="20">
        <v>0.24</v>
      </c>
      <c r="BE661" s="20">
        <v>1.1200000000000001</v>
      </c>
      <c r="BF661" s="20">
        <v>11.09</v>
      </c>
      <c r="BG661" s="22">
        <v>211</v>
      </c>
      <c r="BH661" s="22">
        <v>82</v>
      </c>
      <c r="BI661" s="22">
        <v>320</v>
      </c>
      <c r="BJ661" s="22">
        <v>107</v>
      </c>
      <c r="BK661" s="22">
        <v>290</v>
      </c>
      <c r="BL661" s="22">
        <v>93</v>
      </c>
      <c r="BM661" s="22">
        <v>283</v>
      </c>
      <c r="BN661" s="22">
        <v>95</v>
      </c>
      <c r="BO661" s="20"/>
      <c r="BP661" s="20"/>
      <c r="BQ661" s="20"/>
      <c r="BR661" s="20"/>
      <c r="BS661" s="20"/>
      <c r="BT661" s="20"/>
      <c r="BU661" s="22">
        <v>0.15</v>
      </c>
      <c r="BV661" s="22">
        <v>0</v>
      </c>
      <c r="BW661" s="22">
        <v>0.04</v>
      </c>
      <c r="BX661" s="22">
        <v>0.19</v>
      </c>
      <c r="BY661" s="22">
        <v>1.86</v>
      </c>
      <c r="BZ661" s="22">
        <v>1.67</v>
      </c>
      <c r="CA661" s="22">
        <v>581</v>
      </c>
      <c r="CB661" s="22">
        <v>136</v>
      </c>
      <c r="CC661" s="22">
        <v>233</v>
      </c>
      <c r="CD661" s="22">
        <v>73</v>
      </c>
      <c r="CE661" s="22">
        <v>343</v>
      </c>
      <c r="CF661" s="22">
        <v>116</v>
      </c>
      <c r="CG661" s="22">
        <v>248</v>
      </c>
      <c r="CH661" s="22">
        <v>99</v>
      </c>
      <c r="CI661" s="22">
        <v>1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93264</v>
      </c>
      <c r="D662" s="22">
        <v>0</v>
      </c>
      <c r="E662" s="22">
        <v>0</v>
      </c>
      <c r="F662" s="22">
        <v>-3</v>
      </c>
      <c r="G662" s="22">
        <v>3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1438</v>
      </c>
      <c r="N662" s="20">
        <v>0.2</v>
      </c>
      <c r="O662" s="22">
        <v>496</v>
      </c>
      <c r="P662" s="23" t="b">
        <v>0</v>
      </c>
      <c r="Q662" s="20" t="s">
        <v>3726</v>
      </c>
      <c r="R662" s="20" t="s">
        <v>3662</v>
      </c>
      <c r="S662" s="22">
        <v>42</v>
      </c>
      <c r="T662" s="20" t="s">
        <v>1596</v>
      </c>
      <c r="U662" s="20">
        <v>0</v>
      </c>
      <c r="V662" s="20" t="s">
        <v>484</v>
      </c>
      <c r="W662" s="20">
        <v>0.5</v>
      </c>
      <c r="X662" s="23" t="b">
        <v>0</v>
      </c>
      <c r="Y662" s="20"/>
      <c r="Z662" s="20" t="s">
        <v>899</v>
      </c>
      <c r="AA662" s="22">
        <v>18</v>
      </c>
      <c r="AB662" s="22">
        <v>6</v>
      </c>
      <c r="AC662" s="22">
        <v>0</v>
      </c>
      <c r="AD662" s="22">
        <v>31269</v>
      </c>
      <c r="AE662" s="22">
        <v>20</v>
      </c>
      <c r="AF662" s="22">
        <v>92369</v>
      </c>
      <c r="AG662" s="22">
        <v>1454</v>
      </c>
      <c r="AH662" s="20">
        <v>0</v>
      </c>
      <c r="AI662" s="20">
        <v>0</v>
      </c>
      <c r="AJ662" s="20" t="s">
        <v>484</v>
      </c>
      <c r="AK662" s="22">
        <v>146</v>
      </c>
      <c r="AL662" s="22">
        <v>0</v>
      </c>
      <c r="AM662" s="22">
        <v>0</v>
      </c>
      <c r="AN662" s="22">
        <v>0</v>
      </c>
      <c r="AO662" s="22">
        <v>6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18</v>
      </c>
      <c r="AX662" s="20">
        <v>34.200000000000003</v>
      </c>
      <c r="AY662" s="20">
        <v>0.9</v>
      </c>
      <c r="AZ662" s="20">
        <v>2</v>
      </c>
      <c r="BA662" s="20">
        <v>3.7</v>
      </c>
      <c r="BB662" s="22">
        <v>1</v>
      </c>
      <c r="BC662" s="20">
        <v>0</v>
      </c>
      <c r="BD662" s="20">
        <v>0.03</v>
      </c>
      <c r="BE662" s="20">
        <v>0.03</v>
      </c>
      <c r="BF662" s="20">
        <v>5.87</v>
      </c>
      <c r="BG662" s="22">
        <v>377</v>
      </c>
      <c r="BH662" s="22">
        <v>141</v>
      </c>
      <c r="BI662" s="22">
        <v>425</v>
      </c>
      <c r="BJ662" s="22">
        <v>160</v>
      </c>
      <c r="BK662" s="22">
        <v>409</v>
      </c>
      <c r="BL662" s="22">
        <v>149</v>
      </c>
      <c r="BM662" s="22">
        <v>414</v>
      </c>
      <c r="BN662" s="22">
        <v>149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0.02</v>
      </c>
      <c r="BX662" s="22">
        <v>0.02</v>
      </c>
      <c r="BY662" s="22">
        <v>3.62</v>
      </c>
      <c r="BZ662" s="22">
        <v>3.7</v>
      </c>
      <c r="CA662" s="22">
        <v>614</v>
      </c>
      <c r="CB662" s="22">
        <v>157</v>
      </c>
      <c r="CC662" s="22">
        <v>362</v>
      </c>
      <c r="CD662" s="22">
        <v>121</v>
      </c>
      <c r="CE662" s="22">
        <v>595</v>
      </c>
      <c r="CF662" s="22">
        <v>226</v>
      </c>
      <c r="CG662" s="22">
        <v>232</v>
      </c>
      <c r="CH662" s="22">
        <v>88</v>
      </c>
      <c r="CI662" s="22">
        <v>0.62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241157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2</v>
      </c>
      <c r="J663" s="20">
        <v>0.2</v>
      </c>
      <c r="K663" s="20">
        <v>-0.3</v>
      </c>
      <c r="L663" s="22">
        <v>0</v>
      </c>
      <c r="M663" s="20" t="s">
        <v>174</v>
      </c>
      <c r="N663" s="20">
        <v>0.2</v>
      </c>
      <c r="O663" s="22">
        <v>497</v>
      </c>
      <c r="P663" s="23" t="b">
        <v>0</v>
      </c>
      <c r="Q663" s="20"/>
      <c r="R663" s="20"/>
      <c r="S663" s="22">
        <v>44</v>
      </c>
      <c r="T663" s="20" t="s">
        <v>1613</v>
      </c>
      <c r="U663" s="20">
        <v>1.4</v>
      </c>
      <c r="V663" s="20" t="s">
        <v>1614</v>
      </c>
      <c r="W663" s="20">
        <v>0.9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15</v>
      </c>
      <c r="AD663" s="22">
        <v>151963</v>
      </c>
      <c r="AE663" s="22">
        <v>304</v>
      </c>
      <c r="AF663" s="22">
        <v>175005</v>
      </c>
      <c r="AG663" s="22">
        <v>1275</v>
      </c>
      <c r="AH663" s="20">
        <v>0</v>
      </c>
      <c r="AI663" s="20">
        <v>3.4</v>
      </c>
      <c r="AJ663" s="20" t="s">
        <v>2302</v>
      </c>
      <c r="AK663" s="22">
        <v>505</v>
      </c>
      <c r="AL663" s="22">
        <v>1</v>
      </c>
      <c r="AM663" s="22">
        <v>0</v>
      </c>
      <c r="AN663" s="22">
        <v>0</v>
      </c>
      <c r="AO663" s="22">
        <v>14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1</v>
      </c>
      <c r="AW663" s="22">
        <v>107</v>
      </c>
      <c r="AX663" s="20">
        <v>154.4</v>
      </c>
      <c r="AY663" s="20">
        <v>29.9</v>
      </c>
      <c r="AZ663" s="20">
        <v>28</v>
      </c>
      <c r="BA663" s="20">
        <v>21.5</v>
      </c>
      <c r="BB663" s="22">
        <v>4</v>
      </c>
      <c r="BC663" s="20">
        <v>0.11</v>
      </c>
      <c r="BD663" s="20">
        <v>0.46</v>
      </c>
      <c r="BE663" s="20">
        <v>0.56999999999999995</v>
      </c>
      <c r="BF663" s="20">
        <v>13.27</v>
      </c>
      <c r="BG663" s="22">
        <v>205</v>
      </c>
      <c r="BH663" s="22">
        <v>78</v>
      </c>
      <c r="BI663" s="22">
        <v>322</v>
      </c>
      <c r="BJ663" s="22">
        <v>109</v>
      </c>
      <c r="BK663" s="22">
        <v>300</v>
      </c>
      <c r="BL663" s="22">
        <v>99</v>
      </c>
      <c r="BM663" s="22">
        <v>281</v>
      </c>
      <c r="BN663" s="22">
        <v>93</v>
      </c>
      <c r="BO663" s="20"/>
      <c r="BP663" s="20"/>
      <c r="BQ663" s="20"/>
      <c r="BR663" s="20"/>
      <c r="BS663" s="20"/>
      <c r="BT663" s="20"/>
      <c r="BU663" s="22">
        <v>0.02</v>
      </c>
      <c r="BV663" s="22">
        <v>0</v>
      </c>
      <c r="BW663" s="22">
        <v>0.08</v>
      </c>
      <c r="BX663" s="22">
        <v>0.1</v>
      </c>
      <c r="BY663" s="22">
        <v>2.36</v>
      </c>
      <c r="BZ663" s="22">
        <v>2.5</v>
      </c>
      <c r="CA663" s="22">
        <v>529</v>
      </c>
      <c r="CB663" s="22">
        <v>112</v>
      </c>
      <c r="CC663" s="22">
        <v>368</v>
      </c>
      <c r="CD663" s="22">
        <v>126</v>
      </c>
      <c r="CE663" s="22">
        <v>345</v>
      </c>
      <c r="CF663" s="22">
        <v>117</v>
      </c>
      <c r="CG663" s="22">
        <v>194</v>
      </c>
      <c r="CH663" s="22">
        <v>74</v>
      </c>
      <c r="CI663" s="22">
        <v>0.71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40383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1</v>
      </c>
      <c r="J664" s="20">
        <v>0</v>
      </c>
      <c r="K664" s="20">
        <v>-0.5</v>
      </c>
      <c r="L664" s="22">
        <v>0</v>
      </c>
      <c r="M664" s="20" t="s">
        <v>622</v>
      </c>
      <c r="N664" s="20">
        <v>0</v>
      </c>
      <c r="O664" s="22">
        <v>498</v>
      </c>
      <c r="P664" s="23" t="b">
        <v>0</v>
      </c>
      <c r="Q664" s="20"/>
      <c r="R664" s="20" t="s">
        <v>2602</v>
      </c>
      <c r="S664" s="22">
        <v>39</v>
      </c>
      <c r="T664" s="20" t="s">
        <v>1591</v>
      </c>
      <c r="U664" s="20">
        <v>0</v>
      </c>
      <c r="V664" s="20" t="s">
        <v>704</v>
      </c>
      <c r="W664" s="20">
        <v>2.1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0</v>
      </c>
      <c r="AD664" s="22">
        <v>36563</v>
      </c>
      <c r="AE664" s="22">
        <v>493</v>
      </c>
      <c r="AF664" s="22">
        <v>203465</v>
      </c>
      <c r="AG664" s="22">
        <v>1434</v>
      </c>
      <c r="AH664" s="20">
        <v>0</v>
      </c>
      <c r="AI664" s="20">
        <v>0</v>
      </c>
      <c r="AJ664" s="20" t="s">
        <v>704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479</v>
      </c>
      <c r="BH664" s="22">
        <v>36</v>
      </c>
      <c r="BI664" s="22">
        <v>458</v>
      </c>
      <c r="BJ664" s="22">
        <v>13</v>
      </c>
      <c r="BK664" s="22">
        <v>428</v>
      </c>
      <c r="BL664" s="22">
        <v>4</v>
      </c>
      <c r="BM664" s="22">
        <v>485</v>
      </c>
      <c r="BN664" s="22">
        <v>36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722</v>
      </c>
      <c r="CB664" s="22">
        <v>69</v>
      </c>
      <c r="CC664" s="22">
        <v>402</v>
      </c>
      <c r="CD664" s="22">
        <v>32</v>
      </c>
      <c r="CE664" s="22">
        <v>491</v>
      </c>
      <c r="CF664" s="22">
        <v>36</v>
      </c>
      <c r="CG664" s="22">
        <v>132</v>
      </c>
      <c r="CH664" s="22">
        <v>20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132015</v>
      </c>
      <c r="D665" s="22">
        <v>0</v>
      </c>
      <c r="E665" s="22">
        <v>0</v>
      </c>
      <c r="F665" s="22">
        <v>-3</v>
      </c>
      <c r="G665" s="22">
        <v>3</v>
      </c>
      <c r="H665" s="22">
        <v>0</v>
      </c>
      <c r="I665" s="22">
        <v>3</v>
      </c>
      <c r="J665" s="20">
        <v>1.4</v>
      </c>
      <c r="K665" s="20">
        <v>0.9</v>
      </c>
      <c r="L665" s="22">
        <v>1</v>
      </c>
      <c r="M665" s="20" t="s">
        <v>1598</v>
      </c>
      <c r="N665" s="20">
        <v>1.4</v>
      </c>
      <c r="O665" s="22">
        <v>499</v>
      </c>
      <c r="P665" s="23" t="b">
        <v>0</v>
      </c>
      <c r="Q665" s="20"/>
      <c r="R665" s="20"/>
      <c r="S665" s="22">
        <v>52</v>
      </c>
      <c r="T665" s="20" t="s">
        <v>1599</v>
      </c>
      <c r="U665" s="20">
        <v>1.1000000000000001</v>
      </c>
      <c r="V665" s="20" t="s">
        <v>472</v>
      </c>
      <c r="W665" s="20">
        <v>0.3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16</v>
      </c>
      <c r="AD665" s="22">
        <v>14512</v>
      </c>
      <c r="AE665" s="22">
        <v>196</v>
      </c>
      <c r="AF665" s="22">
        <v>47565</v>
      </c>
      <c r="AG665" s="22">
        <v>334</v>
      </c>
      <c r="AH665" s="20">
        <v>0.3</v>
      </c>
      <c r="AI665" s="20">
        <v>3.1</v>
      </c>
      <c r="AJ665" s="20" t="s">
        <v>472</v>
      </c>
      <c r="AK665" s="22">
        <v>562</v>
      </c>
      <c r="AL665" s="22">
        <v>0</v>
      </c>
      <c r="AM665" s="22">
        <v>0</v>
      </c>
      <c r="AN665" s="22">
        <v>1</v>
      </c>
      <c r="AO665" s="22">
        <v>12</v>
      </c>
      <c r="AP665" s="22">
        <v>0</v>
      </c>
      <c r="AQ665" s="22">
        <v>0</v>
      </c>
      <c r="AR665" s="22">
        <v>0</v>
      </c>
      <c r="AS665" s="22">
        <v>3</v>
      </c>
      <c r="AT665" s="22">
        <v>0</v>
      </c>
      <c r="AU665" s="22">
        <v>0</v>
      </c>
      <c r="AV665" s="22">
        <v>0</v>
      </c>
      <c r="AW665" s="22">
        <v>92</v>
      </c>
      <c r="AX665" s="20">
        <v>123.2</v>
      </c>
      <c r="AY665" s="20">
        <v>61.2</v>
      </c>
      <c r="AZ665" s="20">
        <v>49</v>
      </c>
      <c r="BA665" s="20">
        <v>23.4</v>
      </c>
      <c r="BB665" s="22">
        <v>3</v>
      </c>
      <c r="BC665" s="20">
        <v>0.18</v>
      </c>
      <c r="BD665" s="20">
        <v>0.59</v>
      </c>
      <c r="BE665" s="20">
        <v>0.76</v>
      </c>
      <c r="BF665" s="20">
        <v>12.41</v>
      </c>
      <c r="BG665" s="22">
        <v>245</v>
      </c>
      <c r="BH665" s="22">
        <v>99</v>
      </c>
      <c r="BI665" s="22">
        <v>243</v>
      </c>
      <c r="BJ665" s="22">
        <v>135</v>
      </c>
      <c r="BK665" s="22">
        <v>234</v>
      </c>
      <c r="BL665" s="22">
        <v>122</v>
      </c>
      <c r="BM665" s="22">
        <v>267</v>
      </c>
      <c r="BN665" s="22">
        <v>125</v>
      </c>
      <c r="BO665" s="20"/>
      <c r="BP665" s="20"/>
      <c r="BQ665" s="20"/>
      <c r="BR665" s="20"/>
      <c r="BS665" s="20"/>
      <c r="BT665" s="20"/>
      <c r="BU665" s="22">
        <v>0.03</v>
      </c>
      <c r="BV665" s="22">
        <v>0</v>
      </c>
      <c r="BW665" s="22">
        <v>0.09</v>
      </c>
      <c r="BX665" s="22">
        <v>0.12</v>
      </c>
      <c r="BY665" s="22">
        <v>1.99</v>
      </c>
      <c r="BZ665" s="22">
        <v>1.92</v>
      </c>
      <c r="CA665" s="22">
        <v>154</v>
      </c>
      <c r="CB665" s="22">
        <v>96</v>
      </c>
      <c r="CC665" s="22">
        <v>228</v>
      </c>
      <c r="CD665" s="22">
        <v>108</v>
      </c>
      <c r="CE665" s="22">
        <v>381</v>
      </c>
      <c r="CF665" s="22">
        <v>180</v>
      </c>
      <c r="CG665" s="22">
        <v>291</v>
      </c>
      <c r="CH665" s="22">
        <v>95</v>
      </c>
      <c r="CI665" s="22">
        <v>0.48</v>
      </c>
      <c r="CJ665" s="22">
        <v>0.16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78830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4</v>
      </c>
      <c r="J666" s="20">
        <v>0</v>
      </c>
      <c r="K666" s="20">
        <v>0</v>
      </c>
      <c r="L666" s="22">
        <v>0</v>
      </c>
      <c r="M666" s="20" t="s">
        <v>1298</v>
      </c>
      <c r="N666" s="20">
        <v>0</v>
      </c>
      <c r="O666" s="22">
        <v>500</v>
      </c>
      <c r="P666" s="23" t="b">
        <v>0</v>
      </c>
      <c r="Q666" s="20" t="s">
        <v>2603</v>
      </c>
      <c r="R666" s="20" t="s">
        <v>2604</v>
      </c>
      <c r="S666" s="22">
        <v>125</v>
      </c>
      <c r="T666" s="20" t="s">
        <v>1592</v>
      </c>
      <c r="U666" s="20">
        <v>0</v>
      </c>
      <c r="V666" s="20" t="s">
        <v>389</v>
      </c>
      <c r="W666" s="20">
        <v>0.6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565</v>
      </c>
      <c r="AE666" s="22">
        <v>0</v>
      </c>
      <c r="AF666" s="22">
        <v>320174</v>
      </c>
      <c r="AG666" s="22">
        <v>85</v>
      </c>
      <c r="AH666" s="20">
        <v>0</v>
      </c>
      <c r="AI666" s="20">
        <v>0</v>
      </c>
      <c r="AJ666" s="20" t="s">
        <v>389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758</v>
      </c>
      <c r="BH666" s="22">
        <v>98</v>
      </c>
      <c r="BI666" s="22">
        <v>758</v>
      </c>
      <c r="BJ666" s="22">
        <v>98</v>
      </c>
      <c r="BK666" s="22">
        <v>758</v>
      </c>
      <c r="BL666" s="22">
        <v>98</v>
      </c>
      <c r="BM666" s="22">
        <v>758</v>
      </c>
      <c r="BN666" s="22">
        <v>98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3</v>
      </c>
      <c r="CB666" s="22">
        <v>2</v>
      </c>
      <c r="CC666" s="22">
        <v>757</v>
      </c>
      <c r="CD666" s="22">
        <v>98</v>
      </c>
      <c r="CE666" s="22">
        <v>758</v>
      </c>
      <c r="CF666" s="22">
        <v>98</v>
      </c>
      <c r="CG666" s="22">
        <v>216</v>
      </c>
      <c r="CH666" s="22">
        <v>36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445044</v>
      </c>
      <c r="D667" s="22">
        <v>0</v>
      </c>
      <c r="E667" s="22">
        <v>0</v>
      </c>
      <c r="F667" s="22">
        <v>0</v>
      </c>
      <c r="G667" s="22">
        <v>0</v>
      </c>
      <c r="H667" s="22">
        <v>1</v>
      </c>
      <c r="I667" s="22">
        <v>3</v>
      </c>
      <c r="J667" s="20">
        <v>3.8</v>
      </c>
      <c r="K667" s="20">
        <v>3.3</v>
      </c>
      <c r="L667" s="22">
        <v>2</v>
      </c>
      <c r="M667" s="20" t="s">
        <v>1615</v>
      </c>
      <c r="N667" s="20">
        <v>3.8</v>
      </c>
      <c r="O667" s="22">
        <v>501</v>
      </c>
      <c r="P667" s="23" t="b">
        <v>0</v>
      </c>
      <c r="Q667" s="20"/>
      <c r="R667" s="20"/>
      <c r="S667" s="22">
        <v>70</v>
      </c>
      <c r="T667" s="20" t="s">
        <v>1616</v>
      </c>
      <c r="U667" s="20">
        <v>3.9</v>
      </c>
      <c r="V667" s="20" t="s">
        <v>439</v>
      </c>
      <c r="W667" s="20">
        <v>2.7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63</v>
      </c>
      <c r="AD667" s="22">
        <v>415418</v>
      </c>
      <c r="AE667" s="22">
        <v>18076</v>
      </c>
      <c r="AF667" s="22">
        <v>308990</v>
      </c>
      <c r="AG667" s="22">
        <v>6727</v>
      </c>
      <c r="AH667" s="20">
        <v>0.5</v>
      </c>
      <c r="AI667" s="20">
        <v>9</v>
      </c>
      <c r="AJ667" s="20" t="s">
        <v>439</v>
      </c>
      <c r="AK667" s="22">
        <v>1401</v>
      </c>
      <c r="AL667" s="22">
        <v>4</v>
      </c>
      <c r="AM667" s="22">
        <v>1</v>
      </c>
      <c r="AN667" s="22">
        <v>5</v>
      </c>
      <c r="AO667" s="22">
        <v>18</v>
      </c>
      <c r="AP667" s="22">
        <v>0</v>
      </c>
      <c r="AQ667" s="22">
        <v>0</v>
      </c>
      <c r="AR667" s="22">
        <v>0</v>
      </c>
      <c r="AS667" s="22">
        <v>3</v>
      </c>
      <c r="AT667" s="22">
        <v>0</v>
      </c>
      <c r="AU667" s="22">
        <v>0</v>
      </c>
      <c r="AV667" s="22">
        <v>6</v>
      </c>
      <c r="AW667" s="22">
        <v>226</v>
      </c>
      <c r="AX667" s="20">
        <v>329</v>
      </c>
      <c r="AY667" s="20">
        <v>499.2</v>
      </c>
      <c r="AZ667" s="20">
        <v>493</v>
      </c>
      <c r="BA667" s="20">
        <v>132.19999999999999</v>
      </c>
      <c r="BB667" s="22">
        <v>16</v>
      </c>
      <c r="BC667" s="20">
        <v>2.2599999999999998</v>
      </c>
      <c r="BD667" s="20">
        <v>3.29</v>
      </c>
      <c r="BE667" s="20">
        <v>5.54</v>
      </c>
      <c r="BF667" s="20">
        <v>23.88</v>
      </c>
      <c r="BG667" s="22">
        <v>44</v>
      </c>
      <c r="BH667" s="22">
        <v>18</v>
      </c>
      <c r="BI667" s="22">
        <v>7</v>
      </c>
      <c r="BJ667" s="22">
        <v>4</v>
      </c>
      <c r="BK667" s="22">
        <v>9</v>
      </c>
      <c r="BL667" s="22">
        <v>5</v>
      </c>
      <c r="BM667" s="22">
        <v>7</v>
      </c>
      <c r="BN667" s="22">
        <v>5</v>
      </c>
      <c r="BO667" s="22">
        <v>3</v>
      </c>
      <c r="BP667" s="20"/>
      <c r="BQ667" s="20"/>
      <c r="BR667" s="20"/>
      <c r="BS667" s="20"/>
      <c r="BT667" s="20"/>
      <c r="BU667" s="22">
        <v>0.15</v>
      </c>
      <c r="BV667" s="22">
        <v>0</v>
      </c>
      <c r="BW667" s="22">
        <v>0.21</v>
      </c>
      <c r="BX667" s="22">
        <v>0.36</v>
      </c>
      <c r="BY667" s="22">
        <v>1.53</v>
      </c>
      <c r="BZ667" s="22">
        <v>1.1599999999999999</v>
      </c>
      <c r="CA667" s="22">
        <v>32</v>
      </c>
      <c r="CB667" s="22">
        <v>19</v>
      </c>
      <c r="CC667" s="22">
        <v>71</v>
      </c>
      <c r="CD667" s="22">
        <v>34</v>
      </c>
      <c r="CE667" s="22">
        <v>66</v>
      </c>
      <c r="CF667" s="22">
        <v>34</v>
      </c>
      <c r="CG667" s="22">
        <v>117</v>
      </c>
      <c r="CH667" s="22">
        <v>33</v>
      </c>
      <c r="CI667" s="22">
        <v>1.03</v>
      </c>
      <c r="CJ667" s="22">
        <v>0.32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37915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1</v>
      </c>
      <c r="J668" s="20">
        <v>0</v>
      </c>
      <c r="K668" s="20">
        <v>-0.5</v>
      </c>
      <c r="L668" s="22">
        <v>0</v>
      </c>
      <c r="M668" s="20" t="s">
        <v>1589</v>
      </c>
      <c r="N668" s="20">
        <v>0</v>
      </c>
      <c r="O668" s="22">
        <v>502</v>
      </c>
      <c r="P668" s="23" t="b">
        <v>0</v>
      </c>
      <c r="Q668" s="20"/>
      <c r="R668" s="20"/>
      <c r="S668" s="22">
        <v>48</v>
      </c>
      <c r="T668" s="20" t="s">
        <v>1590</v>
      </c>
      <c r="U668" s="20">
        <v>0</v>
      </c>
      <c r="V668" s="20" t="s">
        <v>448</v>
      </c>
      <c r="W668" s="20">
        <v>0.6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28348</v>
      </c>
      <c r="AE668" s="22">
        <v>519</v>
      </c>
      <c r="AF668" s="22">
        <v>63065</v>
      </c>
      <c r="AG668" s="22">
        <v>592</v>
      </c>
      <c r="AH668" s="20">
        <v>0</v>
      </c>
      <c r="AI668" s="20">
        <v>0</v>
      </c>
      <c r="AJ668" s="20" t="s">
        <v>448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707</v>
      </c>
      <c r="BH668" s="22">
        <v>86</v>
      </c>
      <c r="BI668" s="22">
        <v>703</v>
      </c>
      <c r="BJ668" s="22">
        <v>82</v>
      </c>
      <c r="BK668" s="22">
        <v>698</v>
      </c>
      <c r="BL668" s="22">
        <v>79</v>
      </c>
      <c r="BM668" s="22">
        <v>709</v>
      </c>
      <c r="BN668" s="22">
        <v>86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272</v>
      </c>
      <c r="CB668" s="22">
        <v>9</v>
      </c>
      <c r="CC668" s="22">
        <v>673</v>
      </c>
      <c r="CD668" s="22">
        <v>86</v>
      </c>
      <c r="CE668" s="22">
        <v>709</v>
      </c>
      <c r="CF668" s="22">
        <v>86</v>
      </c>
      <c r="CG668" s="22">
        <v>217</v>
      </c>
      <c r="CH668" s="22">
        <v>30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200826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3</v>
      </c>
      <c r="J669" s="20">
        <v>4.2</v>
      </c>
      <c r="K669" s="20">
        <v>3.7</v>
      </c>
      <c r="L669" s="22">
        <v>1</v>
      </c>
      <c r="M669" s="20" t="s">
        <v>2303</v>
      </c>
      <c r="N669" s="20">
        <v>4.2</v>
      </c>
      <c r="O669" s="22">
        <v>503</v>
      </c>
      <c r="P669" s="23" t="b">
        <v>0</v>
      </c>
      <c r="Q669" s="20"/>
      <c r="R669" s="20" t="s">
        <v>3061</v>
      </c>
      <c r="S669" s="22">
        <v>48</v>
      </c>
      <c r="T669" s="20" t="s">
        <v>2304</v>
      </c>
      <c r="U669" s="20">
        <v>3.3</v>
      </c>
      <c r="V669" s="20" t="s">
        <v>2305</v>
      </c>
      <c r="W669" s="20">
        <v>0.3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23</v>
      </c>
      <c r="AD669" s="22">
        <v>29214</v>
      </c>
      <c r="AE669" s="22">
        <v>1604</v>
      </c>
      <c r="AF669" s="22">
        <v>17099</v>
      </c>
      <c r="AG669" s="22">
        <v>1983</v>
      </c>
      <c r="AH669" s="20">
        <v>0.9</v>
      </c>
      <c r="AI669" s="20">
        <v>4.8</v>
      </c>
      <c r="AJ669" s="20" t="s">
        <v>2305</v>
      </c>
      <c r="AK669" s="22">
        <v>285</v>
      </c>
      <c r="AL669" s="22">
        <v>2</v>
      </c>
      <c r="AM669" s="22">
        <v>0</v>
      </c>
      <c r="AN669" s="22">
        <v>0</v>
      </c>
      <c r="AO669" s="22">
        <v>8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3</v>
      </c>
      <c r="AW669" s="22">
        <v>93</v>
      </c>
      <c r="AX669" s="20">
        <v>116.6</v>
      </c>
      <c r="AY669" s="20">
        <v>102.2</v>
      </c>
      <c r="AZ669" s="20">
        <v>69</v>
      </c>
      <c r="BA669" s="20">
        <v>28.8</v>
      </c>
      <c r="BB669" s="22">
        <v>3</v>
      </c>
      <c r="BC669" s="20">
        <v>0.42</v>
      </c>
      <c r="BD669" s="20">
        <v>0.45</v>
      </c>
      <c r="BE669" s="20">
        <v>0.87</v>
      </c>
      <c r="BF669" s="20">
        <v>7.44</v>
      </c>
      <c r="BG669" s="22">
        <v>257</v>
      </c>
      <c r="BH669" s="22">
        <v>103</v>
      </c>
      <c r="BI669" s="22">
        <v>163</v>
      </c>
      <c r="BJ669" s="22">
        <v>107</v>
      </c>
      <c r="BK669" s="22">
        <v>191</v>
      </c>
      <c r="BL669" s="22">
        <v>109</v>
      </c>
      <c r="BM669" s="22">
        <v>229</v>
      </c>
      <c r="BN669" s="22">
        <v>106</v>
      </c>
      <c r="BO669" s="20"/>
      <c r="BP669" s="20"/>
      <c r="BQ669" s="20"/>
      <c r="BR669" s="20"/>
      <c r="BS669" s="20"/>
      <c r="BT669" s="20"/>
      <c r="BU669" s="22">
        <v>0.13</v>
      </c>
      <c r="BV669" s="22">
        <v>0</v>
      </c>
      <c r="BW669" s="22">
        <v>0.14000000000000001</v>
      </c>
      <c r="BX669" s="22">
        <v>0.27</v>
      </c>
      <c r="BY669" s="22">
        <v>2.35</v>
      </c>
      <c r="BZ669" s="22">
        <v>2.5299999999999998</v>
      </c>
      <c r="CA669" s="22">
        <v>293</v>
      </c>
      <c r="CB669" s="22">
        <v>190</v>
      </c>
      <c r="CC669" s="22">
        <v>48</v>
      </c>
      <c r="CD669" s="22">
        <v>24</v>
      </c>
      <c r="CE669" s="22">
        <v>106</v>
      </c>
      <c r="CF669" s="22">
        <v>49</v>
      </c>
      <c r="CG669" s="22">
        <v>297</v>
      </c>
      <c r="CH669" s="22">
        <v>96</v>
      </c>
      <c r="CI669" s="22">
        <v>0.95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172780</v>
      </c>
      <c r="D670" s="22">
        <v>0</v>
      </c>
      <c r="E670" s="22">
        <v>0</v>
      </c>
      <c r="F670" s="22">
        <v>3</v>
      </c>
      <c r="G670" s="22">
        <v>-3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479</v>
      </c>
      <c r="N670" s="20">
        <v>0</v>
      </c>
      <c r="O670" s="22">
        <v>504</v>
      </c>
      <c r="P670" s="23" t="b">
        <v>0</v>
      </c>
      <c r="Q670" s="20" t="s">
        <v>3543</v>
      </c>
      <c r="R670" s="20" t="s">
        <v>3456</v>
      </c>
      <c r="S670" s="22">
        <v>78</v>
      </c>
      <c r="T670" s="20" t="s">
        <v>1330</v>
      </c>
      <c r="U670" s="20">
        <v>5.7</v>
      </c>
      <c r="V670" s="20" t="s">
        <v>485</v>
      </c>
      <c r="W670" s="20">
        <v>8.8000000000000007</v>
      </c>
      <c r="X670" s="23" t="b">
        <v>0</v>
      </c>
      <c r="Y670" s="20"/>
      <c r="Z670" s="20" t="s">
        <v>899</v>
      </c>
      <c r="AA670" s="22">
        <v>18</v>
      </c>
      <c r="AB670" s="22">
        <v>6</v>
      </c>
      <c r="AC670" s="22">
        <v>63</v>
      </c>
      <c r="AD670" s="22">
        <v>4217003</v>
      </c>
      <c r="AE670" s="22">
        <v>324</v>
      </c>
      <c r="AF670" s="22">
        <v>4727074</v>
      </c>
      <c r="AG670" s="22">
        <v>18172</v>
      </c>
      <c r="AH670" s="20">
        <v>0</v>
      </c>
      <c r="AI670" s="20">
        <v>8.1</v>
      </c>
      <c r="AJ670" s="20" t="s">
        <v>485</v>
      </c>
      <c r="AK670" s="22">
        <v>882</v>
      </c>
      <c r="AL670" s="22">
        <v>3</v>
      </c>
      <c r="AM670" s="22">
        <v>6</v>
      </c>
      <c r="AN670" s="22">
        <v>5</v>
      </c>
      <c r="AO670" s="22">
        <v>8</v>
      </c>
      <c r="AP670" s="22">
        <v>0</v>
      </c>
      <c r="AQ670" s="22">
        <v>0</v>
      </c>
      <c r="AR670" s="22">
        <v>0</v>
      </c>
      <c r="AS670" s="22">
        <v>2</v>
      </c>
      <c r="AT670" s="22">
        <v>0</v>
      </c>
      <c r="AU670" s="22">
        <v>0</v>
      </c>
      <c r="AV670" s="22">
        <v>6</v>
      </c>
      <c r="AW670" s="22">
        <v>230</v>
      </c>
      <c r="AX670" s="20">
        <v>330</v>
      </c>
      <c r="AY670" s="20">
        <v>451</v>
      </c>
      <c r="AZ670" s="20">
        <v>316</v>
      </c>
      <c r="BA670" s="20">
        <v>109.6</v>
      </c>
      <c r="BB670" s="22">
        <v>11</v>
      </c>
      <c r="BC670" s="20">
        <v>2.8</v>
      </c>
      <c r="BD670" s="20">
        <v>3.11</v>
      </c>
      <c r="BE670" s="20">
        <v>5.91</v>
      </c>
      <c r="BF670" s="20">
        <v>12.06</v>
      </c>
      <c r="BG670" s="22">
        <v>43</v>
      </c>
      <c r="BH670" s="22">
        <v>17</v>
      </c>
      <c r="BI670" s="22">
        <v>13</v>
      </c>
      <c r="BJ670" s="22">
        <v>10</v>
      </c>
      <c r="BK670" s="22">
        <v>34</v>
      </c>
      <c r="BL670" s="22">
        <v>19</v>
      </c>
      <c r="BM670" s="22">
        <v>16</v>
      </c>
      <c r="BN670" s="22">
        <v>11</v>
      </c>
      <c r="BO670" s="22">
        <v>1</v>
      </c>
      <c r="BP670" s="20"/>
      <c r="BQ670" s="22">
        <v>2</v>
      </c>
      <c r="BR670" s="20"/>
      <c r="BS670" s="22">
        <v>2</v>
      </c>
      <c r="BT670" s="20"/>
      <c r="BU670" s="22">
        <v>0.28999999999999998</v>
      </c>
      <c r="BV670" s="22">
        <v>0</v>
      </c>
      <c r="BW670" s="22">
        <v>0.32</v>
      </c>
      <c r="BX670" s="22">
        <v>0.61</v>
      </c>
      <c r="BY670" s="22">
        <v>1.23</v>
      </c>
      <c r="BZ670" s="22">
        <v>0.82</v>
      </c>
      <c r="CA670" s="22">
        <v>15</v>
      </c>
      <c r="CB670" s="22">
        <v>8</v>
      </c>
      <c r="CC670" s="22">
        <v>754</v>
      </c>
      <c r="CD670" s="22">
        <v>326</v>
      </c>
      <c r="CE670" s="22">
        <v>11</v>
      </c>
      <c r="CF670" s="22">
        <v>6</v>
      </c>
      <c r="CG670" s="22">
        <v>47</v>
      </c>
      <c r="CH670" s="22">
        <v>18</v>
      </c>
      <c r="CI670" s="22">
        <v>1.1200000000000001</v>
      </c>
      <c r="CJ670" s="22">
        <v>0.51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0</v>
      </c>
      <c r="B671" s="22">
        <v>0</v>
      </c>
      <c r="C671" s="22">
        <v>231372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3</v>
      </c>
      <c r="J671" s="20">
        <v>0</v>
      </c>
      <c r="K671" s="20">
        <v>0</v>
      </c>
      <c r="L671" s="22">
        <v>0</v>
      </c>
      <c r="M671" s="20" t="s">
        <v>2306</v>
      </c>
      <c r="N671" s="20">
        <v>0</v>
      </c>
      <c r="O671" s="22">
        <v>505</v>
      </c>
      <c r="P671" s="23" t="b">
        <v>0</v>
      </c>
      <c r="Q671" s="20" t="s">
        <v>3190</v>
      </c>
      <c r="R671" s="20" t="s">
        <v>3191</v>
      </c>
      <c r="S671" s="22">
        <v>44</v>
      </c>
      <c r="T671" s="20" t="s">
        <v>2307</v>
      </c>
      <c r="U671" s="20">
        <v>0</v>
      </c>
      <c r="V671" s="20" t="s">
        <v>2308</v>
      </c>
      <c r="W671" s="20">
        <v>0.2</v>
      </c>
      <c r="X671" s="23" t="b">
        <v>0</v>
      </c>
      <c r="Y671" s="20"/>
      <c r="Z671" s="20" t="s">
        <v>872</v>
      </c>
      <c r="AA671" s="22">
        <v>18</v>
      </c>
      <c r="AB671" s="22">
        <v>6</v>
      </c>
      <c r="AC671" s="22">
        <v>0</v>
      </c>
      <c r="AD671" s="22">
        <v>12864</v>
      </c>
      <c r="AE671" s="22">
        <v>0</v>
      </c>
      <c r="AF671" s="22">
        <v>48910</v>
      </c>
      <c r="AG671" s="22">
        <v>123</v>
      </c>
      <c r="AH671" s="20">
        <v>0</v>
      </c>
      <c r="AI671" s="20">
        <v>0</v>
      </c>
      <c r="AJ671" s="20" t="s">
        <v>2309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615</v>
      </c>
      <c r="BH671" s="22">
        <v>234</v>
      </c>
      <c r="BI671" s="22">
        <v>604</v>
      </c>
      <c r="BJ671" s="22">
        <v>234</v>
      </c>
      <c r="BK671" s="22">
        <v>586</v>
      </c>
      <c r="BL671" s="22">
        <v>229</v>
      </c>
      <c r="BM671" s="22">
        <v>620</v>
      </c>
      <c r="BN671" s="22">
        <v>237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523</v>
      </c>
      <c r="CB671" s="22">
        <v>295</v>
      </c>
      <c r="CC671" s="22">
        <v>569</v>
      </c>
      <c r="CD671" s="22">
        <v>204</v>
      </c>
      <c r="CE671" s="22">
        <v>627</v>
      </c>
      <c r="CF671" s="22">
        <v>242</v>
      </c>
      <c r="CG671" s="22">
        <v>328</v>
      </c>
      <c r="CH671" s="22">
        <v>103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441164</v>
      </c>
      <c r="D672" s="22">
        <v>1</v>
      </c>
      <c r="E672" s="22">
        <v>-1</v>
      </c>
      <c r="F672" s="22">
        <v>4</v>
      </c>
      <c r="G672" s="22">
        <v>-4</v>
      </c>
      <c r="H672" s="22">
        <v>0</v>
      </c>
      <c r="I672" s="22">
        <v>2</v>
      </c>
      <c r="J672" s="20">
        <v>4</v>
      </c>
      <c r="K672" s="20">
        <v>3.5</v>
      </c>
      <c r="L672" s="22">
        <v>5</v>
      </c>
      <c r="M672" s="20" t="s">
        <v>1693</v>
      </c>
      <c r="N672" s="20">
        <v>4</v>
      </c>
      <c r="O672" s="22">
        <v>506</v>
      </c>
      <c r="P672" s="23" t="b">
        <v>0</v>
      </c>
      <c r="Q672" s="20"/>
      <c r="R672" s="20"/>
      <c r="S672" s="22">
        <v>54</v>
      </c>
      <c r="T672" s="20" t="s">
        <v>1765</v>
      </c>
      <c r="U672" s="20">
        <v>4</v>
      </c>
      <c r="V672" s="20" t="s">
        <v>1766</v>
      </c>
      <c r="W672" s="20">
        <v>15.5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60</v>
      </c>
      <c r="AD672" s="22">
        <v>1989080</v>
      </c>
      <c r="AE672" s="22">
        <v>141055</v>
      </c>
      <c r="AF672" s="22">
        <v>696986</v>
      </c>
      <c r="AG672" s="22">
        <v>6169</v>
      </c>
      <c r="AH672" s="20">
        <v>0.7</v>
      </c>
      <c r="AI672" s="20">
        <v>11.1</v>
      </c>
      <c r="AJ672" s="20" t="s">
        <v>1767</v>
      </c>
      <c r="AK672" s="22">
        <v>1347</v>
      </c>
      <c r="AL672" s="22">
        <v>0</v>
      </c>
      <c r="AM672" s="22">
        <v>6</v>
      </c>
      <c r="AN672" s="22">
        <v>4</v>
      </c>
      <c r="AO672" s="22">
        <v>21</v>
      </c>
      <c r="AP672" s="22">
        <v>0</v>
      </c>
      <c r="AQ672" s="22">
        <v>0</v>
      </c>
      <c r="AR672" s="22">
        <v>0</v>
      </c>
      <c r="AS672" s="22">
        <v>3</v>
      </c>
      <c r="AT672" s="22">
        <v>0</v>
      </c>
      <c r="AU672" s="22">
        <v>0</v>
      </c>
      <c r="AV672" s="22">
        <v>7</v>
      </c>
      <c r="AW672" s="22">
        <v>343</v>
      </c>
      <c r="AX672" s="20">
        <v>360</v>
      </c>
      <c r="AY672" s="20">
        <v>434.8</v>
      </c>
      <c r="AZ672" s="20">
        <v>155</v>
      </c>
      <c r="BA672" s="20">
        <v>95</v>
      </c>
      <c r="BB672" s="22">
        <v>15</v>
      </c>
      <c r="BC672" s="20">
        <v>1.43</v>
      </c>
      <c r="BD672" s="20">
        <v>3.09</v>
      </c>
      <c r="BE672" s="20">
        <v>4.5199999999999996</v>
      </c>
      <c r="BF672" s="20">
        <v>24.59</v>
      </c>
      <c r="BG672" s="22">
        <v>34</v>
      </c>
      <c r="BH672" s="22">
        <v>7</v>
      </c>
      <c r="BI672" s="22">
        <v>17</v>
      </c>
      <c r="BJ672" s="22">
        <v>4</v>
      </c>
      <c r="BK672" s="22">
        <v>101</v>
      </c>
      <c r="BL672" s="22">
        <v>5</v>
      </c>
      <c r="BM672" s="22">
        <v>27</v>
      </c>
      <c r="BN672" s="22">
        <v>3</v>
      </c>
      <c r="BO672" s="22">
        <v>2</v>
      </c>
      <c r="BP672" s="20"/>
      <c r="BQ672" s="22">
        <v>1</v>
      </c>
      <c r="BR672" s="20"/>
      <c r="BS672" s="20"/>
      <c r="BT672" s="20"/>
      <c r="BU672" s="22">
        <v>0.1</v>
      </c>
      <c r="BV672" s="22">
        <v>0</v>
      </c>
      <c r="BW672" s="22">
        <v>0.21</v>
      </c>
      <c r="BX672" s="22">
        <v>0.31</v>
      </c>
      <c r="BY672" s="22">
        <v>1.64</v>
      </c>
      <c r="BZ672" s="22">
        <v>1.4</v>
      </c>
      <c r="CA672" s="22">
        <v>129</v>
      </c>
      <c r="CB672" s="22">
        <v>11</v>
      </c>
      <c r="CC672" s="22">
        <v>60</v>
      </c>
      <c r="CD672" s="22">
        <v>17</v>
      </c>
      <c r="CE672" s="22">
        <v>59</v>
      </c>
      <c r="CF672" s="22">
        <v>14</v>
      </c>
      <c r="CG672" s="22">
        <v>20</v>
      </c>
      <c r="CH672" s="22">
        <v>6</v>
      </c>
      <c r="CI672" s="22">
        <v>1</v>
      </c>
      <c r="CJ672" s="22">
        <v>0.27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45034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</v>
      </c>
      <c r="L673" s="22">
        <v>0</v>
      </c>
      <c r="M673" s="20" t="s">
        <v>1032</v>
      </c>
      <c r="N673" s="20">
        <v>0</v>
      </c>
      <c r="O673" s="22">
        <v>507</v>
      </c>
      <c r="P673" s="23" t="b">
        <v>0</v>
      </c>
      <c r="Q673" s="20" t="s">
        <v>3226</v>
      </c>
      <c r="R673" s="20" t="s">
        <v>3242</v>
      </c>
      <c r="S673" s="22">
        <v>47</v>
      </c>
      <c r="T673" s="20" t="s">
        <v>1617</v>
      </c>
      <c r="U673" s="20">
        <v>1.2</v>
      </c>
      <c r="V673" s="20" t="s">
        <v>416</v>
      </c>
      <c r="W673" s="20">
        <v>0.8</v>
      </c>
      <c r="X673" s="23" t="b">
        <v>0</v>
      </c>
      <c r="Y673" s="20"/>
      <c r="Z673" s="20" t="s">
        <v>899</v>
      </c>
      <c r="AA673" s="22">
        <v>18</v>
      </c>
      <c r="AB673" s="22">
        <v>6</v>
      </c>
      <c r="AC673" s="22">
        <v>6</v>
      </c>
      <c r="AD673" s="22">
        <v>58413</v>
      </c>
      <c r="AE673" s="22">
        <v>24</v>
      </c>
      <c r="AF673" s="22">
        <v>287078</v>
      </c>
      <c r="AG673" s="22">
        <v>382</v>
      </c>
      <c r="AH673" s="20">
        <v>0</v>
      </c>
      <c r="AI673" s="20">
        <v>1.3</v>
      </c>
      <c r="AJ673" s="20" t="s">
        <v>416</v>
      </c>
      <c r="AK673" s="22">
        <v>98</v>
      </c>
      <c r="AL673" s="22">
        <v>0</v>
      </c>
      <c r="AM673" s="22">
        <v>1</v>
      </c>
      <c r="AN673" s="22">
        <v>0</v>
      </c>
      <c r="AO673" s="22">
        <v>1</v>
      </c>
      <c r="AP673" s="22">
        <v>0</v>
      </c>
      <c r="AQ673" s="22">
        <v>0</v>
      </c>
      <c r="AR673" s="22">
        <v>0</v>
      </c>
      <c r="AS673" s="22">
        <v>2</v>
      </c>
      <c r="AT673" s="22">
        <v>0</v>
      </c>
      <c r="AU673" s="22">
        <v>0</v>
      </c>
      <c r="AV673" s="22">
        <v>0</v>
      </c>
      <c r="AW673" s="22">
        <v>34</v>
      </c>
      <c r="AX673" s="20">
        <v>41.6</v>
      </c>
      <c r="AY673" s="20">
        <v>71.2</v>
      </c>
      <c r="AZ673" s="20">
        <v>27</v>
      </c>
      <c r="BA673" s="20">
        <v>14</v>
      </c>
      <c r="BB673" s="22">
        <v>0</v>
      </c>
      <c r="BC673" s="20">
        <v>0.12</v>
      </c>
      <c r="BD673" s="20">
        <v>0.8</v>
      </c>
      <c r="BE673" s="20">
        <v>0.92</v>
      </c>
      <c r="BF673" s="20">
        <v>1.44</v>
      </c>
      <c r="BG673" s="22">
        <v>359</v>
      </c>
      <c r="BH673" s="22">
        <v>134</v>
      </c>
      <c r="BI673" s="22">
        <v>220</v>
      </c>
      <c r="BJ673" s="22">
        <v>60</v>
      </c>
      <c r="BK673" s="22">
        <v>303</v>
      </c>
      <c r="BL673" s="22">
        <v>101</v>
      </c>
      <c r="BM673" s="22">
        <v>333</v>
      </c>
      <c r="BN673" s="22">
        <v>121</v>
      </c>
      <c r="BO673" s="20"/>
      <c r="BP673" s="20"/>
      <c r="BQ673" s="20"/>
      <c r="BR673" s="20"/>
      <c r="BS673" s="20"/>
      <c r="BT673" s="20"/>
      <c r="BU673" s="22">
        <v>0.11</v>
      </c>
      <c r="BV673" s="22">
        <v>0</v>
      </c>
      <c r="BW673" s="22">
        <v>0.73</v>
      </c>
      <c r="BX673" s="22">
        <v>0.84</v>
      </c>
      <c r="BY673" s="22">
        <v>1.32</v>
      </c>
      <c r="BZ673" s="22">
        <v>0.92</v>
      </c>
      <c r="CA673" s="22">
        <v>308</v>
      </c>
      <c r="CB673" s="22">
        <v>38</v>
      </c>
      <c r="CC673" s="22">
        <v>665</v>
      </c>
      <c r="CD673" s="22">
        <v>238</v>
      </c>
      <c r="CE673" s="22">
        <v>371</v>
      </c>
      <c r="CF673" s="22">
        <v>126</v>
      </c>
      <c r="CG673" s="22">
        <v>196</v>
      </c>
      <c r="CH673" s="22">
        <v>75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212319</v>
      </c>
      <c r="D674" s="22">
        <v>0</v>
      </c>
      <c r="E674" s="22">
        <v>0</v>
      </c>
      <c r="F674" s="22">
        <v>-4</v>
      </c>
      <c r="G674" s="22">
        <v>4</v>
      </c>
      <c r="H674" s="22">
        <v>1</v>
      </c>
      <c r="I674" s="22">
        <v>3</v>
      </c>
      <c r="J674" s="20">
        <v>3.4</v>
      </c>
      <c r="K674" s="20">
        <v>2.9</v>
      </c>
      <c r="L674" s="22">
        <v>15</v>
      </c>
      <c r="M674" s="20" t="s">
        <v>301</v>
      </c>
      <c r="N674" s="20">
        <v>3.4</v>
      </c>
      <c r="O674" s="22">
        <v>509</v>
      </c>
      <c r="P674" s="23" t="b">
        <v>0</v>
      </c>
      <c r="Q674" s="20"/>
      <c r="R674" s="20" t="s">
        <v>3544</v>
      </c>
      <c r="S674" s="22">
        <v>66</v>
      </c>
      <c r="T674" s="20" t="s">
        <v>1622</v>
      </c>
      <c r="U674" s="20">
        <v>3.6</v>
      </c>
      <c r="V674" s="20" t="s">
        <v>1623</v>
      </c>
      <c r="W674" s="20">
        <v>1.2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47</v>
      </c>
      <c r="AD674" s="22">
        <v>242846</v>
      </c>
      <c r="AE674" s="22">
        <v>20925</v>
      </c>
      <c r="AF674" s="22">
        <v>524436</v>
      </c>
      <c r="AG674" s="22">
        <v>616</v>
      </c>
      <c r="AH674" s="20">
        <v>0.5</v>
      </c>
      <c r="AI674" s="20">
        <v>7.1</v>
      </c>
      <c r="AJ674" s="20" t="s">
        <v>301</v>
      </c>
      <c r="AK674" s="22">
        <v>633</v>
      </c>
      <c r="AL674" s="22">
        <v>3</v>
      </c>
      <c r="AM674" s="22">
        <v>3</v>
      </c>
      <c r="AN674" s="22">
        <v>4</v>
      </c>
      <c r="AO674" s="22">
        <v>5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2</v>
      </c>
      <c r="AW674" s="22">
        <v>96</v>
      </c>
      <c r="AX674" s="20">
        <v>203.2</v>
      </c>
      <c r="AY674" s="20">
        <v>99.4</v>
      </c>
      <c r="AZ674" s="20">
        <v>325</v>
      </c>
      <c r="BA674" s="20">
        <v>62.5</v>
      </c>
      <c r="BB674" s="22">
        <v>8</v>
      </c>
      <c r="BC674" s="20">
        <v>3.7</v>
      </c>
      <c r="BD674" s="20">
        <v>0.72</v>
      </c>
      <c r="BE674" s="20">
        <v>4.42</v>
      </c>
      <c r="BF674" s="20">
        <v>9.2200000000000006</v>
      </c>
      <c r="BG674" s="22">
        <v>147</v>
      </c>
      <c r="BH674" s="22">
        <v>60</v>
      </c>
      <c r="BI674" s="22">
        <v>165</v>
      </c>
      <c r="BJ674" s="22">
        <v>109</v>
      </c>
      <c r="BK674" s="22">
        <v>31</v>
      </c>
      <c r="BL674" s="22">
        <v>17</v>
      </c>
      <c r="BM674" s="22">
        <v>78</v>
      </c>
      <c r="BN674" s="22">
        <v>55</v>
      </c>
      <c r="BO674" s="20"/>
      <c r="BP674" s="20"/>
      <c r="BQ674" s="20"/>
      <c r="BR674" s="20"/>
      <c r="BS674" s="22">
        <v>2</v>
      </c>
      <c r="BT674" s="20"/>
      <c r="BU674" s="22">
        <v>0.53</v>
      </c>
      <c r="BV674" s="22">
        <v>0</v>
      </c>
      <c r="BW674" s="22">
        <v>0.1</v>
      </c>
      <c r="BX674" s="22">
        <v>0.63</v>
      </c>
      <c r="BY674" s="22">
        <v>1.31</v>
      </c>
      <c r="BZ674" s="22">
        <v>0.71</v>
      </c>
      <c r="CA674" s="22">
        <v>45</v>
      </c>
      <c r="CB674" s="22">
        <v>27</v>
      </c>
      <c r="CC674" s="22">
        <v>85</v>
      </c>
      <c r="CD674" s="22">
        <v>45</v>
      </c>
      <c r="CE674" s="22">
        <v>86</v>
      </c>
      <c r="CF674" s="22">
        <v>45</v>
      </c>
      <c r="CG674" s="22">
        <v>172</v>
      </c>
      <c r="CH674" s="22">
        <v>56</v>
      </c>
      <c r="CI674" s="22">
        <v>1.1399999999999999</v>
      </c>
      <c r="CJ674" s="22">
        <v>0.56999999999999995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214225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1016</v>
      </c>
      <c r="N675" s="20">
        <v>0</v>
      </c>
      <c r="O675" s="22">
        <v>510</v>
      </c>
      <c r="P675" s="23" t="b">
        <v>0</v>
      </c>
      <c r="Q675" s="20" t="s">
        <v>2605</v>
      </c>
      <c r="R675" s="20" t="s">
        <v>2606</v>
      </c>
      <c r="S675" s="22">
        <v>40</v>
      </c>
      <c r="T675" s="20" t="s">
        <v>1608</v>
      </c>
      <c r="U675" s="20">
        <v>0</v>
      </c>
      <c r="V675" s="20" t="s">
        <v>710</v>
      </c>
      <c r="W675" s="20">
        <v>0.1</v>
      </c>
      <c r="X675" s="23" t="b">
        <v>0</v>
      </c>
      <c r="Y675" s="20"/>
      <c r="Z675" s="20" t="s">
        <v>872</v>
      </c>
      <c r="AA675" s="22">
        <v>18</v>
      </c>
      <c r="AB675" s="22">
        <v>6</v>
      </c>
      <c r="AC675" s="22">
        <v>0</v>
      </c>
      <c r="AD675" s="22">
        <v>0</v>
      </c>
      <c r="AE675" s="22">
        <v>0</v>
      </c>
      <c r="AF675" s="22">
        <v>13629</v>
      </c>
      <c r="AG675" s="22">
        <v>37</v>
      </c>
      <c r="AH675" s="20">
        <v>0</v>
      </c>
      <c r="AI675" s="20">
        <v>0</v>
      </c>
      <c r="AJ675" s="20" t="s">
        <v>710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523</v>
      </c>
      <c r="BH675" s="22">
        <v>189</v>
      </c>
      <c r="BI675" s="22">
        <v>510</v>
      </c>
      <c r="BJ675" s="22">
        <v>189</v>
      </c>
      <c r="BK675" s="22">
        <v>482</v>
      </c>
      <c r="BL675" s="22">
        <v>177</v>
      </c>
      <c r="BM675" s="22">
        <v>531</v>
      </c>
      <c r="BN675" s="22">
        <v>190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653</v>
      </c>
      <c r="CB675" s="22">
        <v>181</v>
      </c>
      <c r="CC675" s="22">
        <v>455</v>
      </c>
      <c r="CD675" s="22">
        <v>160</v>
      </c>
      <c r="CE675" s="22">
        <v>535</v>
      </c>
      <c r="CF675" s="22">
        <v>186</v>
      </c>
      <c r="CG675" s="22">
        <v>471</v>
      </c>
      <c r="CH675" s="22">
        <v>180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221632</v>
      </c>
      <c r="D676" s="22">
        <v>0</v>
      </c>
      <c r="E676" s="22">
        <v>0</v>
      </c>
      <c r="F676" s="22">
        <v>4</v>
      </c>
      <c r="G676" s="22">
        <v>-4</v>
      </c>
      <c r="H676" s="22">
        <v>1</v>
      </c>
      <c r="I676" s="22">
        <v>2</v>
      </c>
      <c r="J676" s="20">
        <v>2</v>
      </c>
      <c r="K676" s="20">
        <v>1.5</v>
      </c>
      <c r="L676" s="22">
        <v>1</v>
      </c>
      <c r="M676" s="20" t="s">
        <v>1609</v>
      </c>
      <c r="N676" s="20">
        <v>2</v>
      </c>
      <c r="O676" s="22">
        <v>511</v>
      </c>
      <c r="P676" s="23" t="b">
        <v>0</v>
      </c>
      <c r="Q676" s="20"/>
      <c r="R676" s="20" t="s">
        <v>3457</v>
      </c>
      <c r="S676" s="22">
        <v>49</v>
      </c>
      <c r="T676" s="20" t="s">
        <v>1610</v>
      </c>
      <c r="U676" s="20">
        <v>4.2</v>
      </c>
      <c r="V676" s="20" t="s">
        <v>535</v>
      </c>
      <c r="W676" s="20">
        <v>10.1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54</v>
      </c>
      <c r="AD676" s="22">
        <v>2266004</v>
      </c>
      <c r="AE676" s="22">
        <v>30406</v>
      </c>
      <c r="AF676" s="22">
        <v>1576193</v>
      </c>
      <c r="AG676" s="22">
        <v>5251</v>
      </c>
      <c r="AH676" s="20">
        <v>0.4</v>
      </c>
      <c r="AI676" s="20">
        <v>11</v>
      </c>
      <c r="AJ676" s="20" t="s">
        <v>535</v>
      </c>
      <c r="AK676" s="22">
        <v>1035</v>
      </c>
      <c r="AL676" s="22">
        <v>3</v>
      </c>
      <c r="AM676" s="22">
        <v>0</v>
      </c>
      <c r="AN676" s="22">
        <v>4</v>
      </c>
      <c r="AO676" s="22">
        <v>14</v>
      </c>
      <c r="AP676" s="22">
        <v>1</v>
      </c>
      <c r="AQ676" s="22">
        <v>0</v>
      </c>
      <c r="AR676" s="22">
        <v>0</v>
      </c>
      <c r="AS676" s="22">
        <v>4</v>
      </c>
      <c r="AT676" s="22">
        <v>1</v>
      </c>
      <c r="AU676" s="22">
        <v>0</v>
      </c>
      <c r="AV676" s="22">
        <v>10</v>
      </c>
      <c r="AW676" s="22">
        <v>256</v>
      </c>
      <c r="AX676" s="20">
        <v>349.8</v>
      </c>
      <c r="AY676" s="20">
        <v>86.4</v>
      </c>
      <c r="AZ676" s="20">
        <v>98</v>
      </c>
      <c r="BA676" s="20">
        <v>53.6</v>
      </c>
      <c r="BB676" s="22">
        <v>13</v>
      </c>
      <c r="BC676" s="20">
        <v>1.04</v>
      </c>
      <c r="BD676" s="20">
        <v>0.69</v>
      </c>
      <c r="BE676" s="20">
        <v>1.73</v>
      </c>
      <c r="BF676" s="20">
        <v>22.03</v>
      </c>
      <c r="BG676" s="22">
        <v>37</v>
      </c>
      <c r="BH676" s="22">
        <v>9</v>
      </c>
      <c r="BI676" s="22">
        <v>188</v>
      </c>
      <c r="BJ676" s="22">
        <v>48</v>
      </c>
      <c r="BK676" s="22">
        <v>155</v>
      </c>
      <c r="BL676" s="22">
        <v>26</v>
      </c>
      <c r="BM676" s="22">
        <v>104</v>
      </c>
      <c r="BN676" s="22">
        <v>18</v>
      </c>
      <c r="BO676" s="20"/>
      <c r="BP676" s="20"/>
      <c r="BQ676" s="20"/>
      <c r="BR676" s="20"/>
      <c r="BS676" s="20"/>
      <c r="BT676" s="20"/>
      <c r="BU676" s="22">
        <v>0.09</v>
      </c>
      <c r="BV676" s="22">
        <v>0</v>
      </c>
      <c r="BW676" s="22">
        <v>0.06</v>
      </c>
      <c r="BX676" s="22">
        <v>0.15</v>
      </c>
      <c r="BY676" s="22">
        <v>1.92</v>
      </c>
      <c r="BZ676" s="22">
        <v>1.22</v>
      </c>
      <c r="CA676" s="22">
        <v>248</v>
      </c>
      <c r="CB676" s="22">
        <v>31</v>
      </c>
      <c r="CC676" s="22">
        <v>160</v>
      </c>
      <c r="CD676" s="22">
        <v>47</v>
      </c>
      <c r="CE676" s="22">
        <v>40</v>
      </c>
      <c r="CF676" s="22">
        <v>8</v>
      </c>
      <c r="CG676" s="22">
        <v>39</v>
      </c>
      <c r="CH676" s="22">
        <v>13</v>
      </c>
      <c r="CI676" s="22">
        <v>1.1299999999999999</v>
      </c>
      <c r="CJ676" s="22">
        <v>0.35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173904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2</v>
      </c>
      <c r="J677" s="20">
        <v>0</v>
      </c>
      <c r="K677" s="20">
        <v>0</v>
      </c>
      <c r="L677" s="22">
        <v>0</v>
      </c>
      <c r="M677" s="20" t="s">
        <v>1600</v>
      </c>
      <c r="N677" s="20">
        <v>0</v>
      </c>
      <c r="O677" s="22">
        <v>512</v>
      </c>
      <c r="P677" s="23" t="b">
        <v>0</v>
      </c>
      <c r="Q677" s="20" t="s">
        <v>3192</v>
      </c>
      <c r="R677" s="20" t="s">
        <v>3193</v>
      </c>
      <c r="S677" s="22">
        <v>44</v>
      </c>
      <c r="T677" s="20" t="s">
        <v>1601</v>
      </c>
      <c r="U677" s="20">
        <v>0</v>
      </c>
      <c r="V677" s="20" t="s">
        <v>426</v>
      </c>
      <c r="W677" s="20">
        <v>0.1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2363</v>
      </c>
      <c r="AE677" s="22">
        <v>0</v>
      </c>
      <c r="AF677" s="22">
        <v>14542</v>
      </c>
      <c r="AG677" s="22">
        <v>29</v>
      </c>
      <c r="AH677" s="20">
        <v>0</v>
      </c>
      <c r="AI677" s="20">
        <v>0</v>
      </c>
      <c r="AJ677" s="20" t="s">
        <v>426</v>
      </c>
      <c r="AK677" s="22">
        <v>76</v>
      </c>
      <c r="AL677" s="22">
        <v>0</v>
      </c>
      <c r="AM677" s="22">
        <v>0</v>
      </c>
      <c r="AN677" s="22">
        <v>0</v>
      </c>
      <c r="AO677" s="22">
        <v>2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0</v>
      </c>
      <c r="AW677" s="22">
        <v>9</v>
      </c>
      <c r="AX677" s="20">
        <v>17</v>
      </c>
      <c r="AY677" s="20">
        <v>5</v>
      </c>
      <c r="AZ677" s="20">
        <v>4</v>
      </c>
      <c r="BA677" s="20">
        <v>2.6</v>
      </c>
      <c r="BB677" s="22">
        <v>0</v>
      </c>
      <c r="BC677" s="20">
        <v>0.12</v>
      </c>
      <c r="BD677" s="20">
        <v>0.03</v>
      </c>
      <c r="BE677" s="20">
        <v>0.15</v>
      </c>
      <c r="BF677" s="20">
        <v>2.02</v>
      </c>
      <c r="BG677" s="22">
        <v>408</v>
      </c>
      <c r="BH677" s="22">
        <v>150</v>
      </c>
      <c r="BI677" s="22">
        <v>400</v>
      </c>
      <c r="BJ677" s="22">
        <v>147</v>
      </c>
      <c r="BK677" s="22">
        <v>402</v>
      </c>
      <c r="BL677" s="22">
        <v>146</v>
      </c>
      <c r="BM677" s="22">
        <v>437</v>
      </c>
      <c r="BN677" s="22">
        <v>154</v>
      </c>
      <c r="BO677" s="20"/>
      <c r="BP677" s="20"/>
      <c r="BQ677" s="20"/>
      <c r="BR677" s="20"/>
      <c r="BS677" s="20"/>
      <c r="BT677" s="20"/>
      <c r="BU677" s="22">
        <v>0.14000000000000001</v>
      </c>
      <c r="BV677" s="22">
        <v>0</v>
      </c>
      <c r="BW677" s="22">
        <v>0.04</v>
      </c>
      <c r="BX677" s="22">
        <v>0.18</v>
      </c>
      <c r="BY677" s="22">
        <v>2.39</v>
      </c>
      <c r="BZ677" s="22">
        <v>2.37</v>
      </c>
      <c r="CA677" s="22">
        <v>501</v>
      </c>
      <c r="CB677" s="22">
        <v>97</v>
      </c>
      <c r="CC677" s="22">
        <v>556</v>
      </c>
      <c r="CD677" s="22">
        <v>219</v>
      </c>
      <c r="CE677" s="22">
        <v>618</v>
      </c>
      <c r="CF677" s="22">
        <v>232</v>
      </c>
      <c r="CG677" s="22">
        <v>447</v>
      </c>
      <c r="CH677" s="22">
        <v>171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482442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1.4</v>
      </c>
      <c r="K678" s="20">
        <v>0.9</v>
      </c>
      <c r="L678" s="22">
        <v>3</v>
      </c>
      <c r="M678" s="20" t="s">
        <v>1618</v>
      </c>
      <c r="N678" s="20">
        <v>1.4</v>
      </c>
      <c r="O678" s="22">
        <v>513</v>
      </c>
      <c r="P678" s="23" t="b">
        <v>0</v>
      </c>
      <c r="Q678" s="20"/>
      <c r="R678" s="20" t="s">
        <v>3607</v>
      </c>
      <c r="S678" s="22">
        <v>45</v>
      </c>
      <c r="T678" s="20" t="s">
        <v>1619</v>
      </c>
      <c r="U678" s="20">
        <v>2.9</v>
      </c>
      <c r="V678" s="20" t="s">
        <v>705</v>
      </c>
      <c r="W678" s="20">
        <v>2.2999999999999998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40</v>
      </c>
      <c r="AD678" s="22">
        <v>565539</v>
      </c>
      <c r="AE678" s="22">
        <v>4517</v>
      </c>
      <c r="AF678" s="22">
        <v>462297</v>
      </c>
      <c r="AG678" s="22">
        <v>3710</v>
      </c>
      <c r="AH678" s="20">
        <v>0.3</v>
      </c>
      <c r="AI678" s="20">
        <v>8.9</v>
      </c>
      <c r="AJ678" s="20" t="s">
        <v>705</v>
      </c>
      <c r="AK678" s="22">
        <v>907</v>
      </c>
      <c r="AL678" s="22">
        <v>1</v>
      </c>
      <c r="AM678" s="22">
        <v>2</v>
      </c>
      <c r="AN678" s="22">
        <v>5</v>
      </c>
      <c r="AO678" s="22">
        <v>7</v>
      </c>
      <c r="AP678" s="22">
        <v>0</v>
      </c>
      <c r="AQ678" s="22">
        <v>0</v>
      </c>
      <c r="AR678" s="22">
        <v>0</v>
      </c>
      <c r="AS678" s="22">
        <v>3</v>
      </c>
      <c r="AT678" s="22">
        <v>0</v>
      </c>
      <c r="AU678" s="22">
        <v>0</v>
      </c>
      <c r="AV678" s="22">
        <v>2</v>
      </c>
      <c r="AW678" s="22">
        <v>188</v>
      </c>
      <c r="AX678" s="20">
        <v>206.4</v>
      </c>
      <c r="AY678" s="20">
        <v>216.9</v>
      </c>
      <c r="AZ678" s="20">
        <v>199</v>
      </c>
      <c r="BA678" s="20">
        <v>62.5</v>
      </c>
      <c r="BB678" s="22">
        <v>12</v>
      </c>
      <c r="BC678" s="20">
        <v>2.0299999999999998</v>
      </c>
      <c r="BD678" s="20">
        <v>0.92</v>
      </c>
      <c r="BE678" s="20">
        <v>2.95</v>
      </c>
      <c r="BF678" s="20">
        <v>12.76</v>
      </c>
      <c r="BG678" s="22">
        <v>142</v>
      </c>
      <c r="BH678" s="22">
        <v>58</v>
      </c>
      <c r="BI678" s="22">
        <v>63</v>
      </c>
      <c r="BJ678" s="22">
        <v>50</v>
      </c>
      <c r="BK678" s="22">
        <v>76</v>
      </c>
      <c r="BL678" s="22">
        <v>51</v>
      </c>
      <c r="BM678" s="22">
        <v>77</v>
      </c>
      <c r="BN678" s="22">
        <v>54</v>
      </c>
      <c r="BO678" s="20"/>
      <c r="BP678" s="20"/>
      <c r="BQ678" s="20"/>
      <c r="BR678" s="20"/>
      <c r="BS678" s="20"/>
      <c r="BT678" s="20"/>
      <c r="BU678" s="22">
        <v>0.2</v>
      </c>
      <c r="BV678" s="22">
        <v>0</v>
      </c>
      <c r="BW678" s="22">
        <v>0.09</v>
      </c>
      <c r="BX678" s="22">
        <v>0.28999999999999998</v>
      </c>
      <c r="BY678" s="22">
        <v>1.27</v>
      </c>
      <c r="BZ678" s="22">
        <v>0.69</v>
      </c>
      <c r="CA678" s="22">
        <v>424</v>
      </c>
      <c r="CB678" s="22">
        <v>248</v>
      </c>
      <c r="CC678" s="22">
        <v>215</v>
      </c>
      <c r="CD678" s="22">
        <v>101</v>
      </c>
      <c r="CE678" s="22">
        <v>151</v>
      </c>
      <c r="CF678" s="22">
        <v>66</v>
      </c>
      <c r="CG678" s="22">
        <v>122</v>
      </c>
      <c r="CH678" s="22">
        <v>36</v>
      </c>
      <c r="CI678" s="22">
        <v>1.19</v>
      </c>
      <c r="CJ678" s="22">
        <v>0.5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184349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</v>
      </c>
      <c r="K679" s="20">
        <v>0</v>
      </c>
      <c r="L679" s="22">
        <v>0</v>
      </c>
      <c r="M679" s="20" t="s">
        <v>983</v>
      </c>
      <c r="N679" s="20">
        <v>0</v>
      </c>
      <c r="O679" s="22">
        <v>514</v>
      </c>
      <c r="P679" s="23" t="b">
        <v>0</v>
      </c>
      <c r="Q679" s="20" t="s">
        <v>2393</v>
      </c>
      <c r="R679" s="20" t="s">
        <v>2310</v>
      </c>
      <c r="S679" s="22">
        <v>44</v>
      </c>
      <c r="T679" s="20" t="s">
        <v>1602</v>
      </c>
      <c r="U679" s="20">
        <v>0</v>
      </c>
      <c r="V679" s="20" t="s">
        <v>525</v>
      </c>
      <c r="W679" s="20">
        <v>0</v>
      </c>
      <c r="X679" s="23" t="b">
        <v>0</v>
      </c>
      <c r="Y679" s="20"/>
      <c r="Z679" s="20" t="s">
        <v>899</v>
      </c>
      <c r="AA679" s="22">
        <v>18</v>
      </c>
      <c r="AB679" s="22">
        <v>6</v>
      </c>
      <c r="AC679" s="22">
        <v>0</v>
      </c>
      <c r="AD679" s="22">
        <v>571</v>
      </c>
      <c r="AE679" s="22">
        <v>7</v>
      </c>
      <c r="AF679" s="22">
        <v>958</v>
      </c>
      <c r="AG679" s="22">
        <v>6</v>
      </c>
      <c r="AH679" s="20">
        <v>0</v>
      </c>
      <c r="AI679" s="20">
        <v>0</v>
      </c>
      <c r="AJ679" s="20" t="s">
        <v>525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607</v>
      </c>
      <c r="BH679" s="22">
        <v>234</v>
      </c>
      <c r="BI679" s="22">
        <v>595</v>
      </c>
      <c r="BJ679" s="22">
        <v>234</v>
      </c>
      <c r="BK679" s="22">
        <v>577</v>
      </c>
      <c r="BL679" s="22">
        <v>230</v>
      </c>
      <c r="BM679" s="22">
        <v>612</v>
      </c>
      <c r="BN679" s="22">
        <v>234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503</v>
      </c>
      <c r="CB679" s="22">
        <v>98</v>
      </c>
      <c r="CC679" s="22">
        <v>557</v>
      </c>
      <c r="CD679" s="22">
        <v>220</v>
      </c>
      <c r="CE679" s="22">
        <v>619</v>
      </c>
      <c r="CF679" s="22">
        <v>233</v>
      </c>
      <c r="CG679" s="22">
        <v>706</v>
      </c>
      <c r="CH679" s="22">
        <v>239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209042</v>
      </c>
      <c r="D680" s="22">
        <v>0</v>
      </c>
      <c r="E680" s="22">
        <v>0</v>
      </c>
      <c r="F680" s="22">
        <v>-4</v>
      </c>
      <c r="G680" s="22">
        <v>4</v>
      </c>
      <c r="H680" s="22">
        <v>0</v>
      </c>
      <c r="I680" s="22">
        <v>3</v>
      </c>
      <c r="J680" s="20">
        <v>0.8</v>
      </c>
      <c r="K680" s="20">
        <v>0.3</v>
      </c>
      <c r="L680" s="22">
        <v>1</v>
      </c>
      <c r="M680" s="20" t="s">
        <v>1571</v>
      </c>
      <c r="N680" s="20">
        <v>0.8</v>
      </c>
      <c r="O680" s="22">
        <v>515</v>
      </c>
      <c r="P680" s="23" t="b">
        <v>0</v>
      </c>
      <c r="Q680" s="20"/>
      <c r="R680" s="20"/>
      <c r="S680" s="22">
        <v>46</v>
      </c>
      <c r="T680" s="20" t="s">
        <v>1607</v>
      </c>
      <c r="U680" s="20">
        <v>1</v>
      </c>
      <c r="V680" s="20" t="s">
        <v>628</v>
      </c>
      <c r="W680" s="20">
        <v>0.1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11</v>
      </c>
      <c r="AD680" s="22">
        <v>7060</v>
      </c>
      <c r="AE680" s="22">
        <v>104</v>
      </c>
      <c r="AF680" s="22">
        <v>21572</v>
      </c>
      <c r="AG680" s="22">
        <v>142</v>
      </c>
      <c r="AH680" s="20">
        <v>0.2</v>
      </c>
      <c r="AI680" s="20">
        <v>2.4</v>
      </c>
      <c r="AJ680" s="20" t="s">
        <v>628</v>
      </c>
      <c r="AK680" s="22">
        <v>230</v>
      </c>
      <c r="AL680" s="22">
        <v>0</v>
      </c>
      <c r="AM680" s="22">
        <v>0</v>
      </c>
      <c r="AN680" s="22">
        <v>0</v>
      </c>
      <c r="AO680" s="22">
        <v>9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45</v>
      </c>
      <c r="AX680" s="20">
        <v>41</v>
      </c>
      <c r="AY680" s="20">
        <v>54.6</v>
      </c>
      <c r="AZ680" s="20">
        <v>43</v>
      </c>
      <c r="BA680" s="20">
        <v>13.5</v>
      </c>
      <c r="BB680" s="22">
        <v>1</v>
      </c>
      <c r="BC680" s="20">
        <v>0.5</v>
      </c>
      <c r="BD680" s="20">
        <v>7.0000000000000007E-2</v>
      </c>
      <c r="BE680" s="20">
        <v>0.56999999999999995</v>
      </c>
      <c r="BF680" s="20">
        <v>8.01</v>
      </c>
      <c r="BG680" s="22">
        <v>362</v>
      </c>
      <c r="BH680" s="22">
        <v>160</v>
      </c>
      <c r="BI680" s="22">
        <v>255</v>
      </c>
      <c r="BJ680" s="22">
        <v>141</v>
      </c>
      <c r="BK680" s="22">
        <v>249</v>
      </c>
      <c r="BL680" s="22">
        <v>130</v>
      </c>
      <c r="BM680" s="22">
        <v>336</v>
      </c>
      <c r="BN680" s="22">
        <v>152</v>
      </c>
      <c r="BO680" s="20"/>
      <c r="BP680" s="20"/>
      <c r="BQ680" s="20"/>
      <c r="BR680" s="20"/>
      <c r="BS680" s="20"/>
      <c r="BT680" s="20"/>
      <c r="BU680" s="22">
        <v>0.2</v>
      </c>
      <c r="BV680" s="22">
        <v>0</v>
      </c>
      <c r="BW680" s="22">
        <v>0.03</v>
      </c>
      <c r="BX680" s="22">
        <v>0.23</v>
      </c>
      <c r="BY680" s="22">
        <v>3.13</v>
      </c>
      <c r="BZ680" s="22">
        <v>3.52</v>
      </c>
      <c r="CA680" s="22">
        <v>339</v>
      </c>
      <c r="CB680" s="22">
        <v>219</v>
      </c>
      <c r="CC680" s="22">
        <v>287</v>
      </c>
      <c r="CD680" s="22">
        <v>135</v>
      </c>
      <c r="CE680" s="22">
        <v>427</v>
      </c>
      <c r="CF680" s="22">
        <v>195</v>
      </c>
      <c r="CG680" s="22">
        <v>422</v>
      </c>
      <c r="CH680" s="22">
        <v>140</v>
      </c>
      <c r="CI680" s="22">
        <v>0.39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75</v>
      </c>
      <c r="C681" s="22">
        <v>85971</v>
      </c>
      <c r="D681" s="22">
        <v>-1</v>
      </c>
      <c r="E681" s="22">
        <v>1</v>
      </c>
      <c r="F681" s="22">
        <v>5</v>
      </c>
      <c r="G681" s="22">
        <v>-5</v>
      </c>
      <c r="H681" s="22">
        <v>3</v>
      </c>
      <c r="I681" s="22">
        <v>3</v>
      </c>
      <c r="J681" s="20">
        <v>6.6</v>
      </c>
      <c r="K681" s="20">
        <v>4.5999999999999996</v>
      </c>
      <c r="L681" s="22">
        <v>17</v>
      </c>
      <c r="M681" s="20" t="s">
        <v>451</v>
      </c>
      <c r="N681" s="20">
        <v>6.6</v>
      </c>
      <c r="O681" s="22">
        <v>516</v>
      </c>
      <c r="P681" s="23" t="b">
        <v>1</v>
      </c>
      <c r="Q681" s="20"/>
      <c r="R681" s="20" t="s">
        <v>3727</v>
      </c>
      <c r="S681" s="22">
        <v>95</v>
      </c>
      <c r="T681" s="20" t="s">
        <v>1593</v>
      </c>
      <c r="U681" s="20">
        <v>7.1</v>
      </c>
      <c r="V681" s="20" t="s">
        <v>1594</v>
      </c>
      <c r="W681" s="20">
        <v>35.4</v>
      </c>
      <c r="X681" s="23" t="b">
        <v>0</v>
      </c>
      <c r="Y681" s="20"/>
      <c r="Z681" s="20" t="s">
        <v>858</v>
      </c>
      <c r="AA681" s="22">
        <v>18</v>
      </c>
      <c r="AB681" s="22">
        <v>6</v>
      </c>
      <c r="AC681" s="22">
        <v>113</v>
      </c>
      <c r="AD681" s="22">
        <v>4927093</v>
      </c>
      <c r="AE681" s="22">
        <v>178605</v>
      </c>
      <c r="AF681" s="22">
        <v>2095812</v>
      </c>
      <c r="AG681" s="22">
        <v>42780</v>
      </c>
      <c r="AH681" s="20">
        <v>0.7</v>
      </c>
      <c r="AI681" s="20">
        <v>11.9</v>
      </c>
      <c r="AJ681" s="20" t="s">
        <v>451</v>
      </c>
      <c r="AK681" s="22">
        <v>1333</v>
      </c>
      <c r="AL681" s="22">
        <v>10</v>
      </c>
      <c r="AM681" s="22">
        <v>4</v>
      </c>
      <c r="AN681" s="22">
        <v>5</v>
      </c>
      <c r="AO681" s="22">
        <v>21</v>
      </c>
      <c r="AP681" s="22">
        <v>1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16</v>
      </c>
      <c r="AW681" s="22">
        <v>362</v>
      </c>
      <c r="AX681" s="20">
        <v>509.8</v>
      </c>
      <c r="AY681" s="20">
        <v>392.2</v>
      </c>
      <c r="AZ681" s="20">
        <v>515</v>
      </c>
      <c r="BA681" s="20">
        <v>141.6</v>
      </c>
      <c r="BB681" s="22">
        <v>16</v>
      </c>
      <c r="BC681" s="20">
        <v>5.99</v>
      </c>
      <c r="BD681" s="20">
        <v>3.48</v>
      </c>
      <c r="BE681" s="20">
        <v>9.4700000000000006</v>
      </c>
      <c r="BF681" s="20">
        <v>24.42</v>
      </c>
      <c r="BG681" s="22">
        <v>6</v>
      </c>
      <c r="BH681" s="22">
        <v>2</v>
      </c>
      <c r="BI681" s="22">
        <v>21</v>
      </c>
      <c r="BJ681" s="22">
        <v>15</v>
      </c>
      <c r="BK681" s="22">
        <v>6</v>
      </c>
      <c r="BL681" s="22">
        <v>3</v>
      </c>
      <c r="BM681" s="22">
        <v>5</v>
      </c>
      <c r="BN681" s="22">
        <v>4</v>
      </c>
      <c r="BO681" s="20"/>
      <c r="BP681" s="20"/>
      <c r="BQ681" s="22">
        <v>3</v>
      </c>
      <c r="BR681" s="20"/>
      <c r="BS681" s="22">
        <v>1</v>
      </c>
      <c r="BT681" s="20"/>
      <c r="BU681" s="22">
        <v>0.4</v>
      </c>
      <c r="BV681" s="22">
        <v>0</v>
      </c>
      <c r="BW681" s="22">
        <v>0.23</v>
      </c>
      <c r="BX681" s="22">
        <v>0.63</v>
      </c>
      <c r="BY681" s="22">
        <v>1.65</v>
      </c>
      <c r="BZ681" s="22">
        <v>1.42</v>
      </c>
      <c r="CA681" s="22">
        <v>5</v>
      </c>
      <c r="CB681" s="22">
        <v>3</v>
      </c>
      <c r="CC681" s="22">
        <v>6</v>
      </c>
      <c r="CD681" s="22">
        <v>3</v>
      </c>
      <c r="CE681" s="22">
        <v>4</v>
      </c>
      <c r="CF681" s="22">
        <v>2</v>
      </c>
      <c r="CG681" s="22">
        <v>6</v>
      </c>
      <c r="CH681" s="22">
        <v>3</v>
      </c>
      <c r="CI681" s="22">
        <v>1.08</v>
      </c>
      <c r="CJ681" s="22">
        <v>0.34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232859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2</v>
      </c>
      <c r="J682" s="20">
        <v>0</v>
      </c>
      <c r="K682" s="20">
        <v>0</v>
      </c>
      <c r="L682" s="22">
        <v>0</v>
      </c>
      <c r="M682" s="20" t="s">
        <v>1624</v>
      </c>
      <c r="N682" s="20">
        <v>0</v>
      </c>
      <c r="O682" s="22">
        <v>517</v>
      </c>
      <c r="P682" s="23" t="b">
        <v>0</v>
      </c>
      <c r="Q682" s="20" t="s">
        <v>2954</v>
      </c>
      <c r="R682" s="20" t="s">
        <v>3062</v>
      </c>
      <c r="S682" s="22">
        <v>40</v>
      </c>
      <c r="T682" s="20" t="s">
        <v>1625</v>
      </c>
      <c r="U682" s="20">
        <v>0</v>
      </c>
      <c r="V682" s="20" t="s">
        <v>706</v>
      </c>
      <c r="W682" s="20">
        <v>0.2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6594</v>
      </c>
      <c r="AE682" s="22">
        <v>0</v>
      </c>
      <c r="AF682" s="22">
        <v>44187</v>
      </c>
      <c r="AG682" s="22">
        <v>152</v>
      </c>
      <c r="AH682" s="20">
        <v>0</v>
      </c>
      <c r="AI682" s="20">
        <v>0</v>
      </c>
      <c r="AJ682" s="20" t="s">
        <v>706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528</v>
      </c>
      <c r="BH682" s="22">
        <v>191</v>
      </c>
      <c r="BI682" s="22">
        <v>515</v>
      </c>
      <c r="BJ682" s="22">
        <v>191</v>
      </c>
      <c r="BK682" s="22">
        <v>487</v>
      </c>
      <c r="BL682" s="22">
        <v>179</v>
      </c>
      <c r="BM682" s="22">
        <v>536</v>
      </c>
      <c r="BN682" s="22">
        <v>192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659</v>
      </c>
      <c r="CB682" s="22">
        <v>184</v>
      </c>
      <c r="CC682" s="22">
        <v>460</v>
      </c>
      <c r="CD682" s="22">
        <v>162</v>
      </c>
      <c r="CE682" s="22">
        <v>540</v>
      </c>
      <c r="CF682" s="22">
        <v>188</v>
      </c>
      <c r="CG682" s="22">
        <v>311</v>
      </c>
      <c r="CH682" s="22">
        <v>120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199584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0</v>
      </c>
      <c r="K683" s="20">
        <v>0</v>
      </c>
      <c r="L683" s="22">
        <v>0</v>
      </c>
      <c r="M683" s="20" t="s">
        <v>1604</v>
      </c>
      <c r="N683" s="20">
        <v>0</v>
      </c>
      <c r="O683" s="22">
        <v>518</v>
      </c>
      <c r="P683" s="23" t="b">
        <v>0</v>
      </c>
      <c r="Q683" s="20" t="s">
        <v>3007</v>
      </c>
      <c r="R683" s="20" t="s">
        <v>3063</v>
      </c>
      <c r="S683" s="22">
        <v>40</v>
      </c>
      <c r="T683" s="20" t="s">
        <v>1605</v>
      </c>
      <c r="U683" s="20">
        <v>0</v>
      </c>
      <c r="V683" s="20" t="s">
        <v>703</v>
      </c>
      <c r="W683" s="20">
        <v>0.3</v>
      </c>
      <c r="X683" s="23" t="b">
        <v>0</v>
      </c>
      <c r="Y683" s="20"/>
      <c r="Z683" s="20" t="s">
        <v>872</v>
      </c>
      <c r="AA683" s="22">
        <v>18</v>
      </c>
      <c r="AB683" s="22">
        <v>6</v>
      </c>
      <c r="AC683" s="22">
        <v>0</v>
      </c>
      <c r="AD683" s="22">
        <v>11423</v>
      </c>
      <c r="AE683" s="22">
        <v>0</v>
      </c>
      <c r="AF683" s="22">
        <v>63619</v>
      </c>
      <c r="AG683" s="22">
        <v>259</v>
      </c>
      <c r="AH683" s="20">
        <v>0</v>
      </c>
      <c r="AI683" s="20">
        <v>0</v>
      </c>
      <c r="AJ683" s="20" t="s">
        <v>703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519</v>
      </c>
      <c r="BH683" s="22">
        <v>186</v>
      </c>
      <c r="BI683" s="22">
        <v>505</v>
      </c>
      <c r="BJ683" s="22">
        <v>186</v>
      </c>
      <c r="BK683" s="22">
        <v>477</v>
      </c>
      <c r="BL683" s="22">
        <v>174</v>
      </c>
      <c r="BM683" s="22">
        <v>527</v>
      </c>
      <c r="BN683" s="22">
        <v>187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648</v>
      </c>
      <c r="CB683" s="22">
        <v>178</v>
      </c>
      <c r="CC683" s="22">
        <v>451</v>
      </c>
      <c r="CD683" s="22">
        <v>157</v>
      </c>
      <c r="CE683" s="22">
        <v>531</v>
      </c>
      <c r="CF683" s="22">
        <v>183</v>
      </c>
      <c r="CG683" s="22">
        <v>274</v>
      </c>
      <c r="CH683" s="22">
        <v>107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487053</v>
      </c>
      <c r="D684" s="22">
        <v>0</v>
      </c>
      <c r="E684" s="22">
        <v>0</v>
      </c>
      <c r="F684" s="22">
        <v>3</v>
      </c>
      <c r="G684" s="22">
        <v>-3</v>
      </c>
      <c r="H684" s="22">
        <v>2</v>
      </c>
      <c r="I684" s="22">
        <v>2</v>
      </c>
      <c r="J684" s="20">
        <v>2.2000000000000002</v>
      </c>
      <c r="K684" s="20">
        <v>1.7</v>
      </c>
      <c r="L684" s="22">
        <v>9</v>
      </c>
      <c r="M684" s="20" t="s">
        <v>2311</v>
      </c>
      <c r="N684" s="20">
        <v>2.2000000000000002</v>
      </c>
      <c r="O684" s="22">
        <v>519</v>
      </c>
      <c r="P684" s="23" t="b">
        <v>0</v>
      </c>
      <c r="Q684" s="20"/>
      <c r="R684" s="20" t="s">
        <v>3545</v>
      </c>
      <c r="S684" s="22">
        <v>48</v>
      </c>
      <c r="T684" s="20" t="s">
        <v>2312</v>
      </c>
      <c r="U684" s="20">
        <v>2.9</v>
      </c>
      <c r="V684" s="20" t="s">
        <v>2313</v>
      </c>
      <c r="W684" s="20">
        <v>9.8000000000000007</v>
      </c>
      <c r="X684" s="23" t="b">
        <v>0</v>
      </c>
      <c r="Y684" s="20"/>
      <c r="Z684" s="20" t="s">
        <v>858</v>
      </c>
      <c r="AA684" s="22">
        <v>18</v>
      </c>
      <c r="AB684" s="22">
        <v>6</v>
      </c>
      <c r="AC684" s="22">
        <v>40</v>
      </c>
      <c r="AD684" s="22">
        <v>2428498</v>
      </c>
      <c r="AE684" s="22">
        <v>43042</v>
      </c>
      <c r="AF684" s="22">
        <v>1747742</v>
      </c>
      <c r="AG684" s="22">
        <v>5436</v>
      </c>
      <c r="AH684" s="20">
        <v>0.5</v>
      </c>
      <c r="AI684" s="20">
        <v>8.3000000000000007</v>
      </c>
      <c r="AJ684" s="20" t="s">
        <v>2313</v>
      </c>
      <c r="AK684" s="22">
        <v>1142</v>
      </c>
      <c r="AL684" s="22">
        <v>1</v>
      </c>
      <c r="AM684" s="22">
        <v>2</v>
      </c>
      <c r="AN684" s="22">
        <v>3</v>
      </c>
      <c r="AO684" s="22">
        <v>20</v>
      </c>
      <c r="AP684" s="22">
        <v>0</v>
      </c>
      <c r="AQ684" s="22">
        <v>0</v>
      </c>
      <c r="AR684" s="22">
        <v>0</v>
      </c>
      <c r="AS684" s="22">
        <v>4</v>
      </c>
      <c r="AT684" s="22">
        <v>1</v>
      </c>
      <c r="AU684" s="22">
        <v>0</v>
      </c>
      <c r="AV684" s="22">
        <v>5</v>
      </c>
      <c r="AW684" s="22">
        <v>195</v>
      </c>
      <c r="AX684" s="20">
        <v>262.60000000000002</v>
      </c>
      <c r="AY684" s="20">
        <v>149.6</v>
      </c>
      <c r="AZ684" s="20">
        <v>137</v>
      </c>
      <c r="BA684" s="20">
        <v>54.9</v>
      </c>
      <c r="BB684" s="22">
        <v>14</v>
      </c>
      <c r="BC684" s="20">
        <v>1.48</v>
      </c>
      <c r="BD684" s="20">
        <v>0.95</v>
      </c>
      <c r="BE684" s="20">
        <v>2.4300000000000002</v>
      </c>
      <c r="BF684" s="20">
        <v>25.55</v>
      </c>
      <c r="BG684" s="22">
        <v>92</v>
      </c>
      <c r="BH684" s="22">
        <v>34</v>
      </c>
      <c r="BI684" s="22">
        <v>108</v>
      </c>
      <c r="BJ684" s="22">
        <v>20</v>
      </c>
      <c r="BK684" s="22">
        <v>113</v>
      </c>
      <c r="BL684" s="22">
        <v>11</v>
      </c>
      <c r="BM684" s="22">
        <v>100</v>
      </c>
      <c r="BN684" s="22">
        <v>16</v>
      </c>
      <c r="BO684" s="20"/>
      <c r="BP684" s="20"/>
      <c r="BQ684" s="20"/>
      <c r="BR684" s="20"/>
      <c r="BS684" s="20"/>
      <c r="BT684" s="20"/>
      <c r="BU684" s="22">
        <v>0.12</v>
      </c>
      <c r="BV684" s="22">
        <v>0</v>
      </c>
      <c r="BW684" s="22">
        <v>7.0000000000000007E-2</v>
      </c>
      <c r="BX684" s="22">
        <v>0.19</v>
      </c>
      <c r="BY684" s="22">
        <v>2.0099999999999998</v>
      </c>
      <c r="BZ684" s="22">
        <v>1.58</v>
      </c>
      <c r="CA684" s="22">
        <v>304</v>
      </c>
      <c r="CB684" s="22">
        <v>37</v>
      </c>
      <c r="CC684" s="22">
        <v>149</v>
      </c>
      <c r="CD684" s="22">
        <v>44</v>
      </c>
      <c r="CE684" s="22">
        <v>155</v>
      </c>
      <c r="CF684" s="22">
        <v>48</v>
      </c>
      <c r="CG684" s="22">
        <v>41</v>
      </c>
      <c r="CH684" s="22">
        <v>14</v>
      </c>
      <c r="CI684" s="22">
        <v>1.1000000000000001</v>
      </c>
      <c r="CJ684" s="22">
        <v>0.24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184254</v>
      </c>
      <c r="D685" s="22">
        <v>0</v>
      </c>
      <c r="E685" s="22">
        <v>0</v>
      </c>
      <c r="F685" s="22">
        <v>2</v>
      </c>
      <c r="G685" s="22">
        <v>-2</v>
      </c>
      <c r="H685" s="22">
        <v>1</v>
      </c>
      <c r="I685" s="22">
        <v>1</v>
      </c>
      <c r="J685" s="20">
        <v>1.6</v>
      </c>
      <c r="K685" s="20">
        <v>1.1000000000000001</v>
      </c>
      <c r="L685" s="22">
        <v>2</v>
      </c>
      <c r="M685" s="20" t="s">
        <v>2314</v>
      </c>
      <c r="N685" s="20">
        <v>1.6</v>
      </c>
      <c r="O685" s="22">
        <v>520</v>
      </c>
      <c r="P685" s="23" t="b">
        <v>0</v>
      </c>
      <c r="Q685" s="20"/>
      <c r="R685" s="20"/>
      <c r="S685" s="22">
        <v>52</v>
      </c>
      <c r="T685" s="20" t="s">
        <v>2315</v>
      </c>
      <c r="U685" s="20">
        <v>3.4</v>
      </c>
      <c r="V685" s="20" t="s">
        <v>2316</v>
      </c>
      <c r="W685" s="20">
        <v>8.1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54</v>
      </c>
      <c r="AD685" s="22">
        <v>1082544</v>
      </c>
      <c r="AE685" s="22">
        <v>14935</v>
      </c>
      <c r="AF685" s="22">
        <v>478807</v>
      </c>
      <c r="AG685" s="22">
        <v>11165</v>
      </c>
      <c r="AH685" s="20">
        <v>0.3</v>
      </c>
      <c r="AI685" s="20">
        <v>10.4</v>
      </c>
      <c r="AJ685" s="20" t="s">
        <v>2316</v>
      </c>
      <c r="AK685" s="22">
        <v>1440</v>
      </c>
      <c r="AL685" s="22">
        <v>0</v>
      </c>
      <c r="AM685" s="22">
        <v>0</v>
      </c>
      <c r="AN685" s="22">
        <v>4</v>
      </c>
      <c r="AO685" s="22">
        <v>23</v>
      </c>
      <c r="AP685" s="22">
        <v>0</v>
      </c>
      <c r="AQ685" s="22">
        <v>0</v>
      </c>
      <c r="AR685" s="22">
        <v>0</v>
      </c>
      <c r="AS685" s="22">
        <v>2</v>
      </c>
      <c r="AT685" s="22">
        <v>0</v>
      </c>
      <c r="AU685" s="22">
        <v>49</v>
      </c>
      <c r="AV685" s="22">
        <v>5</v>
      </c>
      <c r="AW685" s="22">
        <v>312</v>
      </c>
      <c r="AX685" s="20">
        <v>413.8</v>
      </c>
      <c r="AY685" s="20">
        <v>0</v>
      </c>
      <c r="AZ685" s="20">
        <v>0</v>
      </c>
      <c r="BA685" s="20">
        <v>41.4</v>
      </c>
      <c r="BB685" s="22">
        <v>16</v>
      </c>
      <c r="BC685" s="20">
        <v>0</v>
      </c>
      <c r="BD685" s="20">
        <v>0</v>
      </c>
      <c r="BE685" s="20">
        <v>0</v>
      </c>
      <c r="BF685" s="20">
        <v>26.88</v>
      </c>
      <c r="BG685" s="22">
        <v>18</v>
      </c>
      <c r="BH685" s="22">
        <v>8</v>
      </c>
      <c r="BI685" s="22">
        <v>738</v>
      </c>
      <c r="BJ685" s="22">
        <v>86</v>
      </c>
      <c r="BK685" s="22">
        <v>736</v>
      </c>
      <c r="BL685" s="22">
        <v>85</v>
      </c>
      <c r="BM685" s="22">
        <v>160</v>
      </c>
      <c r="BN685" s="22">
        <v>8</v>
      </c>
      <c r="BO685" s="20"/>
      <c r="BP685" s="20"/>
      <c r="BQ685" s="20"/>
      <c r="BR685" s="20"/>
      <c r="BS685" s="20"/>
      <c r="BT685" s="20"/>
      <c r="BU685" s="22">
        <v>0</v>
      </c>
      <c r="BV685" s="22">
        <v>3.06</v>
      </c>
      <c r="BW685" s="22">
        <v>0</v>
      </c>
      <c r="BX685" s="22">
        <v>0</v>
      </c>
      <c r="BY685" s="22">
        <v>1.68</v>
      </c>
      <c r="BZ685" s="22">
        <v>1.44</v>
      </c>
      <c r="CA685" s="22">
        <v>159</v>
      </c>
      <c r="CB685" s="22">
        <v>4</v>
      </c>
      <c r="CC685" s="22">
        <v>202</v>
      </c>
      <c r="CD685" s="22">
        <v>16</v>
      </c>
      <c r="CE685" s="22">
        <v>99</v>
      </c>
      <c r="CF685" s="22">
        <v>14</v>
      </c>
      <c r="CG685" s="22">
        <v>50</v>
      </c>
      <c r="CH685" s="22">
        <v>9</v>
      </c>
      <c r="CI685" s="22">
        <v>1</v>
      </c>
      <c r="CJ685" s="22">
        <v>0.25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175941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1</v>
      </c>
      <c r="J686" s="20">
        <v>0</v>
      </c>
      <c r="K686" s="20">
        <v>0</v>
      </c>
      <c r="L686" s="22">
        <v>0</v>
      </c>
      <c r="M686" s="20" t="s">
        <v>1621</v>
      </c>
      <c r="N686" s="20">
        <v>0</v>
      </c>
      <c r="O686" s="22">
        <v>521</v>
      </c>
      <c r="P686" s="23" t="b">
        <v>0</v>
      </c>
      <c r="Q686" s="20" t="s">
        <v>2412</v>
      </c>
      <c r="R686" s="20" t="s">
        <v>2607</v>
      </c>
      <c r="S686" s="22">
        <v>39</v>
      </c>
      <c r="T686" s="20" t="s">
        <v>2317</v>
      </c>
      <c r="U686" s="20">
        <v>0</v>
      </c>
      <c r="V686" s="20" t="s">
        <v>2318</v>
      </c>
      <c r="W686" s="20">
        <v>0.2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0</v>
      </c>
      <c r="AD686" s="22">
        <v>16067</v>
      </c>
      <c r="AE686" s="22">
        <v>525</v>
      </c>
      <c r="AF686" s="22">
        <v>19495</v>
      </c>
      <c r="AG686" s="22">
        <v>422</v>
      </c>
      <c r="AH686" s="20">
        <v>0</v>
      </c>
      <c r="AI686" s="20">
        <v>0</v>
      </c>
      <c r="AJ686" s="20" t="s">
        <v>2318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488</v>
      </c>
      <c r="BH686" s="22">
        <v>42</v>
      </c>
      <c r="BI686" s="22">
        <v>472</v>
      </c>
      <c r="BJ686" s="22">
        <v>24</v>
      </c>
      <c r="BK686" s="22">
        <v>443</v>
      </c>
      <c r="BL686" s="22">
        <v>15</v>
      </c>
      <c r="BM686" s="22">
        <v>494</v>
      </c>
      <c r="BN686" s="22">
        <v>42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739</v>
      </c>
      <c r="CB686" s="22">
        <v>80</v>
      </c>
      <c r="CC686" s="22">
        <v>414</v>
      </c>
      <c r="CD686" s="22">
        <v>41</v>
      </c>
      <c r="CE686" s="22">
        <v>500</v>
      </c>
      <c r="CF686" s="22">
        <v>42</v>
      </c>
      <c r="CG686" s="22">
        <v>303</v>
      </c>
      <c r="CH686" s="22">
        <v>43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235674</v>
      </c>
      <c r="D687" s="22">
        <v>0</v>
      </c>
      <c r="E687" s="22">
        <v>0</v>
      </c>
      <c r="F687" s="22">
        <v>-4</v>
      </c>
      <c r="G687" s="22">
        <v>4</v>
      </c>
      <c r="H687" s="22">
        <v>1</v>
      </c>
      <c r="I687" s="22">
        <v>3</v>
      </c>
      <c r="J687" s="20">
        <v>0</v>
      </c>
      <c r="K687" s="20">
        <v>0</v>
      </c>
      <c r="L687" s="22">
        <v>0</v>
      </c>
      <c r="M687" s="20" t="s">
        <v>1320</v>
      </c>
      <c r="N687" s="20">
        <v>0</v>
      </c>
      <c r="O687" s="22">
        <v>583</v>
      </c>
      <c r="P687" s="23" t="b">
        <v>0</v>
      </c>
      <c r="Q687" s="20" t="s">
        <v>3654</v>
      </c>
      <c r="R687" s="20" t="s">
        <v>3331</v>
      </c>
      <c r="S687" s="22">
        <v>51</v>
      </c>
      <c r="T687" s="20" t="s">
        <v>1321</v>
      </c>
      <c r="U687" s="20">
        <v>2.8</v>
      </c>
      <c r="V687" s="20" t="s">
        <v>699</v>
      </c>
      <c r="W687" s="20">
        <v>0.1</v>
      </c>
      <c r="X687" s="23" t="b">
        <v>0</v>
      </c>
      <c r="Y687" s="20"/>
      <c r="Z687" s="20" t="s">
        <v>899</v>
      </c>
      <c r="AA687" s="22">
        <v>18</v>
      </c>
      <c r="AB687" s="22">
        <v>6</v>
      </c>
      <c r="AC687" s="22">
        <v>14</v>
      </c>
      <c r="AD687" s="22">
        <v>18823</v>
      </c>
      <c r="AE687" s="22">
        <v>10</v>
      </c>
      <c r="AF687" s="22">
        <v>28125</v>
      </c>
      <c r="AG687" s="22">
        <v>47</v>
      </c>
      <c r="AH687" s="20">
        <v>0</v>
      </c>
      <c r="AI687" s="20">
        <v>2.7</v>
      </c>
      <c r="AJ687" s="20" t="s">
        <v>699</v>
      </c>
      <c r="AK687" s="22">
        <v>196</v>
      </c>
      <c r="AL687" s="22">
        <v>0</v>
      </c>
      <c r="AM687" s="22">
        <v>2</v>
      </c>
      <c r="AN687" s="22">
        <v>0</v>
      </c>
      <c r="AO687" s="22">
        <v>2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2</v>
      </c>
      <c r="AW687" s="22">
        <v>53</v>
      </c>
      <c r="AX687" s="20">
        <v>73.400000000000006</v>
      </c>
      <c r="AY687" s="20">
        <v>144.30000000000001</v>
      </c>
      <c r="AZ687" s="20">
        <v>61</v>
      </c>
      <c r="BA687" s="20">
        <v>28</v>
      </c>
      <c r="BB687" s="22">
        <v>2</v>
      </c>
      <c r="BC687" s="20">
        <v>0.41</v>
      </c>
      <c r="BD687" s="20">
        <v>0.75</v>
      </c>
      <c r="BE687" s="20">
        <v>1.1599999999999999</v>
      </c>
      <c r="BF687" s="20">
        <v>1.79</v>
      </c>
      <c r="BG687" s="22">
        <v>310</v>
      </c>
      <c r="BH687" s="22">
        <v>132</v>
      </c>
      <c r="BI687" s="22">
        <v>121</v>
      </c>
      <c r="BJ687" s="22">
        <v>85</v>
      </c>
      <c r="BK687" s="22">
        <v>209</v>
      </c>
      <c r="BL687" s="22">
        <v>116</v>
      </c>
      <c r="BM687" s="22">
        <v>236</v>
      </c>
      <c r="BN687" s="22">
        <v>110</v>
      </c>
      <c r="BO687" s="20"/>
      <c r="BP687" s="20"/>
      <c r="BQ687" s="20"/>
      <c r="BR687" s="20"/>
      <c r="BS687" s="20"/>
      <c r="BT687" s="20"/>
      <c r="BU687" s="22">
        <v>0.19</v>
      </c>
      <c r="BV687" s="22">
        <v>0</v>
      </c>
      <c r="BW687" s="22">
        <v>0.34</v>
      </c>
      <c r="BX687" s="22">
        <v>0.53</v>
      </c>
      <c r="BY687" s="22">
        <v>0.82</v>
      </c>
      <c r="BZ687" s="22">
        <v>0.92</v>
      </c>
      <c r="CA687" s="22">
        <v>165</v>
      </c>
      <c r="CB687" s="22">
        <v>101</v>
      </c>
      <c r="CC687" s="22">
        <v>718</v>
      </c>
      <c r="CD687" s="22">
        <v>303</v>
      </c>
      <c r="CE687" s="22">
        <v>171</v>
      </c>
      <c r="CF687" s="22">
        <v>78</v>
      </c>
      <c r="CG687" s="22">
        <v>441</v>
      </c>
      <c r="CH687" s="22">
        <v>147</v>
      </c>
      <c r="CI687" s="22">
        <v>0.92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491279</v>
      </c>
      <c r="D688" s="22">
        <v>-1</v>
      </c>
      <c r="E688" s="22">
        <v>1</v>
      </c>
      <c r="F688" s="22">
        <v>-1</v>
      </c>
      <c r="G688" s="22">
        <v>1</v>
      </c>
      <c r="H688" s="22">
        <v>1</v>
      </c>
      <c r="I688" s="22">
        <v>2</v>
      </c>
      <c r="J688" s="20">
        <v>0</v>
      </c>
      <c r="K688" s="20">
        <v>0</v>
      </c>
      <c r="L688" s="22">
        <v>0</v>
      </c>
      <c r="M688" s="20" t="s">
        <v>2608</v>
      </c>
      <c r="N688" s="20">
        <v>0</v>
      </c>
      <c r="O688" s="22">
        <v>639</v>
      </c>
      <c r="P688" s="23" t="b">
        <v>0</v>
      </c>
      <c r="Q688" s="20" t="s">
        <v>3525</v>
      </c>
      <c r="R688" s="20" t="s">
        <v>3458</v>
      </c>
      <c r="S688" s="22">
        <v>44</v>
      </c>
      <c r="T688" s="20" t="s">
        <v>2609</v>
      </c>
      <c r="U688" s="20">
        <v>3.9</v>
      </c>
      <c r="V688" s="20" t="s">
        <v>2610</v>
      </c>
      <c r="W688" s="20">
        <v>1.4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43</v>
      </c>
      <c r="AD688" s="22">
        <v>730198</v>
      </c>
      <c r="AE688" s="22">
        <v>100</v>
      </c>
      <c r="AF688" s="22">
        <v>653084</v>
      </c>
      <c r="AG688" s="22">
        <v>6617</v>
      </c>
      <c r="AH688" s="20">
        <v>0</v>
      </c>
      <c r="AI688" s="20">
        <v>9.8000000000000007</v>
      </c>
      <c r="AJ688" s="20" t="s">
        <v>2611</v>
      </c>
      <c r="AK688" s="22">
        <v>945</v>
      </c>
      <c r="AL688" s="22">
        <v>1</v>
      </c>
      <c r="AM688" s="22">
        <v>0</v>
      </c>
      <c r="AN688" s="22">
        <v>4</v>
      </c>
      <c r="AO688" s="22">
        <v>10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4</v>
      </c>
      <c r="AW688" s="22">
        <v>227</v>
      </c>
      <c r="AX688" s="20">
        <v>206.6</v>
      </c>
      <c r="AY688" s="20">
        <v>14</v>
      </c>
      <c r="AZ688" s="20">
        <v>32</v>
      </c>
      <c r="BA688" s="20">
        <v>25.4</v>
      </c>
      <c r="BB688" s="22">
        <v>11</v>
      </c>
      <c r="BC688" s="20">
        <v>0.35</v>
      </c>
      <c r="BD688" s="20">
        <v>0.11</v>
      </c>
      <c r="BE688" s="20">
        <v>0.46</v>
      </c>
      <c r="BF688" s="20">
        <v>13.62</v>
      </c>
      <c r="BG688" s="22">
        <v>141</v>
      </c>
      <c r="BH688" s="22">
        <v>54</v>
      </c>
      <c r="BI688" s="22">
        <v>372</v>
      </c>
      <c r="BJ688" s="22">
        <v>132</v>
      </c>
      <c r="BK688" s="22">
        <v>281</v>
      </c>
      <c r="BL688" s="22">
        <v>89</v>
      </c>
      <c r="BM688" s="22">
        <v>257</v>
      </c>
      <c r="BN688" s="22">
        <v>85</v>
      </c>
      <c r="BO688" s="20"/>
      <c r="BP688" s="20"/>
      <c r="BQ688" s="20"/>
      <c r="BR688" s="20"/>
      <c r="BS688" s="20"/>
      <c r="BT688" s="20"/>
      <c r="BU688" s="22">
        <v>0.03</v>
      </c>
      <c r="BV688" s="22">
        <v>0</v>
      </c>
      <c r="BW688" s="22">
        <v>0.01</v>
      </c>
      <c r="BX688" s="22">
        <v>0.04</v>
      </c>
      <c r="BY688" s="22">
        <v>1.3</v>
      </c>
      <c r="BZ688" s="22">
        <v>0.95</v>
      </c>
      <c r="CA688" s="22">
        <v>556</v>
      </c>
      <c r="CB688" s="22">
        <v>122</v>
      </c>
      <c r="CC688" s="22">
        <v>585</v>
      </c>
      <c r="CD688" s="22">
        <v>229</v>
      </c>
      <c r="CE688" s="22">
        <v>63</v>
      </c>
      <c r="CF688" s="22">
        <v>15</v>
      </c>
      <c r="CG688" s="22">
        <v>159</v>
      </c>
      <c r="CH688" s="22">
        <v>62</v>
      </c>
      <c r="CI688" s="22">
        <v>1.05</v>
      </c>
      <c r="CJ688" s="22">
        <v>0.38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490145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2612</v>
      </c>
      <c r="N689" s="20">
        <v>0</v>
      </c>
      <c r="O689" s="22">
        <v>640</v>
      </c>
      <c r="P689" s="23" t="b">
        <v>0</v>
      </c>
      <c r="Q689" s="20" t="s">
        <v>2891</v>
      </c>
      <c r="R689" s="20" t="s">
        <v>3064</v>
      </c>
      <c r="S689" s="22">
        <v>45</v>
      </c>
      <c r="T689" s="20" t="s">
        <v>2613</v>
      </c>
      <c r="U689" s="20">
        <v>0</v>
      </c>
      <c r="V689" s="20" t="s">
        <v>2614</v>
      </c>
      <c r="W689" s="20">
        <v>0.1</v>
      </c>
      <c r="X689" s="23" t="b">
        <v>0</v>
      </c>
      <c r="Y689" s="20"/>
      <c r="Z689" s="20" t="s">
        <v>872</v>
      </c>
      <c r="AA689" s="22">
        <v>18</v>
      </c>
      <c r="AB689" s="22">
        <v>6</v>
      </c>
      <c r="AC689" s="22">
        <v>0</v>
      </c>
      <c r="AD689" s="22">
        <v>7772</v>
      </c>
      <c r="AE689" s="22">
        <v>0</v>
      </c>
      <c r="AF689" s="22">
        <v>29475</v>
      </c>
      <c r="AG689" s="22">
        <v>76</v>
      </c>
      <c r="AH689" s="20">
        <v>0</v>
      </c>
      <c r="AI689" s="20">
        <v>0</v>
      </c>
      <c r="AJ689" s="20" t="s">
        <v>2614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669</v>
      </c>
      <c r="BH689" s="22">
        <v>73</v>
      </c>
      <c r="BI689" s="22">
        <v>664</v>
      </c>
      <c r="BJ689" s="22">
        <v>73</v>
      </c>
      <c r="BK689" s="22">
        <v>655</v>
      </c>
      <c r="BL689" s="22">
        <v>72</v>
      </c>
      <c r="BM689" s="22">
        <v>674</v>
      </c>
      <c r="BN689" s="22">
        <v>75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428</v>
      </c>
      <c r="CB689" s="22">
        <v>77</v>
      </c>
      <c r="CC689" s="22">
        <v>629</v>
      </c>
      <c r="CD689" s="22">
        <v>69</v>
      </c>
      <c r="CE689" s="22">
        <v>677</v>
      </c>
      <c r="CF689" s="22">
        <v>76</v>
      </c>
      <c r="CG689" s="22">
        <v>370</v>
      </c>
      <c r="CH689" s="22">
        <v>58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536908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4</v>
      </c>
      <c r="J690" s="20">
        <v>0.4</v>
      </c>
      <c r="K690" s="20">
        <v>-0.1</v>
      </c>
      <c r="L690" s="22">
        <v>0</v>
      </c>
      <c r="M690" s="20" t="s">
        <v>2615</v>
      </c>
      <c r="N690" s="20">
        <v>0.4</v>
      </c>
      <c r="O690" s="22">
        <v>641</v>
      </c>
      <c r="P690" s="23" t="b">
        <v>0</v>
      </c>
      <c r="Q690" s="20"/>
      <c r="R690" s="20"/>
      <c r="S690" s="22">
        <v>54</v>
      </c>
      <c r="T690" s="20" t="s">
        <v>2616</v>
      </c>
      <c r="U690" s="20">
        <v>0.8</v>
      </c>
      <c r="V690" s="20" t="s">
        <v>2617</v>
      </c>
      <c r="W690" s="20">
        <v>0.1</v>
      </c>
      <c r="X690" s="23" t="b">
        <v>0</v>
      </c>
      <c r="Y690" s="20"/>
      <c r="Z690" s="20" t="s">
        <v>858</v>
      </c>
      <c r="AA690" s="22">
        <v>18</v>
      </c>
      <c r="AB690" s="22">
        <v>6</v>
      </c>
      <c r="AC690" s="22">
        <v>4</v>
      </c>
      <c r="AD690" s="22">
        <v>7539</v>
      </c>
      <c r="AE690" s="22">
        <v>158</v>
      </c>
      <c r="AF690" s="22">
        <v>10172</v>
      </c>
      <c r="AG690" s="22">
        <v>117</v>
      </c>
      <c r="AH690" s="20">
        <v>0.1</v>
      </c>
      <c r="AI690" s="20">
        <v>0.7</v>
      </c>
      <c r="AJ690" s="20" t="s">
        <v>2618</v>
      </c>
      <c r="AK690" s="22">
        <v>16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7</v>
      </c>
      <c r="AX690" s="20">
        <v>2</v>
      </c>
      <c r="AY690" s="20">
        <v>0.6</v>
      </c>
      <c r="AZ690" s="20">
        <v>0</v>
      </c>
      <c r="BA690" s="20">
        <v>0.2</v>
      </c>
      <c r="BB690" s="22">
        <v>0</v>
      </c>
      <c r="BC690" s="20">
        <v>0</v>
      </c>
      <c r="BD690" s="20">
        <v>0</v>
      </c>
      <c r="BE690" s="20">
        <v>0</v>
      </c>
      <c r="BF690" s="20">
        <v>0.9</v>
      </c>
      <c r="BG690" s="22">
        <v>463</v>
      </c>
      <c r="BH690" s="22">
        <v>54</v>
      </c>
      <c r="BI690" s="22">
        <v>434</v>
      </c>
      <c r="BJ690" s="22">
        <v>55</v>
      </c>
      <c r="BK690" s="22">
        <v>741</v>
      </c>
      <c r="BL690" s="22">
        <v>89</v>
      </c>
      <c r="BM690" s="22">
        <v>476</v>
      </c>
      <c r="BN690" s="22">
        <v>59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5.0599999999999996</v>
      </c>
      <c r="BZ690" s="22">
        <v>0</v>
      </c>
      <c r="CA690" s="22">
        <v>131</v>
      </c>
      <c r="CB690" s="22">
        <v>36</v>
      </c>
      <c r="CC690" s="22">
        <v>353</v>
      </c>
      <c r="CD690" s="22">
        <v>47</v>
      </c>
      <c r="CE690" s="22">
        <v>474</v>
      </c>
      <c r="CF690" s="22">
        <v>62</v>
      </c>
      <c r="CG690" s="22">
        <v>473</v>
      </c>
      <c r="CH690" s="22">
        <v>69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548308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</v>
      </c>
      <c r="K691" s="20">
        <v>0</v>
      </c>
      <c r="L691" s="22">
        <v>0</v>
      </c>
      <c r="M691" s="20" t="s">
        <v>973</v>
      </c>
      <c r="N691" s="20">
        <v>0</v>
      </c>
      <c r="O691" s="22">
        <v>702</v>
      </c>
      <c r="P691" s="23" t="b">
        <v>0</v>
      </c>
      <c r="Q691" s="20" t="s">
        <v>3543</v>
      </c>
      <c r="R691" s="20" t="s">
        <v>3608</v>
      </c>
      <c r="S691" s="22">
        <v>40</v>
      </c>
      <c r="T691" s="20" t="s">
        <v>3065</v>
      </c>
      <c r="U691" s="20">
        <v>0</v>
      </c>
      <c r="V691" s="20" t="s">
        <v>680</v>
      </c>
      <c r="W691" s="20">
        <v>0.1</v>
      </c>
      <c r="X691" s="23" t="b">
        <v>0</v>
      </c>
      <c r="Y691" s="20"/>
      <c r="Z691" s="20" t="s">
        <v>899</v>
      </c>
      <c r="AA691" s="22">
        <v>18</v>
      </c>
      <c r="AB691" s="22">
        <v>6</v>
      </c>
      <c r="AC691" s="22">
        <v>0</v>
      </c>
      <c r="AD691" s="22">
        <v>10684</v>
      </c>
      <c r="AE691" s="22">
        <v>10</v>
      </c>
      <c r="AF691" s="22">
        <v>7859</v>
      </c>
      <c r="AG691" s="22">
        <v>166</v>
      </c>
      <c r="AH691" s="20">
        <v>0</v>
      </c>
      <c r="AI691" s="20">
        <v>0</v>
      </c>
      <c r="AJ691" s="20" t="s">
        <v>680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576</v>
      </c>
      <c r="BH691" s="22">
        <v>223</v>
      </c>
      <c r="BI691" s="22">
        <v>562</v>
      </c>
      <c r="BJ691" s="22">
        <v>222</v>
      </c>
      <c r="BK691" s="22">
        <v>536</v>
      </c>
      <c r="BL691" s="22">
        <v>212</v>
      </c>
      <c r="BM691" s="22">
        <v>583</v>
      </c>
      <c r="BN691" s="22">
        <v>223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714</v>
      </c>
      <c r="CB691" s="22">
        <v>223</v>
      </c>
      <c r="CC691" s="22">
        <v>510</v>
      </c>
      <c r="CD691" s="22">
        <v>196</v>
      </c>
      <c r="CE691" s="22">
        <v>588</v>
      </c>
      <c r="CF691" s="22">
        <v>220</v>
      </c>
      <c r="CG691" s="22">
        <v>445</v>
      </c>
      <c r="CH691" s="22">
        <v>169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513588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4</v>
      </c>
      <c r="J692" s="20">
        <v>0.4</v>
      </c>
      <c r="K692" s="20">
        <v>-0.1</v>
      </c>
      <c r="L692" s="22">
        <v>1</v>
      </c>
      <c r="M692" s="20" t="s">
        <v>3289</v>
      </c>
      <c r="N692" s="20">
        <v>0.4</v>
      </c>
      <c r="O692" s="22">
        <v>722</v>
      </c>
      <c r="P692" s="23" t="b">
        <v>0</v>
      </c>
      <c r="Q692" s="20"/>
      <c r="R692" s="20"/>
      <c r="S692" s="22">
        <v>45</v>
      </c>
      <c r="T692" s="20" t="s">
        <v>3290</v>
      </c>
      <c r="U692" s="20">
        <v>1</v>
      </c>
      <c r="V692" s="20" t="s">
        <v>3291</v>
      </c>
      <c r="W692" s="20">
        <v>0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2</v>
      </c>
      <c r="AD692" s="22">
        <v>6101</v>
      </c>
      <c r="AE692" s="22">
        <v>191</v>
      </c>
      <c r="AF692" s="22">
        <v>3425</v>
      </c>
      <c r="AG692" s="22">
        <v>203</v>
      </c>
      <c r="AH692" s="20">
        <v>0.1</v>
      </c>
      <c r="AI692" s="20">
        <v>0.4</v>
      </c>
      <c r="AJ692" s="20" t="s">
        <v>3291</v>
      </c>
      <c r="AK692" s="22">
        <v>2</v>
      </c>
      <c r="AL692" s="22">
        <v>0</v>
      </c>
      <c r="AM692" s="22">
        <v>0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5</v>
      </c>
      <c r="AX692" s="20">
        <v>3</v>
      </c>
      <c r="AY692" s="20">
        <v>0</v>
      </c>
      <c r="AZ692" s="20">
        <v>0</v>
      </c>
      <c r="BA692" s="20">
        <v>0.3</v>
      </c>
      <c r="BB692" s="22">
        <v>0</v>
      </c>
      <c r="BC692" s="20">
        <v>0</v>
      </c>
      <c r="BD692" s="20">
        <v>0</v>
      </c>
      <c r="BE692" s="20">
        <v>0</v>
      </c>
      <c r="BF692" s="20">
        <v>0.33</v>
      </c>
      <c r="BG692" s="22">
        <v>457</v>
      </c>
      <c r="BH692" s="22">
        <v>52</v>
      </c>
      <c r="BI692" s="22">
        <v>677</v>
      </c>
      <c r="BJ692" s="22">
        <v>77</v>
      </c>
      <c r="BK692" s="22">
        <v>668</v>
      </c>
      <c r="BL692" s="22">
        <v>76</v>
      </c>
      <c r="BM692" s="22">
        <v>467</v>
      </c>
      <c r="BN692" s="22">
        <v>56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14.85</v>
      </c>
      <c r="BZ692" s="22">
        <v>45</v>
      </c>
      <c r="CA692" s="22">
        <v>442</v>
      </c>
      <c r="CB692" s="22">
        <v>81</v>
      </c>
      <c r="CC692" s="22">
        <v>336</v>
      </c>
      <c r="CD692" s="22">
        <v>42</v>
      </c>
      <c r="CE692" s="22">
        <v>419</v>
      </c>
      <c r="CF692" s="22">
        <v>51</v>
      </c>
      <c r="CG692" s="22">
        <v>516</v>
      </c>
      <c r="CH692" s="22">
        <v>72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519321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0</v>
      </c>
      <c r="K693" s="20">
        <v>-0.5</v>
      </c>
      <c r="L693" s="22">
        <v>0</v>
      </c>
      <c r="M693" s="20" t="s">
        <v>1621</v>
      </c>
      <c r="N693" s="20">
        <v>0</v>
      </c>
      <c r="O693" s="22">
        <v>740</v>
      </c>
      <c r="P693" s="23" t="b">
        <v>0</v>
      </c>
      <c r="Q693" s="20"/>
      <c r="R693" s="20"/>
      <c r="S693" s="22">
        <v>40</v>
      </c>
      <c r="T693" s="20" t="s">
        <v>3546</v>
      </c>
      <c r="U693" s="20">
        <v>0</v>
      </c>
      <c r="V693" s="20" t="s">
        <v>3547</v>
      </c>
      <c r="W693" s="20">
        <v>0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0</v>
      </c>
      <c r="AD693" s="22">
        <v>937</v>
      </c>
      <c r="AE693" s="22">
        <v>79</v>
      </c>
      <c r="AF693" s="22">
        <v>337</v>
      </c>
      <c r="AG693" s="22">
        <v>57</v>
      </c>
      <c r="AH693" s="20">
        <v>0</v>
      </c>
      <c r="AI693" s="20">
        <v>0</v>
      </c>
      <c r="AJ693" s="20" t="s">
        <v>3547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571</v>
      </c>
      <c r="BH693" s="22">
        <v>218</v>
      </c>
      <c r="BI693" s="22">
        <v>557</v>
      </c>
      <c r="BJ693" s="22">
        <v>217</v>
      </c>
      <c r="BK693" s="22">
        <v>531</v>
      </c>
      <c r="BL693" s="22">
        <v>207</v>
      </c>
      <c r="BM693" s="22">
        <v>578</v>
      </c>
      <c r="BN693" s="22">
        <v>218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709</v>
      </c>
      <c r="CB693" s="22">
        <v>218</v>
      </c>
      <c r="CC693" s="22">
        <v>505</v>
      </c>
      <c r="CD693" s="22">
        <v>191</v>
      </c>
      <c r="CE693" s="22">
        <v>583</v>
      </c>
      <c r="CF693" s="22">
        <v>215</v>
      </c>
      <c r="CG693" s="22">
        <v>659</v>
      </c>
      <c r="CH693" s="22">
        <v>229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492779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3</v>
      </c>
      <c r="J694" s="20">
        <v>0</v>
      </c>
      <c r="K694" s="20">
        <v>-0.5</v>
      </c>
      <c r="L694" s="22">
        <v>0</v>
      </c>
      <c r="M694" s="20" t="s">
        <v>3663</v>
      </c>
      <c r="N694" s="20">
        <v>0</v>
      </c>
      <c r="O694" s="22">
        <v>754</v>
      </c>
      <c r="P694" s="23" t="b">
        <v>0</v>
      </c>
      <c r="Q694" s="20"/>
      <c r="R694" s="20"/>
      <c r="S694" s="22">
        <v>45</v>
      </c>
      <c r="T694" s="20" t="s">
        <v>3664</v>
      </c>
      <c r="U694" s="20">
        <v>0</v>
      </c>
      <c r="V694" s="20" t="s">
        <v>3665</v>
      </c>
      <c r="W694" s="20">
        <v>0</v>
      </c>
      <c r="X694" s="23" t="b">
        <v>0</v>
      </c>
      <c r="Y694" s="20"/>
      <c r="Z694" s="20" t="s">
        <v>858</v>
      </c>
      <c r="AA694" s="22">
        <v>18</v>
      </c>
      <c r="AB694" s="22">
        <v>6</v>
      </c>
      <c r="AC694" s="22">
        <v>0</v>
      </c>
      <c r="AD694" s="22">
        <v>94</v>
      </c>
      <c r="AE694" s="22">
        <v>25</v>
      </c>
      <c r="AF694" s="22">
        <v>21</v>
      </c>
      <c r="AG694" s="22">
        <v>8</v>
      </c>
      <c r="AH694" s="20">
        <v>0</v>
      </c>
      <c r="AI694" s="20">
        <v>0</v>
      </c>
      <c r="AJ694" s="20" t="s">
        <v>3666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674</v>
      </c>
      <c r="BH694" s="22">
        <v>270</v>
      </c>
      <c r="BI694" s="22">
        <v>670</v>
      </c>
      <c r="BJ694" s="22">
        <v>271</v>
      </c>
      <c r="BK694" s="22">
        <v>661</v>
      </c>
      <c r="BL694" s="22">
        <v>270</v>
      </c>
      <c r="BM694" s="22">
        <v>680</v>
      </c>
      <c r="BN694" s="22">
        <v>273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434</v>
      </c>
      <c r="CB694" s="22">
        <v>253</v>
      </c>
      <c r="CC694" s="22">
        <v>634</v>
      </c>
      <c r="CD694" s="22">
        <v>242</v>
      </c>
      <c r="CE694" s="22">
        <v>682</v>
      </c>
      <c r="CF694" s="22">
        <v>276</v>
      </c>
      <c r="CG694" s="22">
        <v>748</v>
      </c>
      <c r="CH694" s="22">
        <v>320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210494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2</v>
      </c>
      <c r="J695" s="20">
        <v>1.2</v>
      </c>
      <c r="K695" s="20">
        <v>1.2</v>
      </c>
      <c r="L695" s="22">
        <v>0</v>
      </c>
      <c r="M695" s="20" t="s">
        <v>1651</v>
      </c>
      <c r="N695" s="20">
        <v>1.2</v>
      </c>
      <c r="O695" s="22">
        <v>522</v>
      </c>
      <c r="P695" s="23" t="b">
        <v>0</v>
      </c>
      <c r="Q695" s="20"/>
      <c r="R695" s="20" t="s">
        <v>2804</v>
      </c>
      <c r="S695" s="22">
        <v>45</v>
      </c>
      <c r="T695" s="20" t="s">
        <v>1652</v>
      </c>
      <c r="U695" s="20">
        <v>1.8</v>
      </c>
      <c r="V695" s="20" t="s">
        <v>549</v>
      </c>
      <c r="W695" s="20">
        <v>0.9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27</v>
      </c>
      <c r="AD695" s="22">
        <v>104909</v>
      </c>
      <c r="AE695" s="22">
        <v>521</v>
      </c>
      <c r="AF695" s="22">
        <v>86422</v>
      </c>
      <c r="AG695" s="22">
        <v>1837</v>
      </c>
      <c r="AH695" s="20">
        <v>0.3</v>
      </c>
      <c r="AI695" s="20">
        <v>6</v>
      </c>
      <c r="AJ695" s="20" t="s">
        <v>2319</v>
      </c>
      <c r="AK695" s="22">
        <v>1326</v>
      </c>
      <c r="AL695" s="22">
        <v>1</v>
      </c>
      <c r="AM695" s="22">
        <v>0</v>
      </c>
      <c r="AN695" s="22">
        <v>1</v>
      </c>
      <c r="AO695" s="22">
        <v>29</v>
      </c>
      <c r="AP695" s="22">
        <v>0</v>
      </c>
      <c r="AQ695" s="22">
        <v>0</v>
      </c>
      <c r="AR695" s="22">
        <v>0</v>
      </c>
      <c r="AS695" s="22">
        <v>1</v>
      </c>
      <c r="AT695" s="22">
        <v>1</v>
      </c>
      <c r="AU695" s="22">
        <v>0</v>
      </c>
      <c r="AV695" s="22">
        <v>0</v>
      </c>
      <c r="AW695" s="22">
        <v>186</v>
      </c>
      <c r="AX695" s="20">
        <v>315.39999999999998</v>
      </c>
      <c r="AY695" s="20">
        <v>40.9</v>
      </c>
      <c r="AZ695" s="20">
        <v>117</v>
      </c>
      <c r="BA695" s="20">
        <v>47.5</v>
      </c>
      <c r="BB695" s="22">
        <v>15</v>
      </c>
      <c r="BC695" s="20">
        <v>1.0900000000000001</v>
      </c>
      <c r="BD695" s="20">
        <v>0.33</v>
      </c>
      <c r="BE695" s="20">
        <v>1.42</v>
      </c>
      <c r="BF695" s="20">
        <v>27.29</v>
      </c>
      <c r="BG695" s="22">
        <v>51</v>
      </c>
      <c r="BH695" s="22">
        <v>12</v>
      </c>
      <c r="BI695" s="22">
        <v>294</v>
      </c>
      <c r="BJ695" s="22">
        <v>96</v>
      </c>
      <c r="BK695" s="22">
        <v>135</v>
      </c>
      <c r="BL695" s="22">
        <v>16</v>
      </c>
      <c r="BM695" s="22">
        <v>129</v>
      </c>
      <c r="BN695" s="22">
        <v>29</v>
      </c>
      <c r="BO695" s="20"/>
      <c r="BP695" s="20"/>
      <c r="BQ695" s="20"/>
      <c r="BR695" s="20"/>
      <c r="BS695" s="20"/>
      <c r="BT695" s="20"/>
      <c r="BU695" s="22">
        <v>7.0000000000000007E-2</v>
      </c>
      <c r="BV695" s="22">
        <v>0</v>
      </c>
      <c r="BW695" s="22">
        <v>0.02</v>
      </c>
      <c r="BX695" s="22">
        <v>0.09</v>
      </c>
      <c r="BY695" s="22">
        <v>1.85</v>
      </c>
      <c r="BZ695" s="22">
        <v>1.97</v>
      </c>
      <c r="CA695" s="22">
        <v>378</v>
      </c>
      <c r="CB695" s="22">
        <v>67</v>
      </c>
      <c r="CC695" s="22">
        <v>240</v>
      </c>
      <c r="CD695" s="22">
        <v>80</v>
      </c>
      <c r="CE695" s="22">
        <v>300</v>
      </c>
      <c r="CF695" s="22">
        <v>104</v>
      </c>
      <c r="CG695" s="22">
        <v>188</v>
      </c>
      <c r="CH695" s="22">
        <v>71</v>
      </c>
      <c r="CI695" s="22">
        <v>1.02</v>
      </c>
      <c r="CJ695" s="22">
        <v>7.0000000000000007E-2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25</v>
      </c>
      <c r="B696" s="22">
        <v>25</v>
      </c>
      <c r="C696" s="22">
        <v>57531</v>
      </c>
      <c r="D696" s="22">
        <v>0</v>
      </c>
      <c r="E696" s="22">
        <v>0</v>
      </c>
      <c r="F696" s="22">
        <v>-3</v>
      </c>
      <c r="G696" s="22">
        <v>3</v>
      </c>
      <c r="H696" s="22">
        <v>1</v>
      </c>
      <c r="I696" s="22">
        <v>4</v>
      </c>
      <c r="J696" s="20">
        <v>0.1</v>
      </c>
      <c r="K696" s="20">
        <v>0.1</v>
      </c>
      <c r="L696" s="22">
        <v>0</v>
      </c>
      <c r="M696" s="20" t="s">
        <v>1634</v>
      </c>
      <c r="N696" s="20">
        <v>0.2</v>
      </c>
      <c r="O696" s="22">
        <v>523</v>
      </c>
      <c r="P696" s="23" t="b">
        <v>0</v>
      </c>
      <c r="Q696" s="20" t="s">
        <v>3279</v>
      </c>
      <c r="R696" s="20" t="s">
        <v>3548</v>
      </c>
      <c r="S696" s="22">
        <v>57</v>
      </c>
      <c r="T696" s="20" t="s">
        <v>1635</v>
      </c>
      <c r="U696" s="20">
        <v>3.2</v>
      </c>
      <c r="V696" s="20" t="s">
        <v>530</v>
      </c>
      <c r="W696" s="20">
        <v>2</v>
      </c>
      <c r="X696" s="23" t="b">
        <v>0</v>
      </c>
      <c r="Y696" s="20"/>
      <c r="Z696" s="20" t="s">
        <v>937</v>
      </c>
      <c r="AA696" s="22">
        <v>19</v>
      </c>
      <c r="AB696" s="22">
        <v>21</v>
      </c>
      <c r="AC696" s="22">
        <v>38</v>
      </c>
      <c r="AD696" s="22">
        <v>658899</v>
      </c>
      <c r="AE696" s="22">
        <v>94</v>
      </c>
      <c r="AF696" s="22">
        <v>758604</v>
      </c>
      <c r="AG696" s="22">
        <v>4393</v>
      </c>
      <c r="AH696" s="20">
        <v>0</v>
      </c>
      <c r="AI696" s="20">
        <v>6.7</v>
      </c>
      <c r="AJ696" s="20" t="s">
        <v>530</v>
      </c>
      <c r="AK696" s="22">
        <v>812</v>
      </c>
      <c r="AL696" s="22">
        <v>2</v>
      </c>
      <c r="AM696" s="22">
        <v>2</v>
      </c>
      <c r="AN696" s="22">
        <v>4</v>
      </c>
      <c r="AO696" s="22">
        <v>13</v>
      </c>
      <c r="AP696" s="22">
        <v>0</v>
      </c>
      <c r="AQ696" s="22">
        <v>0</v>
      </c>
      <c r="AR696" s="22">
        <v>0</v>
      </c>
      <c r="AS696" s="22">
        <v>2</v>
      </c>
      <c r="AT696" s="22">
        <v>0</v>
      </c>
      <c r="AU696" s="22">
        <v>0</v>
      </c>
      <c r="AV696" s="22">
        <v>4</v>
      </c>
      <c r="AW696" s="22">
        <v>116</v>
      </c>
      <c r="AX696" s="20">
        <v>142.80000000000001</v>
      </c>
      <c r="AY696" s="20">
        <v>86.9</v>
      </c>
      <c r="AZ696" s="20">
        <v>138</v>
      </c>
      <c r="BA696" s="20">
        <v>36.4</v>
      </c>
      <c r="BB696" s="22">
        <v>11</v>
      </c>
      <c r="BC696" s="20">
        <v>1.74</v>
      </c>
      <c r="BD696" s="20">
        <v>1.17</v>
      </c>
      <c r="BE696" s="20">
        <v>2.91</v>
      </c>
      <c r="BF696" s="20">
        <v>16.52</v>
      </c>
      <c r="BG696" s="22">
        <v>223</v>
      </c>
      <c r="BH696" s="22">
        <v>26</v>
      </c>
      <c r="BI696" s="22">
        <v>187</v>
      </c>
      <c r="BJ696" s="22">
        <v>25</v>
      </c>
      <c r="BK696" s="22">
        <v>111</v>
      </c>
      <c r="BL696" s="22">
        <v>32</v>
      </c>
      <c r="BM696" s="22">
        <v>189</v>
      </c>
      <c r="BN696" s="22">
        <v>33</v>
      </c>
      <c r="BO696" s="20"/>
      <c r="BP696" s="20"/>
      <c r="BQ696" s="20"/>
      <c r="BR696" s="20"/>
      <c r="BS696" s="20"/>
      <c r="BT696" s="20"/>
      <c r="BU696" s="22">
        <v>0.19</v>
      </c>
      <c r="BV696" s="22">
        <v>0</v>
      </c>
      <c r="BW696" s="22">
        <v>0.13</v>
      </c>
      <c r="BX696" s="22">
        <v>0.32</v>
      </c>
      <c r="BY696" s="22">
        <v>1.83</v>
      </c>
      <c r="BZ696" s="22">
        <v>1.44</v>
      </c>
      <c r="CA696" s="22">
        <v>81</v>
      </c>
      <c r="CB696" s="22">
        <v>25</v>
      </c>
      <c r="CC696" s="22">
        <v>397</v>
      </c>
      <c r="CD696" s="22">
        <v>51</v>
      </c>
      <c r="CE696" s="22">
        <v>118</v>
      </c>
      <c r="CF696" s="22">
        <v>17</v>
      </c>
      <c r="CG696" s="22">
        <v>135</v>
      </c>
      <c r="CH696" s="22">
        <v>22</v>
      </c>
      <c r="CI696" s="22">
        <v>1.22</v>
      </c>
      <c r="CJ696" s="22">
        <v>0.44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75</v>
      </c>
      <c r="B697" s="22">
        <v>75</v>
      </c>
      <c r="C697" s="22">
        <v>84182</v>
      </c>
      <c r="D697" s="22">
        <v>0</v>
      </c>
      <c r="E697" s="22">
        <v>0</v>
      </c>
      <c r="F697" s="22">
        <v>3</v>
      </c>
      <c r="G697" s="22">
        <v>-3</v>
      </c>
      <c r="H697" s="22">
        <v>0</v>
      </c>
      <c r="I697" s="22">
        <v>1</v>
      </c>
      <c r="J697" s="20">
        <v>1</v>
      </c>
      <c r="K697" s="20">
        <v>1</v>
      </c>
      <c r="L697" s="22">
        <v>0</v>
      </c>
      <c r="M697" s="20" t="s">
        <v>1653</v>
      </c>
      <c r="N697" s="20">
        <v>1.4</v>
      </c>
      <c r="O697" s="22">
        <v>524</v>
      </c>
      <c r="P697" s="23" t="b">
        <v>0</v>
      </c>
      <c r="Q697" s="20" t="s">
        <v>3728</v>
      </c>
      <c r="R697" s="20" t="s">
        <v>3729</v>
      </c>
      <c r="S697" s="22">
        <v>43</v>
      </c>
      <c r="T697" s="20" t="s">
        <v>1654</v>
      </c>
      <c r="U697" s="20">
        <v>3.2</v>
      </c>
      <c r="V697" s="20" t="s">
        <v>677</v>
      </c>
      <c r="W697" s="20">
        <v>34.6</v>
      </c>
      <c r="X697" s="23" t="b">
        <v>0</v>
      </c>
      <c r="Y697" s="20"/>
      <c r="Z697" s="20" t="s">
        <v>937</v>
      </c>
      <c r="AA697" s="22">
        <v>19</v>
      </c>
      <c r="AB697" s="22">
        <v>21</v>
      </c>
      <c r="AC697" s="22">
        <v>45</v>
      </c>
      <c r="AD697" s="22">
        <v>2159091</v>
      </c>
      <c r="AE697" s="22">
        <v>2084</v>
      </c>
      <c r="AF697" s="22">
        <v>881267</v>
      </c>
      <c r="AG697" s="22">
        <v>74528</v>
      </c>
      <c r="AH697" s="20">
        <v>0.3</v>
      </c>
      <c r="AI697" s="20">
        <v>10.5</v>
      </c>
      <c r="AJ697" s="20" t="s">
        <v>677</v>
      </c>
      <c r="AK697" s="22">
        <v>1260</v>
      </c>
      <c r="AL697" s="22">
        <v>0</v>
      </c>
      <c r="AM697" s="22">
        <v>0</v>
      </c>
      <c r="AN697" s="22">
        <v>1</v>
      </c>
      <c r="AO697" s="22">
        <v>24</v>
      </c>
      <c r="AP697" s="22">
        <v>0</v>
      </c>
      <c r="AQ697" s="22">
        <v>1</v>
      </c>
      <c r="AR697" s="22">
        <v>0</v>
      </c>
      <c r="AS697" s="22">
        <v>0</v>
      </c>
      <c r="AT697" s="22">
        <v>0</v>
      </c>
      <c r="AU697" s="22">
        <v>49</v>
      </c>
      <c r="AV697" s="22">
        <v>2</v>
      </c>
      <c r="AW697" s="22">
        <v>243</v>
      </c>
      <c r="AX697" s="20">
        <v>377.2</v>
      </c>
      <c r="AY697" s="20">
        <v>0</v>
      </c>
      <c r="AZ697" s="20">
        <v>0</v>
      </c>
      <c r="BA697" s="20">
        <v>37.799999999999997</v>
      </c>
      <c r="BB697" s="22">
        <v>14</v>
      </c>
      <c r="BC697" s="20">
        <v>0</v>
      </c>
      <c r="BD697" s="20">
        <v>0</v>
      </c>
      <c r="BE697" s="20">
        <v>0</v>
      </c>
      <c r="BF697" s="20">
        <v>24.55</v>
      </c>
      <c r="BG697" s="22">
        <v>26</v>
      </c>
      <c r="BH697" s="22">
        <v>10</v>
      </c>
      <c r="BI697" s="22">
        <v>573</v>
      </c>
      <c r="BJ697" s="22">
        <v>67</v>
      </c>
      <c r="BK697" s="22">
        <v>552</v>
      </c>
      <c r="BL697" s="22">
        <v>59</v>
      </c>
      <c r="BM697" s="22">
        <v>176</v>
      </c>
      <c r="BN697" s="22">
        <v>10</v>
      </c>
      <c r="BO697" s="20"/>
      <c r="BP697" s="20"/>
      <c r="BQ697" s="20"/>
      <c r="BR697" s="20"/>
      <c r="BS697" s="20"/>
      <c r="BT697" s="20"/>
      <c r="BU697" s="22">
        <v>0</v>
      </c>
      <c r="BV697" s="22">
        <v>3.5</v>
      </c>
      <c r="BW697" s="22">
        <v>0</v>
      </c>
      <c r="BX697" s="22">
        <v>0</v>
      </c>
      <c r="BY697" s="22">
        <v>1.75</v>
      </c>
      <c r="BZ697" s="22">
        <v>1.71</v>
      </c>
      <c r="CA697" s="22">
        <v>572</v>
      </c>
      <c r="CB697" s="22">
        <v>30</v>
      </c>
      <c r="CC697" s="22">
        <v>210</v>
      </c>
      <c r="CD697" s="22">
        <v>18</v>
      </c>
      <c r="CE697" s="22">
        <v>108</v>
      </c>
      <c r="CF697" s="22">
        <v>15</v>
      </c>
      <c r="CG697" s="22">
        <v>8</v>
      </c>
      <c r="CH697" s="22">
        <v>1</v>
      </c>
      <c r="CI697" s="22">
        <v>1</v>
      </c>
      <c r="CJ697" s="22">
        <v>7.0000000000000007E-2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172841</v>
      </c>
      <c r="D698" s="22">
        <v>0</v>
      </c>
      <c r="E698" s="22">
        <v>0</v>
      </c>
      <c r="F698" s="22">
        <v>-4</v>
      </c>
      <c r="G698" s="22">
        <v>4</v>
      </c>
      <c r="H698" s="22">
        <v>0</v>
      </c>
      <c r="I698" s="22">
        <v>3</v>
      </c>
      <c r="J698" s="20">
        <v>0.4</v>
      </c>
      <c r="K698" s="20">
        <v>0.4</v>
      </c>
      <c r="L698" s="22">
        <v>1</v>
      </c>
      <c r="M698" s="20" t="s">
        <v>1639</v>
      </c>
      <c r="N698" s="20">
        <v>0.4</v>
      </c>
      <c r="O698" s="22">
        <v>525</v>
      </c>
      <c r="P698" s="23" t="b">
        <v>0</v>
      </c>
      <c r="Q698" s="20"/>
      <c r="R698" s="20"/>
      <c r="S698" s="22">
        <v>56</v>
      </c>
      <c r="T698" s="20" t="s">
        <v>1640</v>
      </c>
      <c r="U698" s="20">
        <v>1.6</v>
      </c>
      <c r="V698" s="20" t="s">
        <v>480</v>
      </c>
      <c r="W698" s="20">
        <v>0.4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18</v>
      </c>
      <c r="AD698" s="22">
        <v>31402</v>
      </c>
      <c r="AE698" s="22">
        <v>158</v>
      </c>
      <c r="AF698" s="22">
        <v>85492</v>
      </c>
      <c r="AG698" s="22">
        <v>413</v>
      </c>
      <c r="AH698" s="20">
        <v>0.1</v>
      </c>
      <c r="AI698" s="20">
        <v>3.2</v>
      </c>
      <c r="AJ698" s="20" t="s">
        <v>480</v>
      </c>
      <c r="AK698" s="22">
        <v>482</v>
      </c>
      <c r="AL698" s="22">
        <v>0</v>
      </c>
      <c r="AM698" s="22">
        <v>1</v>
      </c>
      <c r="AN698" s="22">
        <v>1</v>
      </c>
      <c r="AO698" s="22">
        <v>8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0</v>
      </c>
      <c r="AW698" s="22">
        <v>52</v>
      </c>
      <c r="AX698" s="20">
        <v>63.2</v>
      </c>
      <c r="AY698" s="20">
        <v>144.4</v>
      </c>
      <c r="AZ698" s="20">
        <v>162</v>
      </c>
      <c r="BA698" s="20">
        <v>36.9</v>
      </c>
      <c r="BB698" s="22">
        <v>4</v>
      </c>
      <c r="BC698" s="20">
        <v>1.02</v>
      </c>
      <c r="BD698" s="20">
        <v>0.76</v>
      </c>
      <c r="BE698" s="20">
        <v>1.78</v>
      </c>
      <c r="BF698" s="20">
        <v>9.1</v>
      </c>
      <c r="BG698" s="22">
        <v>331</v>
      </c>
      <c r="BH698" s="22">
        <v>143</v>
      </c>
      <c r="BI698" s="22">
        <v>120</v>
      </c>
      <c r="BJ698" s="22">
        <v>84</v>
      </c>
      <c r="BK698" s="22">
        <v>96</v>
      </c>
      <c r="BL698" s="22">
        <v>63</v>
      </c>
      <c r="BM698" s="22">
        <v>182</v>
      </c>
      <c r="BN698" s="22">
        <v>93</v>
      </c>
      <c r="BO698" s="20"/>
      <c r="BP698" s="20"/>
      <c r="BQ698" s="22">
        <v>2</v>
      </c>
      <c r="BR698" s="20"/>
      <c r="BS698" s="22">
        <v>2</v>
      </c>
      <c r="BT698" s="20"/>
      <c r="BU698" s="22">
        <v>0.19</v>
      </c>
      <c r="BV698" s="22">
        <v>0</v>
      </c>
      <c r="BW698" s="22">
        <v>0.14000000000000001</v>
      </c>
      <c r="BX698" s="22">
        <v>0.33</v>
      </c>
      <c r="BY698" s="22">
        <v>1.7</v>
      </c>
      <c r="BZ698" s="22">
        <v>1.49</v>
      </c>
      <c r="CA698" s="22">
        <v>89</v>
      </c>
      <c r="CB698" s="22">
        <v>55</v>
      </c>
      <c r="CC698" s="22">
        <v>355</v>
      </c>
      <c r="CD698" s="22">
        <v>165</v>
      </c>
      <c r="CE698" s="22">
        <v>333</v>
      </c>
      <c r="CF698" s="22">
        <v>151</v>
      </c>
      <c r="CG698" s="22">
        <v>251</v>
      </c>
      <c r="CH698" s="22">
        <v>79</v>
      </c>
      <c r="CI698" s="22">
        <v>0.75</v>
      </c>
      <c r="CJ698" s="22">
        <v>0.19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178186</v>
      </c>
      <c r="D699" s="22">
        <v>0</v>
      </c>
      <c r="E699" s="22">
        <v>0</v>
      </c>
      <c r="F699" s="22">
        <v>7</v>
      </c>
      <c r="G699" s="22">
        <v>-7</v>
      </c>
      <c r="H699" s="22">
        <v>1</v>
      </c>
      <c r="I699" s="22">
        <v>3</v>
      </c>
      <c r="J699" s="20">
        <v>3.8</v>
      </c>
      <c r="K699" s="20">
        <v>3.8</v>
      </c>
      <c r="L699" s="22">
        <v>2</v>
      </c>
      <c r="M699" s="20" t="s">
        <v>1641</v>
      </c>
      <c r="N699" s="20">
        <v>3.8</v>
      </c>
      <c r="O699" s="22">
        <v>526</v>
      </c>
      <c r="P699" s="23" t="b">
        <v>1</v>
      </c>
      <c r="Q699" s="20"/>
      <c r="R699" s="20" t="s">
        <v>3549</v>
      </c>
      <c r="S699" s="22">
        <v>77</v>
      </c>
      <c r="T699" s="20" t="s">
        <v>1642</v>
      </c>
      <c r="U699" s="20">
        <v>5.7</v>
      </c>
      <c r="V699" s="20" t="s">
        <v>413</v>
      </c>
      <c r="W699" s="20">
        <v>21.1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86</v>
      </c>
      <c r="AD699" s="22">
        <v>4080453</v>
      </c>
      <c r="AE699" s="22">
        <v>65144</v>
      </c>
      <c r="AF699" s="22">
        <v>2489739</v>
      </c>
      <c r="AG699" s="22">
        <v>36054</v>
      </c>
      <c r="AH699" s="20">
        <v>0.5</v>
      </c>
      <c r="AI699" s="20">
        <v>11.2</v>
      </c>
      <c r="AJ699" s="20" t="s">
        <v>413</v>
      </c>
      <c r="AK699" s="22">
        <v>1350</v>
      </c>
      <c r="AL699" s="22">
        <v>9</v>
      </c>
      <c r="AM699" s="22">
        <v>1</v>
      </c>
      <c r="AN699" s="22">
        <v>1</v>
      </c>
      <c r="AO699" s="22">
        <v>29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8</v>
      </c>
      <c r="AW699" s="22">
        <v>247</v>
      </c>
      <c r="AX699" s="20">
        <v>448.8</v>
      </c>
      <c r="AY699" s="20">
        <v>166.8</v>
      </c>
      <c r="AZ699" s="20">
        <v>574</v>
      </c>
      <c r="BA699" s="20">
        <v>119</v>
      </c>
      <c r="BB699" s="22">
        <v>15</v>
      </c>
      <c r="BC699" s="20">
        <v>6.68</v>
      </c>
      <c r="BD699" s="20">
        <v>1.62</v>
      </c>
      <c r="BE699" s="20">
        <v>8.3000000000000007</v>
      </c>
      <c r="BF699" s="20">
        <v>27.32</v>
      </c>
      <c r="BG699" s="22">
        <v>11</v>
      </c>
      <c r="BH699" s="22">
        <v>4</v>
      </c>
      <c r="BI699" s="22">
        <v>97</v>
      </c>
      <c r="BJ699" s="22">
        <v>70</v>
      </c>
      <c r="BK699" s="22">
        <v>5</v>
      </c>
      <c r="BL699" s="22">
        <v>2</v>
      </c>
      <c r="BM699" s="22">
        <v>11</v>
      </c>
      <c r="BN699" s="22">
        <v>8</v>
      </c>
      <c r="BO699" s="22">
        <v>2</v>
      </c>
      <c r="BP699" s="20"/>
      <c r="BQ699" s="20"/>
      <c r="BR699" s="20"/>
      <c r="BS699" s="22">
        <v>4</v>
      </c>
      <c r="BT699" s="20"/>
      <c r="BU699" s="22">
        <v>0.45</v>
      </c>
      <c r="BV699" s="22">
        <v>0</v>
      </c>
      <c r="BW699" s="22">
        <v>0.11</v>
      </c>
      <c r="BX699" s="22">
        <v>0.56000000000000005</v>
      </c>
      <c r="BY699" s="22">
        <v>1.82</v>
      </c>
      <c r="BZ699" s="22">
        <v>1.93</v>
      </c>
      <c r="CA699" s="22">
        <v>17</v>
      </c>
      <c r="CB699" s="22">
        <v>10</v>
      </c>
      <c r="CC699" s="22">
        <v>72</v>
      </c>
      <c r="CD699" s="22">
        <v>35</v>
      </c>
      <c r="CE699" s="22">
        <v>10</v>
      </c>
      <c r="CF699" s="22">
        <v>5</v>
      </c>
      <c r="CG699" s="22">
        <v>13</v>
      </c>
      <c r="CH699" s="22">
        <v>6</v>
      </c>
      <c r="CI699" s="22">
        <v>1</v>
      </c>
      <c r="CJ699" s="22">
        <v>7.0000000000000007E-2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149519</v>
      </c>
      <c r="D700" s="22">
        <v>0</v>
      </c>
      <c r="E700" s="22">
        <v>0</v>
      </c>
      <c r="F700" s="22">
        <v>-3</v>
      </c>
      <c r="G700" s="22">
        <v>3</v>
      </c>
      <c r="H700" s="22">
        <v>0</v>
      </c>
      <c r="I700" s="22">
        <v>3</v>
      </c>
      <c r="J700" s="20">
        <v>0</v>
      </c>
      <c r="K700" s="20">
        <v>0</v>
      </c>
      <c r="L700" s="22">
        <v>0</v>
      </c>
      <c r="M700" s="20" t="s">
        <v>1665</v>
      </c>
      <c r="N700" s="20">
        <v>0</v>
      </c>
      <c r="O700" s="22">
        <v>527</v>
      </c>
      <c r="P700" s="23" t="b">
        <v>0</v>
      </c>
      <c r="Q700" s="20"/>
      <c r="R700" s="20"/>
      <c r="S700" s="22">
        <v>52</v>
      </c>
      <c r="T700" s="20" t="s">
        <v>1666</v>
      </c>
      <c r="U700" s="20">
        <v>1</v>
      </c>
      <c r="V700" s="20" t="s">
        <v>675</v>
      </c>
      <c r="W700" s="20">
        <v>0.1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1</v>
      </c>
      <c r="AD700" s="22">
        <v>1582</v>
      </c>
      <c r="AE700" s="22">
        <v>21</v>
      </c>
      <c r="AF700" s="22">
        <v>5771</v>
      </c>
      <c r="AG700" s="22">
        <v>48</v>
      </c>
      <c r="AH700" s="20">
        <v>0</v>
      </c>
      <c r="AI700" s="20">
        <v>0.2</v>
      </c>
      <c r="AJ700" s="20" t="s">
        <v>675</v>
      </c>
      <c r="AK700" s="22">
        <v>1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2</v>
      </c>
      <c r="AX700" s="20">
        <v>2.2000000000000002</v>
      </c>
      <c r="AY700" s="20">
        <v>0</v>
      </c>
      <c r="AZ700" s="20">
        <v>0</v>
      </c>
      <c r="BA700" s="20">
        <v>0.2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461</v>
      </c>
      <c r="BH700" s="22">
        <v>212</v>
      </c>
      <c r="BI700" s="22">
        <v>737</v>
      </c>
      <c r="BJ700" s="22">
        <v>319</v>
      </c>
      <c r="BK700" s="22">
        <v>735</v>
      </c>
      <c r="BL700" s="22">
        <v>319</v>
      </c>
      <c r="BM700" s="22">
        <v>475</v>
      </c>
      <c r="BN700" s="22">
        <v>219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155</v>
      </c>
      <c r="CB700" s="22">
        <v>97</v>
      </c>
      <c r="CC700" s="22">
        <v>720</v>
      </c>
      <c r="CD700" s="22">
        <v>305</v>
      </c>
      <c r="CE700" s="22">
        <v>449</v>
      </c>
      <c r="CF700" s="22">
        <v>212</v>
      </c>
      <c r="CG700" s="22">
        <v>503</v>
      </c>
      <c r="CH700" s="22">
        <v>175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164555</v>
      </c>
      <c r="D701" s="22">
        <v>0</v>
      </c>
      <c r="E701" s="22">
        <v>0</v>
      </c>
      <c r="F701" s="22">
        <v>1</v>
      </c>
      <c r="G701" s="22">
        <v>-1</v>
      </c>
      <c r="H701" s="22">
        <v>1</v>
      </c>
      <c r="I701" s="22">
        <v>2</v>
      </c>
      <c r="J701" s="20">
        <v>1.6</v>
      </c>
      <c r="K701" s="20">
        <v>1.6</v>
      </c>
      <c r="L701" s="22">
        <v>0</v>
      </c>
      <c r="M701" s="20" t="s">
        <v>2320</v>
      </c>
      <c r="N701" s="20">
        <v>1.6</v>
      </c>
      <c r="O701" s="22">
        <v>528</v>
      </c>
      <c r="P701" s="23" t="b">
        <v>0</v>
      </c>
      <c r="Q701" s="20"/>
      <c r="R701" s="20" t="s">
        <v>3667</v>
      </c>
      <c r="S701" s="22">
        <v>46</v>
      </c>
      <c r="T701" s="20" t="s">
        <v>1638</v>
      </c>
      <c r="U701" s="20">
        <v>2.8</v>
      </c>
      <c r="V701" s="20" t="s">
        <v>526</v>
      </c>
      <c r="W701" s="20">
        <v>3.5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44</v>
      </c>
      <c r="AD701" s="22">
        <v>561164</v>
      </c>
      <c r="AE701" s="22">
        <v>2699</v>
      </c>
      <c r="AF701" s="22">
        <v>247184</v>
      </c>
      <c r="AG701" s="22">
        <v>8204</v>
      </c>
      <c r="AH701" s="20">
        <v>0.3</v>
      </c>
      <c r="AI701" s="20">
        <v>9.6</v>
      </c>
      <c r="AJ701" s="20" t="s">
        <v>526</v>
      </c>
      <c r="AK701" s="22">
        <v>1436</v>
      </c>
      <c r="AL701" s="22">
        <v>0</v>
      </c>
      <c r="AM701" s="22">
        <v>5</v>
      </c>
      <c r="AN701" s="22">
        <v>1</v>
      </c>
      <c r="AO701" s="22">
        <v>30</v>
      </c>
      <c r="AP701" s="22">
        <v>0</v>
      </c>
      <c r="AQ701" s="22">
        <v>0</v>
      </c>
      <c r="AR701" s="22">
        <v>0</v>
      </c>
      <c r="AS701" s="22">
        <v>3</v>
      </c>
      <c r="AT701" s="22">
        <v>0</v>
      </c>
      <c r="AU701" s="22">
        <v>0</v>
      </c>
      <c r="AV701" s="22">
        <v>5</v>
      </c>
      <c r="AW701" s="22">
        <v>267</v>
      </c>
      <c r="AX701" s="20">
        <v>360</v>
      </c>
      <c r="AY701" s="20">
        <v>271.89999999999998</v>
      </c>
      <c r="AZ701" s="20">
        <v>30</v>
      </c>
      <c r="BA701" s="20">
        <v>66.2</v>
      </c>
      <c r="BB701" s="22">
        <v>16</v>
      </c>
      <c r="BC701" s="20">
        <v>0.02</v>
      </c>
      <c r="BD701" s="20">
        <v>1.64</v>
      </c>
      <c r="BE701" s="20">
        <v>1.66</v>
      </c>
      <c r="BF701" s="20">
        <v>28.63</v>
      </c>
      <c r="BG701" s="22">
        <v>33</v>
      </c>
      <c r="BH701" s="22">
        <v>6</v>
      </c>
      <c r="BI701" s="22">
        <v>47</v>
      </c>
      <c r="BJ701" s="22">
        <v>8</v>
      </c>
      <c r="BK701" s="22">
        <v>293</v>
      </c>
      <c r="BL701" s="22">
        <v>95</v>
      </c>
      <c r="BM701" s="22">
        <v>68</v>
      </c>
      <c r="BN701" s="22">
        <v>8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0.1</v>
      </c>
      <c r="BX701" s="22">
        <v>0.1</v>
      </c>
      <c r="BY701" s="22">
        <v>1.79</v>
      </c>
      <c r="BZ701" s="22">
        <v>1.88</v>
      </c>
      <c r="CA701" s="22">
        <v>337</v>
      </c>
      <c r="CB701" s="22">
        <v>43</v>
      </c>
      <c r="CC701" s="22">
        <v>193</v>
      </c>
      <c r="CD701" s="22">
        <v>62</v>
      </c>
      <c r="CE701" s="22">
        <v>170</v>
      </c>
      <c r="CF701" s="22">
        <v>53</v>
      </c>
      <c r="CG701" s="22">
        <v>100</v>
      </c>
      <c r="CH701" s="22">
        <v>42</v>
      </c>
      <c r="CI701" s="22">
        <v>1</v>
      </c>
      <c r="CJ701" s="22">
        <v>0.06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222017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0</v>
      </c>
      <c r="L702" s="22">
        <v>0</v>
      </c>
      <c r="M702" s="20" t="s">
        <v>1171</v>
      </c>
      <c r="N702" s="20">
        <v>0</v>
      </c>
      <c r="O702" s="22">
        <v>529</v>
      </c>
      <c r="P702" s="23" t="b">
        <v>0</v>
      </c>
      <c r="Q702" s="20"/>
      <c r="R702" s="20"/>
      <c r="S702" s="22">
        <v>44</v>
      </c>
      <c r="T702" s="20" t="s">
        <v>1662</v>
      </c>
      <c r="U702" s="20">
        <v>0</v>
      </c>
      <c r="V702" s="20" t="s">
        <v>676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0</v>
      </c>
      <c r="AD702" s="22">
        <v>6176</v>
      </c>
      <c r="AE702" s="22">
        <v>48</v>
      </c>
      <c r="AF702" s="22">
        <v>8895</v>
      </c>
      <c r="AG702" s="22">
        <v>104</v>
      </c>
      <c r="AH702" s="20">
        <v>0</v>
      </c>
      <c r="AI702" s="20">
        <v>0</v>
      </c>
      <c r="AJ702" s="20" t="s">
        <v>676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612</v>
      </c>
      <c r="BH702" s="22">
        <v>232</v>
      </c>
      <c r="BI702" s="22">
        <v>601</v>
      </c>
      <c r="BJ702" s="22">
        <v>232</v>
      </c>
      <c r="BK702" s="22">
        <v>583</v>
      </c>
      <c r="BL702" s="22">
        <v>227</v>
      </c>
      <c r="BM702" s="22">
        <v>617</v>
      </c>
      <c r="BN702" s="22">
        <v>235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519</v>
      </c>
      <c r="CB702" s="22">
        <v>293</v>
      </c>
      <c r="CC702" s="22">
        <v>566</v>
      </c>
      <c r="CD702" s="22">
        <v>202</v>
      </c>
      <c r="CE702" s="22">
        <v>624</v>
      </c>
      <c r="CF702" s="22">
        <v>240</v>
      </c>
      <c r="CG702" s="22">
        <v>431</v>
      </c>
      <c r="CH702" s="22">
        <v>143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55459</v>
      </c>
      <c r="D703" s="22">
        <v>0</v>
      </c>
      <c r="E703" s="22">
        <v>0</v>
      </c>
      <c r="F703" s="22">
        <v>-3</v>
      </c>
      <c r="G703" s="22">
        <v>3</v>
      </c>
      <c r="H703" s="22">
        <v>0</v>
      </c>
      <c r="I703" s="22">
        <v>2</v>
      </c>
      <c r="J703" s="20">
        <v>0</v>
      </c>
      <c r="K703" s="20">
        <v>0</v>
      </c>
      <c r="L703" s="22">
        <v>-1</v>
      </c>
      <c r="M703" s="20" t="s">
        <v>883</v>
      </c>
      <c r="N703" s="20">
        <v>0</v>
      </c>
      <c r="O703" s="22">
        <v>530</v>
      </c>
      <c r="P703" s="23" t="b">
        <v>0</v>
      </c>
      <c r="Q703" s="20"/>
      <c r="R703" s="20" t="s">
        <v>3243</v>
      </c>
      <c r="S703" s="22">
        <v>42</v>
      </c>
      <c r="T703" s="20" t="s">
        <v>1633</v>
      </c>
      <c r="U703" s="20">
        <v>0.7</v>
      </c>
      <c r="V703" s="20" t="s">
        <v>522</v>
      </c>
      <c r="W703" s="20">
        <v>0.3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2</v>
      </c>
      <c r="AD703" s="22">
        <v>16822</v>
      </c>
      <c r="AE703" s="22">
        <v>392</v>
      </c>
      <c r="AF703" s="22">
        <v>77508</v>
      </c>
      <c r="AG703" s="22">
        <v>383</v>
      </c>
      <c r="AH703" s="20">
        <v>0</v>
      </c>
      <c r="AI703" s="20">
        <v>0.5</v>
      </c>
      <c r="AJ703" s="20" t="s">
        <v>522</v>
      </c>
      <c r="AK703" s="22">
        <v>130</v>
      </c>
      <c r="AL703" s="22">
        <v>0</v>
      </c>
      <c r="AM703" s="22">
        <v>0</v>
      </c>
      <c r="AN703" s="22">
        <v>0</v>
      </c>
      <c r="AO703" s="22">
        <v>4</v>
      </c>
      <c r="AP703" s="22">
        <v>0</v>
      </c>
      <c r="AQ703" s="22">
        <v>0</v>
      </c>
      <c r="AR703" s="22">
        <v>0</v>
      </c>
      <c r="AS703" s="22">
        <v>1</v>
      </c>
      <c r="AT703" s="22">
        <v>0</v>
      </c>
      <c r="AU703" s="22">
        <v>0</v>
      </c>
      <c r="AV703" s="22">
        <v>0</v>
      </c>
      <c r="AW703" s="22">
        <v>20</v>
      </c>
      <c r="AX703" s="20">
        <v>15.2</v>
      </c>
      <c r="AY703" s="20">
        <v>22.1</v>
      </c>
      <c r="AZ703" s="20">
        <v>0</v>
      </c>
      <c r="BA703" s="20">
        <v>3.8</v>
      </c>
      <c r="BB703" s="22">
        <v>2</v>
      </c>
      <c r="BC703" s="20">
        <v>0</v>
      </c>
      <c r="BD703" s="20">
        <v>0.15</v>
      </c>
      <c r="BE703" s="20">
        <v>0.15</v>
      </c>
      <c r="BF703" s="20">
        <v>1.91</v>
      </c>
      <c r="BG703" s="22">
        <v>414</v>
      </c>
      <c r="BH703" s="22">
        <v>151</v>
      </c>
      <c r="BI703" s="22">
        <v>344</v>
      </c>
      <c r="BJ703" s="22">
        <v>121</v>
      </c>
      <c r="BK703" s="22">
        <v>544</v>
      </c>
      <c r="BL703" s="22">
        <v>217</v>
      </c>
      <c r="BM703" s="22">
        <v>412</v>
      </c>
      <c r="BN703" s="22">
        <v>147</v>
      </c>
      <c r="BO703" s="22">
        <v>3</v>
      </c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0.1</v>
      </c>
      <c r="BX703" s="22">
        <v>0.1</v>
      </c>
      <c r="BY703" s="22">
        <v>1.32</v>
      </c>
      <c r="BZ703" s="22">
        <v>2.77</v>
      </c>
      <c r="CA703" s="22">
        <v>613</v>
      </c>
      <c r="CB703" s="22">
        <v>156</v>
      </c>
      <c r="CC703" s="22">
        <v>517</v>
      </c>
      <c r="CD703" s="22">
        <v>202</v>
      </c>
      <c r="CE703" s="22">
        <v>475</v>
      </c>
      <c r="CF703" s="22">
        <v>155</v>
      </c>
      <c r="CG703" s="22">
        <v>276</v>
      </c>
      <c r="CH703" s="22">
        <v>109</v>
      </c>
      <c r="CI703" s="22">
        <v>1.38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220585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1655</v>
      </c>
      <c r="N704" s="20">
        <v>0</v>
      </c>
      <c r="O704" s="22">
        <v>531</v>
      </c>
      <c r="P704" s="23" t="b">
        <v>0</v>
      </c>
      <c r="Q704" s="20" t="s">
        <v>2870</v>
      </c>
      <c r="R704" s="20" t="s">
        <v>2909</v>
      </c>
      <c r="S704" s="22">
        <v>50</v>
      </c>
      <c r="T704" s="20" t="s">
        <v>1656</v>
      </c>
      <c r="U704" s="20">
        <v>0</v>
      </c>
      <c r="V704" s="20" t="s">
        <v>586</v>
      </c>
      <c r="W704" s="20">
        <v>0</v>
      </c>
      <c r="X704" s="23" t="b">
        <v>0</v>
      </c>
      <c r="Y704" s="20"/>
      <c r="Z704" s="20" t="s">
        <v>872</v>
      </c>
      <c r="AA704" s="22">
        <v>19</v>
      </c>
      <c r="AB704" s="22">
        <v>21</v>
      </c>
      <c r="AC704" s="22">
        <v>0</v>
      </c>
      <c r="AD704" s="22">
        <v>126</v>
      </c>
      <c r="AE704" s="22">
        <v>0</v>
      </c>
      <c r="AF704" s="22">
        <v>1971</v>
      </c>
      <c r="AG704" s="22">
        <v>2</v>
      </c>
      <c r="AH704" s="20">
        <v>0</v>
      </c>
      <c r="AI704" s="20">
        <v>0</v>
      </c>
      <c r="AJ704" s="20" t="s">
        <v>586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735</v>
      </c>
      <c r="BH704" s="22">
        <v>316</v>
      </c>
      <c r="BI704" s="22">
        <v>732</v>
      </c>
      <c r="BJ704" s="22">
        <v>315</v>
      </c>
      <c r="BK704" s="22">
        <v>730</v>
      </c>
      <c r="BL704" s="22">
        <v>315</v>
      </c>
      <c r="BM704" s="22">
        <v>735</v>
      </c>
      <c r="BN704" s="22">
        <v>316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195</v>
      </c>
      <c r="CB704" s="22">
        <v>121</v>
      </c>
      <c r="CC704" s="22">
        <v>713</v>
      </c>
      <c r="CD704" s="22">
        <v>299</v>
      </c>
      <c r="CE704" s="22">
        <v>735</v>
      </c>
      <c r="CF704" s="22">
        <v>316</v>
      </c>
      <c r="CG704" s="22">
        <v>671</v>
      </c>
      <c r="CH704" s="22">
        <v>268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109533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1.2</v>
      </c>
      <c r="K705" s="20">
        <v>1.2</v>
      </c>
      <c r="L705" s="22">
        <v>0</v>
      </c>
      <c r="M705" s="20" t="s">
        <v>174</v>
      </c>
      <c r="N705" s="20">
        <v>1.2</v>
      </c>
      <c r="O705" s="22">
        <v>532</v>
      </c>
      <c r="P705" s="23" t="b">
        <v>0</v>
      </c>
      <c r="Q705" s="20"/>
      <c r="R705" s="20" t="s">
        <v>3378</v>
      </c>
      <c r="S705" s="22">
        <v>45</v>
      </c>
      <c r="T705" s="20" t="s">
        <v>1659</v>
      </c>
      <c r="U705" s="20">
        <v>1.7</v>
      </c>
      <c r="V705" s="20" t="s">
        <v>1660</v>
      </c>
      <c r="W705" s="20">
        <v>0.7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26</v>
      </c>
      <c r="AD705" s="22">
        <v>103604</v>
      </c>
      <c r="AE705" s="22">
        <v>504</v>
      </c>
      <c r="AF705" s="22">
        <v>84706</v>
      </c>
      <c r="AG705" s="22">
        <v>1116</v>
      </c>
      <c r="AH705" s="20">
        <v>0.3</v>
      </c>
      <c r="AI705" s="20">
        <v>5.8</v>
      </c>
      <c r="AJ705" s="20" t="s">
        <v>174</v>
      </c>
      <c r="AK705" s="22">
        <v>1305</v>
      </c>
      <c r="AL705" s="22">
        <v>0</v>
      </c>
      <c r="AM705" s="22">
        <v>2</v>
      </c>
      <c r="AN705" s="22">
        <v>1</v>
      </c>
      <c r="AO705" s="22">
        <v>26</v>
      </c>
      <c r="AP705" s="22">
        <v>0</v>
      </c>
      <c r="AQ705" s="22">
        <v>0</v>
      </c>
      <c r="AR705" s="22">
        <v>0</v>
      </c>
      <c r="AS705" s="22">
        <v>7</v>
      </c>
      <c r="AT705" s="22">
        <v>0</v>
      </c>
      <c r="AU705" s="22">
        <v>0</v>
      </c>
      <c r="AV705" s="22">
        <v>2</v>
      </c>
      <c r="AW705" s="22">
        <v>192</v>
      </c>
      <c r="AX705" s="20">
        <v>225.2</v>
      </c>
      <c r="AY705" s="20">
        <v>194.1</v>
      </c>
      <c r="AZ705" s="20">
        <v>55</v>
      </c>
      <c r="BA705" s="20">
        <v>47.4</v>
      </c>
      <c r="BB705" s="22">
        <v>14</v>
      </c>
      <c r="BC705" s="20">
        <v>0.69</v>
      </c>
      <c r="BD705" s="20">
        <v>1.44</v>
      </c>
      <c r="BE705" s="20">
        <v>2.13</v>
      </c>
      <c r="BF705" s="20">
        <v>26.68</v>
      </c>
      <c r="BG705" s="22">
        <v>129</v>
      </c>
      <c r="BH705" s="22">
        <v>48</v>
      </c>
      <c r="BI705" s="22">
        <v>79</v>
      </c>
      <c r="BJ705" s="22">
        <v>14</v>
      </c>
      <c r="BK705" s="22">
        <v>220</v>
      </c>
      <c r="BL705" s="22">
        <v>57</v>
      </c>
      <c r="BM705" s="22">
        <v>130</v>
      </c>
      <c r="BN705" s="22">
        <v>30</v>
      </c>
      <c r="BO705" s="20"/>
      <c r="BP705" s="20"/>
      <c r="BQ705" s="20"/>
      <c r="BR705" s="20"/>
      <c r="BS705" s="20"/>
      <c r="BT705" s="20"/>
      <c r="BU705" s="22">
        <v>0.05</v>
      </c>
      <c r="BV705" s="22">
        <v>0</v>
      </c>
      <c r="BW705" s="22">
        <v>0.1</v>
      </c>
      <c r="BX705" s="22">
        <v>0.15</v>
      </c>
      <c r="BY705" s="22">
        <v>1.84</v>
      </c>
      <c r="BZ705" s="22">
        <v>1.79</v>
      </c>
      <c r="CA705" s="22">
        <v>359</v>
      </c>
      <c r="CB705" s="22">
        <v>56</v>
      </c>
      <c r="CC705" s="22">
        <v>239</v>
      </c>
      <c r="CD705" s="22">
        <v>79</v>
      </c>
      <c r="CE705" s="22">
        <v>317</v>
      </c>
      <c r="CF705" s="22">
        <v>109</v>
      </c>
      <c r="CG705" s="22">
        <v>208</v>
      </c>
      <c r="CH705" s="22">
        <v>80</v>
      </c>
      <c r="CI705" s="22">
        <v>0.97</v>
      </c>
      <c r="CJ705" s="22">
        <v>7.0000000000000007E-2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37096</v>
      </c>
      <c r="D706" s="22">
        <v>0</v>
      </c>
      <c r="E706" s="22">
        <v>0</v>
      </c>
      <c r="F706" s="22">
        <v>-3</v>
      </c>
      <c r="G706" s="22">
        <v>3</v>
      </c>
      <c r="H706" s="22">
        <v>0</v>
      </c>
      <c r="I706" s="22">
        <v>1</v>
      </c>
      <c r="J706" s="20">
        <v>0.8</v>
      </c>
      <c r="K706" s="20">
        <v>0.8</v>
      </c>
      <c r="L706" s="22">
        <v>1</v>
      </c>
      <c r="M706" s="20" t="s">
        <v>1629</v>
      </c>
      <c r="N706" s="20">
        <v>0.8</v>
      </c>
      <c r="O706" s="22">
        <v>533</v>
      </c>
      <c r="P706" s="23" t="b">
        <v>0</v>
      </c>
      <c r="Q706" s="20"/>
      <c r="R706" s="20" t="s">
        <v>3411</v>
      </c>
      <c r="S706" s="22">
        <v>42</v>
      </c>
      <c r="T706" s="20" t="s">
        <v>1630</v>
      </c>
      <c r="U706" s="20">
        <v>2</v>
      </c>
      <c r="V706" s="20" t="s">
        <v>447</v>
      </c>
      <c r="W706" s="20">
        <v>1.4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4</v>
      </c>
      <c r="AD706" s="22">
        <v>39913</v>
      </c>
      <c r="AE706" s="22">
        <v>1946</v>
      </c>
      <c r="AF706" s="22">
        <v>197041</v>
      </c>
      <c r="AG706" s="22">
        <v>1024</v>
      </c>
      <c r="AH706" s="20">
        <v>0.2</v>
      </c>
      <c r="AI706" s="20">
        <v>1</v>
      </c>
      <c r="AJ706" s="20" t="s">
        <v>447</v>
      </c>
      <c r="AK706" s="22">
        <v>180</v>
      </c>
      <c r="AL706" s="22">
        <v>0</v>
      </c>
      <c r="AM706" s="22">
        <v>0</v>
      </c>
      <c r="AN706" s="22">
        <v>0</v>
      </c>
      <c r="AO706" s="22">
        <v>6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8</v>
      </c>
      <c r="AV706" s="22">
        <v>0</v>
      </c>
      <c r="AW706" s="22">
        <v>36</v>
      </c>
      <c r="AX706" s="20">
        <v>64</v>
      </c>
      <c r="AY706" s="20">
        <v>0</v>
      </c>
      <c r="AZ706" s="20">
        <v>0</v>
      </c>
      <c r="BA706" s="20">
        <v>6.4</v>
      </c>
      <c r="BB706" s="22">
        <v>2</v>
      </c>
      <c r="BC706" s="20">
        <v>0</v>
      </c>
      <c r="BD706" s="20">
        <v>0</v>
      </c>
      <c r="BE706" s="20">
        <v>0</v>
      </c>
      <c r="BF706" s="20">
        <v>4.08</v>
      </c>
      <c r="BG706" s="22">
        <v>328</v>
      </c>
      <c r="BH706" s="22">
        <v>24</v>
      </c>
      <c r="BI706" s="22">
        <v>569</v>
      </c>
      <c r="BJ706" s="22">
        <v>65</v>
      </c>
      <c r="BK706" s="22">
        <v>543</v>
      </c>
      <c r="BL706" s="22">
        <v>56</v>
      </c>
      <c r="BM706" s="22">
        <v>389</v>
      </c>
      <c r="BN706" s="22">
        <v>24</v>
      </c>
      <c r="BO706" s="20"/>
      <c r="BP706" s="20"/>
      <c r="BQ706" s="20"/>
      <c r="BR706" s="20"/>
      <c r="BS706" s="20"/>
      <c r="BT706" s="20"/>
      <c r="BU706" s="22">
        <v>0</v>
      </c>
      <c r="BV706" s="22">
        <v>4</v>
      </c>
      <c r="BW706" s="22">
        <v>0</v>
      </c>
      <c r="BX706" s="22">
        <v>0</v>
      </c>
      <c r="BY706" s="22">
        <v>2.04</v>
      </c>
      <c r="BZ706" s="22">
        <v>3</v>
      </c>
      <c r="CA706" s="22">
        <v>612</v>
      </c>
      <c r="CB706" s="22">
        <v>33</v>
      </c>
      <c r="CC706" s="22">
        <v>277</v>
      </c>
      <c r="CD706" s="22">
        <v>25</v>
      </c>
      <c r="CE706" s="22">
        <v>265</v>
      </c>
      <c r="CF706" s="22">
        <v>28</v>
      </c>
      <c r="CG706" s="22">
        <v>161</v>
      </c>
      <c r="CH706" s="22">
        <v>22</v>
      </c>
      <c r="CI706" s="22">
        <v>1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217593</v>
      </c>
      <c r="D707" s="22">
        <v>0</v>
      </c>
      <c r="E707" s="22">
        <v>0</v>
      </c>
      <c r="F707" s="22">
        <v>-3</v>
      </c>
      <c r="G707" s="22">
        <v>3</v>
      </c>
      <c r="H707" s="22">
        <v>0</v>
      </c>
      <c r="I707" s="22">
        <v>3</v>
      </c>
      <c r="J707" s="20">
        <v>0.6</v>
      </c>
      <c r="K707" s="20">
        <v>0.6</v>
      </c>
      <c r="L707" s="22">
        <v>1</v>
      </c>
      <c r="M707" s="20" t="s">
        <v>895</v>
      </c>
      <c r="N707" s="20">
        <v>0.6</v>
      </c>
      <c r="O707" s="22">
        <v>534</v>
      </c>
      <c r="P707" s="23" t="b">
        <v>0</v>
      </c>
      <c r="Q707" s="20"/>
      <c r="R707" s="20"/>
      <c r="S707" s="22">
        <v>47</v>
      </c>
      <c r="T707" s="20" t="s">
        <v>1648</v>
      </c>
      <c r="U707" s="20">
        <v>1.1000000000000001</v>
      </c>
      <c r="V707" s="20" t="s">
        <v>1649</v>
      </c>
      <c r="W707" s="20">
        <v>0.1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12</v>
      </c>
      <c r="AD707" s="22">
        <v>3125</v>
      </c>
      <c r="AE707" s="22">
        <v>22</v>
      </c>
      <c r="AF707" s="22">
        <v>8965</v>
      </c>
      <c r="AG707" s="22">
        <v>54</v>
      </c>
      <c r="AH707" s="20">
        <v>0.1</v>
      </c>
      <c r="AI707" s="20">
        <v>2.6</v>
      </c>
      <c r="AJ707" s="20" t="s">
        <v>2321</v>
      </c>
      <c r="AK707" s="22">
        <v>216</v>
      </c>
      <c r="AL707" s="22">
        <v>0</v>
      </c>
      <c r="AM707" s="22">
        <v>0</v>
      </c>
      <c r="AN707" s="22">
        <v>0</v>
      </c>
      <c r="AO707" s="22">
        <v>7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46</v>
      </c>
      <c r="AX707" s="20">
        <v>37.4</v>
      </c>
      <c r="AY707" s="20">
        <v>58.1</v>
      </c>
      <c r="AZ707" s="20">
        <v>66</v>
      </c>
      <c r="BA707" s="20">
        <v>16.2</v>
      </c>
      <c r="BB707" s="22">
        <v>2</v>
      </c>
      <c r="BC707" s="20">
        <v>0.28999999999999998</v>
      </c>
      <c r="BD707" s="20">
        <v>0.28000000000000003</v>
      </c>
      <c r="BE707" s="20">
        <v>0.56999999999999995</v>
      </c>
      <c r="BF707" s="20">
        <v>4.55</v>
      </c>
      <c r="BG707" s="22">
        <v>369</v>
      </c>
      <c r="BH707" s="22">
        <v>165</v>
      </c>
      <c r="BI707" s="22">
        <v>247</v>
      </c>
      <c r="BJ707" s="22">
        <v>138</v>
      </c>
      <c r="BK707" s="22">
        <v>199</v>
      </c>
      <c r="BL707" s="22">
        <v>111</v>
      </c>
      <c r="BM707" s="22">
        <v>319</v>
      </c>
      <c r="BN707" s="22">
        <v>146</v>
      </c>
      <c r="BO707" s="20"/>
      <c r="BP707" s="20"/>
      <c r="BQ707" s="20"/>
      <c r="BR707" s="20"/>
      <c r="BS707" s="20"/>
      <c r="BT707" s="20"/>
      <c r="BU707" s="22">
        <v>0.12</v>
      </c>
      <c r="BV707" s="22">
        <v>0</v>
      </c>
      <c r="BW707" s="22">
        <v>0.12</v>
      </c>
      <c r="BX707" s="22">
        <v>0.24</v>
      </c>
      <c r="BY707" s="22">
        <v>1.9</v>
      </c>
      <c r="BZ707" s="22">
        <v>2.92</v>
      </c>
      <c r="CA707" s="22">
        <v>323</v>
      </c>
      <c r="CB707" s="22">
        <v>209</v>
      </c>
      <c r="CC707" s="22">
        <v>312</v>
      </c>
      <c r="CD707" s="22">
        <v>143</v>
      </c>
      <c r="CE707" s="22">
        <v>379</v>
      </c>
      <c r="CF707" s="22">
        <v>179</v>
      </c>
      <c r="CG707" s="22">
        <v>502</v>
      </c>
      <c r="CH707" s="22">
        <v>174</v>
      </c>
      <c r="CI707" s="22">
        <v>0.83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84939</v>
      </c>
      <c r="D708" s="22">
        <v>0</v>
      </c>
      <c r="E708" s="22">
        <v>0</v>
      </c>
      <c r="F708" s="22">
        <v>-4</v>
      </c>
      <c r="G708" s="22">
        <v>4</v>
      </c>
      <c r="H708" s="22">
        <v>0</v>
      </c>
      <c r="I708" s="22">
        <v>4</v>
      </c>
      <c r="J708" s="20">
        <v>0.4</v>
      </c>
      <c r="K708" s="20">
        <v>0.4</v>
      </c>
      <c r="L708" s="22">
        <v>0</v>
      </c>
      <c r="M708" s="20" t="s">
        <v>1088</v>
      </c>
      <c r="N708" s="20">
        <v>0.4</v>
      </c>
      <c r="O708" s="22">
        <v>535</v>
      </c>
      <c r="P708" s="23" t="b">
        <v>0</v>
      </c>
      <c r="Q708" s="20"/>
      <c r="R708" s="20"/>
      <c r="S708" s="22">
        <v>56</v>
      </c>
      <c r="T708" s="20" t="s">
        <v>1628</v>
      </c>
      <c r="U708" s="20">
        <v>1</v>
      </c>
      <c r="V708" s="20" t="s">
        <v>637</v>
      </c>
      <c r="W708" s="20">
        <v>0.7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9</v>
      </c>
      <c r="AD708" s="22">
        <v>36959</v>
      </c>
      <c r="AE708" s="22">
        <v>519</v>
      </c>
      <c r="AF708" s="22">
        <v>158713</v>
      </c>
      <c r="AG708" s="22">
        <v>913</v>
      </c>
      <c r="AH708" s="20">
        <v>0.1</v>
      </c>
      <c r="AI708" s="20">
        <v>1.6</v>
      </c>
      <c r="AJ708" s="20" t="s">
        <v>637</v>
      </c>
      <c r="AK708" s="22">
        <v>129</v>
      </c>
      <c r="AL708" s="22">
        <v>0</v>
      </c>
      <c r="AM708" s="22">
        <v>0</v>
      </c>
      <c r="AN708" s="22">
        <v>0</v>
      </c>
      <c r="AO708" s="22">
        <v>5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0</v>
      </c>
      <c r="AW708" s="22">
        <v>23</v>
      </c>
      <c r="AX708" s="20">
        <v>11.4</v>
      </c>
      <c r="AY708" s="20">
        <v>1.5</v>
      </c>
      <c r="AZ708" s="20">
        <v>15</v>
      </c>
      <c r="BA708" s="20">
        <v>2.7</v>
      </c>
      <c r="BB708" s="22">
        <v>1</v>
      </c>
      <c r="BC708" s="20">
        <v>0.12</v>
      </c>
      <c r="BD708" s="20">
        <v>0.01</v>
      </c>
      <c r="BE708" s="20">
        <v>0.13</v>
      </c>
      <c r="BF708" s="20">
        <v>3.82</v>
      </c>
      <c r="BG708" s="22">
        <v>425</v>
      </c>
      <c r="BH708" s="22">
        <v>48</v>
      </c>
      <c r="BI708" s="22">
        <v>419</v>
      </c>
      <c r="BJ708" s="22">
        <v>52</v>
      </c>
      <c r="BK708" s="22">
        <v>360</v>
      </c>
      <c r="BL708" s="22">
        <v>53</v>
      </c>
      <c r="BM708" s="22">
        <v>436</v>
      </c>
      <c r="BN708" s="22">
        <v>52</v>
      </c>
      <c r="BO708" s="20"/>
      <c r="BP708" s="20"/>
      <c r="BQ708" s="20"/>
      <c r="BR708" s="20"/>
      <c r="BS708" s="20"/>
      <c r="BT708" s="20"/>
      <c r="BU708" s="22">
        <v>0.08</v>
      </c>
      <c r="BV708" s="22">
        <v>0</v>
      </c>
      <c r="BW708" s="22">
        <v>0.01</v>
      </c>
      <c r="BX708" s="22">
        <v>0.09</v>
      </c>
      <c r="BY708" s="22">
        <v>2.67</v>
      </c>
      <c r="BZ708" s="22">
        <v>3.49</v>
      </c>
      <c r="CA708" s="22">
        <v>86</v>
      </c>
      <c r="CB708" s="22">
        <v>28</v>
      </c>
      <c r="CC708" s="22">
        <v>354</v>
      </c>
      <c r="CD708" s="22">
        <v>48</v>
      </c>
      <c r="CE708" s="22">
        <v>453</v>
      </c>
      <c r="CF708" s="22">
        <v>58</v>
      </c>
      <c r="CG708" s="22">
        <v>206</v>
      </c>
      <c r="CH708" s="22">
        <v>32</v>
      </c>
      <c r="CI708" s="22">
        <v>0.7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222018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2</v>
      </c>
      <c r="J709" s="20">
        <v>0</v>
      </c>
      <c r="K709" s="20">
        <v>0</v>
      </c>
      <c r="L709" s="22">
        <v>0</v>
      </c>
      <c r="M709" s="20" t="s">
        <v>999</v>
      </c>
      <c r="N709" s="20">
        <v>0</v>
      </c>
      <c r="O709" s="22">
        <v>536</v>
      </c>
      <c r="P709" s="23" t="b">
        <v>0</v>
      </c>
      <c r="Q709" s="20"/>
      <c r="R709" s="20" t="s">
        <v>3307</v>
      </c>
      <c r="S709" s="22">
        <v>44</v>
      </c>
      <c r="T709" s="20" t="s">
        <v>1650</v>
      </c>
      <c r="U709" s="20">
        <v>0</v>
      </c>
      <c r="V709" s="20" t="s">
        <v>459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0</v>
      </c>
      <c r="AD709" s="22">
        <v>2162</v>
      </c>
      <c r="AE709" s="22">
        <v>47</v>
      </c>
      <c r="AF709" s="22">
        <v>5694</v>
      </c>
      <c r="AG709" s="22">
        <v>45</v>
      </c>
      <c r="AH709" s="20">
        <v>0</v>
      </c>
      <c r="AI709" s="20">
        <v>0</v>
      </c>
      <c r="AJ709" s="20" t="s">
        <v>459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613</v>
      </c>
      <c r="BH709" s="22">
        <v>237</v>
      </c>
      <c r="BI709" s="22">
        <v>602</v>
      </c>
      <c r="BJ709" s="22">
        <v>237</v>
      </c>
      <c r="BK709" s="22">
        <v>584</v>
      </c>
      <c r="BL709" s="22">
        <v>233</v>
      </c>
      <c r="BM709" s="22">
        <v>618</v>
      </c>
      <c r="BN709" s="22">
        <v>237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520</v>
      </c>
      <c r="CB709" s="22">
        <v>108</v>
      </c>
      <c r="CC709" s="22">
        <v>567</v>
      </c>
      <c r="CD709" s="22">
        <v>226</v>
      </c>
      <c r="CE709" s="22">
        <v>625</v>
      </c>
      <c r="CF709" s="22">
        <v>236</v>
      </c>
      <c r="CG709" s="22">
        <v>476</v>
      </c>
      <c r="CH709" s="22">
        <v>183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201057</v>
      </c>
      <c r="D710" s="22">
        <v>0</v>
      </c>
      <c r="E710" s="22">
        <v>0</v>
      </c>
      <c r="F710" s="22">
        <v>-2</v>
      </c>
      <c r="G710" s="22">
        <v>2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1667</v>
      </c>
      <c r="N710" s="20">
        <v>0</v>
      </c>
      <c r="O710" s="22">
        <v>537</v>
      </c>
      <c r="P710" s="23" t="b">
        <v>0</v>
      </c>
      <c r="Q710" s="20"/>
      <c r="R710" s="20"/>
      <c r="S710" s="22">
        <v>43</v>
      </c>
      <c r="T710" s="20" t="s">
        <v>1668</v>
      </c>
      <c r="U710" s="20">
        <v>0.7</v>
      </c>
      <c r="V710" s="20" t="s">
        <v>563</v>
      </c>
      <c r="W710" s="20">
        <v>0.1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</v>
      </c>
      <c r="AD710" s="22">
        <v>3912</v>
      </c>
      <c r="AE710" s="22">
        <v>27</v>
      </c>
      <c r="AF710" s="22">
        <v>11058</v>
      </c>
      <c r="AG710" s="22">
        <v>81</v>
      </c>
      <c r="AH710" s="20">
        <v>0</v>
      </c>
      <c r="AI710" s="20">
        <v>0.5</v>
      </c>
      <c r="AJ710" s="20" t="s">
        <v>563</v>
      </c>
      <c r="AK710" s="22">
        <v>18</v>
      </c>
      <c r="AL710" s="22">
        <v>0</v>
      </c>
      <c r="AM710" s="22">
        <v>0</v>
      </c>
      <c r="AN710" s="22">
        <v>0</v>
      </c>
      <c r="AO710" s="22">
        <v>1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0</v>
      </c>
      <c r="AW710" s="22">
        <v>6</v>
      </c>
      <c r="AX710" s="20">
        <v>8.4</v>
      </c>
      <c r="AY710" s="20">
        <v>0.7</v>
      </c>
      <c r="AZ710" s="20">
        <v>0</v>
      </c>
      <c r="BA710" s="20">
        <v>0.9</v>
      </c>
      <c r="BB710" s="22">
        <v>0</v>
      </c>
      <c r="BC710" s="20">
        <v>0</v>
      </c>
      <c r="BD710" s="20">
        <v>0</v>
      </c>
      <c r="BE710" s="20">
        <v>0</v>
      </c>
      <c r="BF710" s="20">
        <v>0.45</v>
      </c>
      <c r="BG710" s="22">
        <v>440</v>
      </c>
      <c r="BH710" s="22">
        <v>161</v>
      </c>
      <c r="BI710" s="22">
        <v>429</v>
      </c>
      <c r="BJ710" s="22">
        <v>161</v>
      </c>
      <c r="BK710" s="22">
        <v>559</v>
      </c>
      <c r="BL710" s="22">
        <v>226</v>
      </c>
      <c r="BM710" s="22">
        <v>456</v>
      </c>
      <c r="BN710" s="22">
        <v>163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2.25</v>
      </c>
      <c r="BZ710" s="22">
        <v>5</v>
      </c>
      <c r="CA710" s="22">
        <v>590</v>
      </c>
      <c r="CB710" s="22">
        <v>143</v>
      </c>
      <c r="CC710" s="22">
        <v>534</v>
      </c>
      <c r="CD710" s="22">
        <v>213</v>
      </c>
      <c r="CE710" s="22">
        <v>477</v>
      </c>
      <c r="CF710" s="22">
        <v>157</v>
      </c>
      <c r="CG710" s="22">
        <v>403</v>
      </c>
      <c r="CH710" s="22">
        <v>154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487837</v>
      </c>
      <c r="D711" s="22">
        <v>0</v>
      </c>
      <c r="E711" s="22">
        <v>0</v>
      </c>
      <c r="F711" s="22">
        <v>-2</v>
      </c>
      <c r="G711" s="22">
        <v>2</v>
      </c>
      <c r="H711" s="22">
        <v>0</v>
      </c>
      <c r="I711" s="22">
        <v>4</v>
      </c>
      <c r="J711" s="20">
        <v>0.4</v>
      </c>
      <c r="K711" s="20">
        <v>0.4</v>
      </c>
      <c r="L711" s="22">
        <v>1</v>
      </c>
      <c r="M711" s="20" t="s">
        <v>1671</v>
      </c>
      <c r="N711" s="20">
        <v>0.4</v>
      </c>
      <c r="O711" s="22">
        <v>538</v>
      </c>
      <c r="P711" s="23" t="b">
        <v>0</v>
      </c>
      <c r="Q711" s="20"/>
      <c r="R711" s="20"/>
      <c r="S711" s="22">
        <v>43</v>
      </c>
      <c r="T711" s="20" t="s">
        <v>1672</v>
      </c>
      <c r="U711" s="20">
        <v>1</v>
      </c>
      <c r="V711" s="20" t="s">
        <v>1673</v>
      </c>
      <c r="W711" s="20">
        <v>6.6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2</v>
      </c>
      <c r="AD711" s="22">
        <v>563899</v>
      </c>
      <c r="AE711" s="22">
        <v>6295</v>
      </c>
      <c r="AF711" s="22">
        <v>992340</v>
      </c>
      <c r="AG711" s="22">
        <v>11804</v>
      </c>
      <c r="AH711" s="20">
        <v>0.1</v>
      </c>
      <c r="AI711" s="20">
        <v>0.5</v>
      </c>
      <c r="AJ711" s="20" t="s">
        <v>1673</v>
      </c>
      <c r="AK711" s="22">
        <v>54</v>
      </c>
      <c r="AL711" s="22">
        <v>0</v>
      </c>
      <c r="AM711" s="22">
        <v>0</v>
      </c>
      <c r="AN711" s="22">
        <v>0</v>
      </c>
      <c r="AO711" s="22">
        <v>1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6</v>
      </c>
      <c r="AX711" s="20">
        <v>0</v>
      </c>
      <c r="AY711" s="20">
        <v>1.6</v>
      </c>
      <c r="AZ711" s="20">
        <v>5</v>
      </c>
      <c r="BA711" s="20">
        <v>0.7</v>
      </c>
      <c r="BB711" s="22">
        <v>0</v>
      </c>
      <c r="BC711" s="20">
        <v>0.16</v>
      </c>
      <c r="BD711" s="20">
        <v>0</v>
      </c>
      <c r="BE711" s="20">
        <v>0.16</v>
      </c>
      <c r="BF711" s="20">
        <v>0.92</v>
      </c>
      <c r="BG711" s="22">
        <v>595</v>
      </c>
      <c r="BH711" s="22">
        <v>57</v>
      </c>
      <c r="BI711" s="22">
        <v>418</v>
      </c>
      <c r="BJ711" s="22">
        <v>51</v>
      </c>
      <c r="BK711" s="22">
        <v>398</v>
      </c>
      <c r="BL711" s="22">
        <v>54</v>
      </c>
      <c r="BM711" s="22">
        <v>457</v>
      </c>
      <c r="BN711" s="22">
        <v>54</v>
      </c>
      <c r="BO711" s="20"/>
      <c r="BP711" s="20"/>
      <c r="BQ711" s="20"/>
      <c r="BR711" s="20"/>
      <c r="BS711" s="20"/>
      <c r="BT711" s="20"/>
      <c r="BU711" s="22">
        <v>0.27</v>
      </c>
      <c r="BV711" s="22">
        <v>0</v>
      </c>
      <c r="BW711" s="22">
        <v>0</v>
      </c>
      <c r="BX711" s="22">
        <v>0.27</v>
      </c>
      <c r="BY711" s="22">
        <v>1.53</v>
      </c>
      <c r="BZ711" s="22">
        <v>1.67</v>
      </c>
      <c r="CA711" s="22">
        <v>607</v>
      </c>
      <c r="CB711" s="22">
        <v>97</v>
      </c>
      <c r="CC711" s="22">
        <v>326</v>
      </c>
      <c r="CD711" s="22">
        <v>41</v>
      </c>
      <c r="CE711" s="22">
        <v>396</v>
      </c>
      <c r="CF711" s="22">
        <v>44</v>
      </c>
      <c r="CG711" s="22">
        <v>62</v>
      </c>
      <c r="CH711" s="22">
        <v>11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224024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3</v>
      </c>
      <c r="J712" s="20">
        <v>3.4</v>
      </c>
      <c r="K712" s="20">
        <v>3.4</v>
      </c>
      <c r="L712" s="22">
        <v>2</v>
      </c>
      <c r="M712" s="20" t="s">
        <v>896</v>
      </c>
      <c r="N712" s="20">
        <v>3.4</v>
      </c>
      <c r="O712" s="22">
        <v>539</v>
      </c>
      <c r="P712" s="23" t="b">
        <v>0</v>
      </c>
      <c r="Q712" s="20"/>
      <c r="R712" s="20" t="s">
        <v>3412</v>
      </c>
      <c r="S712" s="22">
        <v>60</v>
      </c>
      <c r="T712" s="20" t="s">
        <v>1669</v>
      </c>
      <c r="U712" s="20">
        <v>2.9</v>
      </c>
      <c r="V712" s="20" t="s">
        <v>1670</v>
      </c>
      <c r="W712" s="20">
        <v>1.6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43</v>
      </c>
      <c r="AD712" s="22">
        <v>196864</v>
      </c>
      <c r="AE712" s="22">
        <v>1344</v>
      </c>
      <c r="AF712" s="22">
        <v>225583</v>
      </c>
      <c r="AG712" s="22">
        <v>2905</v>
      </c>
      <c r="AH712" s="20">
        <v>0.6</v>
      </c>
      <c r="AI712" s="20">
        <v>7.2</v>
      </c>
      <c r="AJ712" s="20" t="s">
        <v>2322</v>
      </c>
      <c r="AK712" s="22">
        <v>1309</v>
      </c>
      <c r="AL712" s="22">
        <v>2</v>
      </c>
      <c r="AM712" s="22">
        <v>1</v>
      </c>
      <c r="AN712" s="22">
        <v>2</v>
      </c>
      <c r="AO712" s="22">
        <v>24</v>
      </c>
      <c r="AP712" s="22">
        <v>0</v>
      </c>
      <c r="AQ712" s="22">
        <v>0</v>
      </c>
      <c r="AR712" s="22">
        <v>0</v>
      </c>
      <c r="AS712" s="22">
        <v>5</v>
      </c>
      <c r="AT712" s="22">
        <v>0</v>
      </c>
      <c r="AU712" s="22">
        <v>0</v>
      </c>
      <c r="AV712" s="22">
        <v>3</v>
      </c>
      <c r="AW712" s="22">
        <v>195</v>
      </c>
      <c r="AX712" s="20">
        <v>252.4</v>
      </c>
      <c r="AY712" s="20">
        <v>311.3</v>
      </c>
      <c r="AZ712" s="20">
        <v>154</v>
      </c>
      <c r="BA712" s="20">
        <v>71.8</v>
      </c>
      <c r="BB712" s="22">
        <v>15</v>
      </c>
      <c r="BC712" s="20">
        <v>2.68</v>
      </c>
      <c r="BD712" s="20">
        <v>2.4</v>
      </c>
      <c r="BE712" s="20">
        <v>5.08</v>
      </c>
      <c r="BF712" s="20">
        <v>25.18</v>
      </c>
      <c r="BG712" s="22">
        <v>109</v>
      </c>
      <c r="BH712" s="22">
        <v>41</v>
      </c>
      <c r="BI712" s="22">
        <v>32</v>
      </c>
      <c r="BJ712" s="22">
        <v>26</v>
      </c>
      <c r="BK712" s="22">
        <v>103</v>
      </c>
      <c r="BL712" s="22">
        <v>67</v>
      </c>
      <c r="BM712" s="22">
        <v>56</v>
      </c>
      <c r="BN712" s="22">
        <v>40</v>
      </c>
      <c r="BO712" s="20"/>
      <c r="BP712" s="20"/>
      <c r="BQ712" s="20"/>
      <c r="BR712" s="20"/>
      <c r="BS712" s="22">
        <v>3</v>
      </c>
      <c r="BT712" s="20"/>
      <c r="BU712" s="22">
        <v>0.18</v>
      </c>
      <c r="BV712" s="22">
        <v>0</v>
      </c>
      <c r="BW712" s="22">
        <v>0.17</v>
      </c>
      <c r="BX712" s="22">
        <v>0.35</v>
      </c>
      <c r="BY712" s="22">
        <v>1.73</v>
      </c>
      <c r="BZ712" s="22">
        <v>1.65</v>
      </c>
      <c r="CA712" s="22">
        <v>66</v>
      </c>
      <c r="CB712" s="22">
        <v>41</v>
      </c>
      <c r="CC712" s="22">
        <v>84</v>
      </c>
      <c r="CD712" s="22">
        <v>44</v>
      </c>
      <c r="CE712" s="22">
        <v>165</v>
      </c>
      <c r="CF712" s="22">
        <v>75</v>
      </c>
      <c r="CG712" s="22">
        <v>147</v>
      </c>
      <c r="CH712" s="22">
        <v>45</v>
      </c>
      <c r="CI712" s="22">
        <v>1.03</v>
      </c>
      <c r="CJ712" s="22">
        <v>0.14000000000000001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195899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4</v>
      </c>
      <c r="J713" s="20">
        <v>0</v>
      </c>
      <c r="K713" s="20">
        <v>0</v>
      </c>
      <c r="L713" s="22">
        <v>0</v>
      </c>
      <c r="M713" s="20" t="s">
        <v>1657</v>
      </c>
      <c r="N713" s="20">
        <v>0</v>
      </c>
      <c r="O713" s="22">
        <v>541</v>
      </c>
      <c r="P713" s="23" t="b">
        <v>0</v>
      </c>
      <c r="Q713" s="20" t="s">
        <v>2619</v>
      </c>
      <c r="R713" s="20" t="s">
        <v>2620</v>
      </c>
      <c r="S713" s="22">
        <v>60</v>
      </c>
      <c r="T713" s="20" t="s">
        <v>1658</v>
      </c>
      <c r="U713" s="20">
        <v>0</v>
      </c>
      <c r="V713" s="20" t="s">
        <v>536</v>
      </c>
      <c r="W713" s="20">
        <v>0</v>
      </c>
      <c r="X713" s="23" t="b">
        <v>0</v>
      </c>
      <c r="Y713" s="20"/>
      <c r="Z713" s="20" t="s">
        <v>872</v>
      </c>
      <c r="AA713" s="22">
        <v>19</v>
      </c>
      <c r="AB713" s="22">
        <v>21</v>
      </c>
      <c r="AC713" s="22">
        <v>0</v>
      </c>
      <c r="AD713" s="22">
        <v>0</v>
      </c>
      <c r="AE713" s="22">
        <v>0</v>
      </c>
      <c r="AF713" s="22">
        <v>4930</v>
      </c>
      <c r="AG713" s="22">
        <v>5</v>
      </c>
      <c r="AH713" s="20">
        <v>0</v>
      </c>
      <c r="AI713" s="20">
        <v>0</v>
      </c>
      <c r="AJ713" s="20" t="s">
        <v>536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752</v>
      </c>
      <c r="BH713" s="22">
        <v>93</v>
      </c>
      <c r="BI713" s="22">
        <v>752</v>
      </c>
      <c r="BJ713" s="22">
        <v>93</v>
      </c>
      <c r="BK713" s="22">
        <v>752</v>
      </c>
      <c r="BL713" s="22">
        <v>93</v>
      </c>
      <c r="BM713" s="22">
        <v>752</v>
      </c>
      <c r="BN713" s="22">
        <v>93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65</v>
      </c>
      <c r="CB713" s="22">
        <v>21</v>
      </c>
      <c r="CC713" s="22">
        <v>744</v>
      </c>
      <c r="CD713" s="22">
        <v>92</v>
      </c>
      <c r="CE713" s="22">
        <v>752</v>
      </c>
      <c r="CF713" s="22">
        <v>93</v>
      </c>
      <c r="CG713" s="22">
        <v>609</v>
      </c>
      <c r="CH713" s="22">
        <v>84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215439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4.2</v>
      </c>
      <c r="K714" s="20">
        <v>4.2</v>
      </c>
      <c r="L714" s="22">
        <v>2</v>
      </c>
      <c r="M714" s="20" t="s">
        <v>2323</v>
      </c>
      <c r="N714" s="20">
        <v>4.2</v>
      </c>
      <c r="O714" s="22">
        <v>542</v>
      </c>
      <c r="P714" s="23" t="b">
        <v>0</v>
      </c>
      <c r="Q714" s="20"/>
      <c r="R714" s="20" t="s">
        <v>2910</v>
      </c>
      <c r="S714" s="22">
        <v>49</v>
      </c>
      <c r="T714" s="20" t="s">
        <v>1647</v>
      </c>
      <c r="U714" s="20">
        <v>3.6</v>
      </c>
      <c r="V714" s="20" t="s">
        <v>2324</v>
      </c>
      <c r="W714" s="20">
        <v>1.9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54</v>
      </c>
      <c r="AD714" s="22">
        <v>279472</v>
      </c>
      <c r="AE714" s="22">
        <v>2736</v>
      </c>
      <c r="AF714" s="22">
        <v>201273</v>
      </c>
      <c r="AG714" s="22">
        <v>5684</v>
      </c>
      <c r="AH714" s="20">
        <v>0.9</v>
      </c>
      <c r="AI714" s="20">
        <v>11</v>
      </c>
      <c r="AJ714" s="20" t="s">
        <v>2324</v>
      </c>
      <c r="AK714" s="22">
        <v>1165</v>
      </c>
      <c r="AL714" s="22">
        <v>4</v>
      </c>
      <c r="AM714" s="22">
        <v>1</v>
      </c>
      <c r="AN714" s="22">
        <v>1</v>
      </c>
      <c r="AO714" s="22">
        <v>24</v>
      </c>
      <c r="AP714" s="22">
        <v>0</v>
      </c>
      <c r="AQ714" s="22">
        <v>0</v>
      </c>
      <c r="AR714" s="22">
        <v>0</v>
      </c>
      <c r="AS714" s="22">
        <v>2</v>
      </c>
      <c r="AT714" s="22">
        <v>0</v>
      </c>
      <c r="AU714" s="22">
        <v>0</v>
      </c>
      <c r="AV714" s="22">
        <v>4</v>
      </c>
      <c r="AW714" s="22">
        <v>190</v>
      </c>
      <c r="AX714" s="20">
        <v>313.2</v>
      </c>
      <c r="AY714" s="20">
        <v>88.2</v>
      </c>
      <c r="AZ714" s="20">
        <v>279</v>
      </c>
      <c r="BA714" s="20">
        <v>67.900000000000006</v>
      </c>
      <c r="BB714" s="22">
        <v>14</v>
      </c>
      <c r="BC714" s="20">
        <v>3.68</v>
      </c>
      <c r="BD714" s="20">
        <v>0.51</v>
      </c>
      <c r="BE714" s="20">
        <v>4.1900000000000004</v>
      </c>
      <c r="BF714" s="20">
        <v>24.39</v>
      </c>
      <c r="BG714" s="22">
        <v>53</v>
      </c>
      <c r="BH714" s="22">
        <v>21</v>
      </c>
      <c r="BI714" s="22">
        <v>183</v>
      </c>
      <c r="BJ714" s="22">
        <v>114</v>
      </c>
      <c r="BK714" s="22">
        <v>45</v>
      </c>
      <c r="BL714" s="22">
        <v>27</v>
      </c>
      <c r="BM714" s="22">
        <v>64</v>
      </c>
      <c r="BN714" s="22">
        <v>46</v>
      </c>
      <c r="BO714" s="20"/>
      <c r="BP714" s="20"/>
      <c r="BQ714" s="20"/>
      <c r="BR714" s="20"/>
      <c r="BS714" s="20"/>
      <c r="BT714" s="20"/>
      <c r="BU714" s="22">
        <v>0.28000000000000003</v>
      </c>
      <c r="BV714" s="22">
        <v>0</v>
      </c>
      <c r="BW714" s="22">
        <v>0.04</v>
      </c>
      <c r="BX714" s="22">
        <v>0.32</v>
      </c>
      <c r="BY714" s="22">
        <v>1.88</v>
      </c>
      <c r="BZ714" s="22">
        <v>1.85</v>
      </c>
      <c r="CA714" s="22">
        <v>244</v>
      </c>
      <c r="CB714" s="22">
        <v>158</v>
      </c>
      <c r="CC714" s="22">
        <v>49</v>
      </c>
      <c r="CD714" s="22">
        <v>25</v>
      </c>
      <c r="CE714" s="22">
        <v>83</v>
      </c>
      <c r="CF714" s="22">
        <v>43</v>
      </c>
      <c r="CG714" s="22">
        <v>140</v>
      </c>
      <c r="CH714" s="22">
        <v>42</v>
      </c>
      <c r="CI714" s="22">
        <v>1.08</v>
      </c>
      <c r="CJ714" s="22">
        <v>0.08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0</v>
      </c>
      <c r="B715" s="22">
        <v>0</v>
      </c>
      <c r="C715" s="22">
        <v>180151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1643</v>
      </c>
      <c r="N715" s="20">
        <v>0</v>
      </c>
      <c r="O715" s="22">
        <v>543</v>
      </c>
      <c r="P715" s="23" t="b">
        <v>0</v>
      </c>
      <c r="Q715" s="20" t="s">
        <v>2621</v>
      </c>
      <c r="R715" s="20" t="s">
        <v>2622</v>
      </c>
      <c r="S715" s="22">
        <v>45</v>
      </c>
      <c r="T715" s="20" t="s">
        <v>1644</v>
      </c>
      <c r="U715" s="20">
        <v>0</v>
      </c>
      <c r="V715" s="20" t="s">
        <v>2325</v>
      </c>
      <c r="W715" s="20">
        <v>0.1</v>
      </c>
      <c r="X715" s="23" t="b">
        <v>0</v>
      </c>
      <c r="Y715" s="20"/>
      <c r="Z715" s="20" t="s">
        <v>872</v>
      </c>
      <c r="AA715" s="22">
        <v>19</v>
      </c>
      <c r="AB715" s="22">
        <v>21</v>
      </c>
      <c r="AC715" s="22">
        <v>0</v>
      </c>
      <c r="AD715" s="22">
        <v>0</v>
      </c>
      <c r="AE715" s="22">
        <v>0</v>
      </c>
      <c r="AF715" s="22">
        <v>13266</v>
      </c>
      <c r="AG715" s="22">
        <v>22</v>
      </c>
      <c r="AH715" s="20">
        <v>0</v>
      </c>
      <c r="AI715" s="20">
        <v>0</v>
      </c>
      <c r="AJ715" s="20" t="s">
        <v>2325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637</v>
      </c>
      <c r="BH715" s="22">
        <v>248</v>
      </c>
      <c r="BI715" s="22">
        <v>632</v>
      </c>
      <c r="BJ715" s="22">
        <v>249</v>
      </c>
      <c r="BK715" s="22">
        <v>617</v>
      </c>
      <c r="BL715" s="22">
        <v>246</v>
      </c>
      <c r="BM715" s="22">
        <v>642</v>
      </c>
      <c r="BN715" s="22">
        <v>251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370</v>
      </c>
      <c r="CB715" s="22">
        <v>224</v>
      </c>
      <c r="CC715" s="22">
        <v>595</v>
      </c>
      <c r="CD715" s="22">
        <v>219</v>
      </c>
      <c r="CE715" s="22">
        <v>649</v>
      </c>
      <c r="CF715" s="22">
        <v>256</v>
      </c>
      <c r="CG715" s="22">
        <v>505</v>
      </c>
      <c r="CH715" s="22">
        <v>177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103192</v>
      </c>
      <c r="D716" s="22">
        <v>0</v>
      </c>
      <c r="E716" s="22">
        <v>0</v>
      </c>
      <c r="F716" s="22">
        <v>0</v>
      </c>
      <c r="G716" s="22">
        <v>0</v>
      </c>
      <c r="H716" s="22">
        <v>1</v>
      </c>
      <c r="I716" s="22">
        <v>2</v>
      </c>
      <c r="J716" s="20">
        <v>1</v>
      </c>
      <c r="K716" s="20">
        <v>1</v>
      </c>
      <c r="L716" s="22">
        <v>0</v>
      </c>
      <c r="M716" s="20" t="s">
        <v>1636</v>
      </c>
      <c r="N716" s="20">
        <v>1</v>
      </c>
      <c r="O716" s="22">
        <v>544</v>
      </c>
      <c r="P716" s="23" t="b">
        <v>0</v>
      </c>
      <c r="Q716" s="20"/>
      <c r="R716" s="20" t="s">
        <v>3459</v>
      </c>
      <c r="S716" s="22">
        <v>45</v>
      </c>
      <c r="T716" s="20" t="s">
        <v>1637</v>
      </c>
      <c r="U716" s="20">
        <v>2.4</v>
      </c>
      <c r="V716" s="20" t="s">
        <v>433</v>
      </c>
      <c r="W716" s="20">
        <v>1.8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33</v>
      </c>
      <c r="AD716" s="22">
        <v>252805</v>
      </c>
      <c r="AE716" s="22">
        <v>879</v>
      </c>
      <c r="AF716" s="22">
        <v>194639</v>
      </c>
      <c r="AG716" s="22">
        <v>2731</v>
      </c>
      <c r="AH716" s="20">
        <v>0.2</v>
      </c>
      <c r="AI716" s="20">
        <v>7.3</v>
      </c>
      <c r="AJ716" s="20" t="s">
        <v>433</v>
      </c>
      <c r="AK716" s="22">
        <v>1233</v>
      </c>
      <c r="AL716" s="22">
        <v>1</v>
      </c>
      <c r="AM716" s="22">
        <v>0</v>
      </c>
      <c r="AN716" s="22">
        <v>1</v>
      </c>
      <c r="AO716" s="22">
        <v>25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4</v>
      </c>
      <c r="AW716" s="22">
        <v>195</v>
      </c>
      <c r="AX716" s="20">
        <v>254.2</v>
      </c>
      <c r="AY716" s="20">
        <v>16.2</v>
      </c>
      <c r="AZ716" s="20">
        <v>103</v>
      </c>
      <c r="BA716" s="20">
        <v>37.299999999999997</v>
      </c>
      <c r="BB716" s="22">
        <v>14</v>
      </c>
      <c r="BC716" s="20">
        <v>0.97</v>
      </c>
      <c r="BD716" s="20">
        <v>0.01</v>
      </c>
      <c r="BE716" s="20">
        <v>0.98</v>
      </c>
      <c r="BF716" s="20">
        <v>25.55</v>
      </c>
      <c r="BG716" s="22">
        <v>105</v>
      </c>
      <c r="BH716" s="22">
        <v>39</v>
      </c>
      <c r="BI716" s="22">
        <v>361</v>
      </c>
      <c r="BJ716" s="22">
        <v>127</v>
      </c>
      <c r="BK716" s="22">
        <v>143</v>
      </c>
      <c r="BL716" s="22">
        <v>21</v>
      </c>
      <c r="BM716" s="22">
        <v>181</v>
      </c>
      <c r="BN716" s="22">
        <v>48</v>
      </c>
      <c r="BO716" s="20"/>
      <c r="BP716" s="20"/>
      <c r="BQ716" s="20"/>
      <c r="BR716" s="20"/>
      <c r="BS716" s="20"/>
      <c r="BT716" s="20"/>
      <c r="BU716" s="22">
        <v>7.0000000000000007E-2</v>
      </c>
      <c r="BV716" s="22">
        <v>0</v>
      </c>
      <c r="BW716" s="22">
        <v>0</v>
      </c>
      <c r="BX716" s="22">
        <v>7.0000000000000007E-2</v>
      </c>
      <c r="BY716" s="22">
        <v>1.86</v>
      </c>
      <c r="BZ716" s="22">
        <v>1.82</v>
      </c>
      <c r="CA716" s="22">
        <v>358</v>
      </c>
      <c r="CB716" s="22">
        <v>55</v>
      </c>
      <c r="CC716" s="22">
        <v>260</v>
      </c>
      <c r="CD716" s="22">
        <v>83</v>
      </c>
      <c r="CE716" s="22">
        <v>216</v>
      </c>
      <c r="CF716" s="22">
        <v>68</v>
      </c>
      <c r="CG716" s="22">
        <v>143</v>
      </c>
      <c r="CH716" s="22">
        <v>57</v>
      </c>
      <c r="CI716" s="22">
        <v>1.02</v>
      </c>
      <c r="CJ716" s="22">
        <v>7.0000000000000007E-2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40669</v>
      </c>
      <c r="D717" s="22">
        <v>0</v>
      </c>
      <c r="E717" s="22">
        <v>0</v>
      </c>
      <c r="F717" s="22">
        <v>-2</v>
      </c>
      <c r="G717" s="22">
        <v>2</v>
      </c>
      <c r="H717" s="22">
        <v>0</v>
      </c>
      <c r="I717" s="22">
        <v>2</v>
      </c>
      <c r="J717" s="20">
        <v>0.4</v>
      </c>
      <c r="K717" s="20">
        <v>0.4</v>
      </c>
      <c r="L717" s="22">
        <v>1</v>
      </c>
      <c r="M717" s="20" t="s">
        <v>1631</v>
      </c>
      <c r="N717" s="20">
        <v>0.4</v>
      </c>
      <c r="O717" s="22">
        <v>577</v>
      </c>
      <c r="P717" s="23" t="b">
        <v>0</v>
      </c>
      <c r="Q717" s="20"/>
      <c r="R717" s="20"/>
      <c r="S717" s="22">
        <v>43</v>
      </c>
      <c r="T717" s="20" t="s">
        <v>1632</v>
      </c>
      <c r="U717" s="20">
        <v>1.2</v>
      </c>
      <c r="V717" s="20" t="s">
        <v>455</v>
      </c>
      <c r="W717" s="20">
        <v>0.1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5</v>
      </c>
      <c r="AD717" s="22">
        <v>3771</v>
      </c>
      <c r="AE717" s="22">
        <v>32</v>
      </c>
      <c r="AF717" s="22">
        <v>7993</v>
      </c>
      <c r="AG717" s="22">
        <v>68</v>
      </c>
      <c r="AH717" s="20">
        <v>0.1</v>
      </c>
      <c r="AI717" s="20">
        <v>1.2</v>
      </c>
      <c r="AJ717" s="20" t="s">
        <v>455</v>
      </c>
      <c r="AK717" s="22">
        <v>138</v>
      </c>
      <c r="AL717" s="22">
        <v>0</v>
      </c>
      <c r="AM717" s="22">
        <v>0</v>
      </c>
      <c r="AN717" s="22">
        <v>0</v>
      </c>
      <c r="AO717" s="22">
        <v>2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20</v>
      </c>
      <c r="AX717" s="20">
        <v>34</v>
      </c>
      <c r="AY717" s="20">
        <v>0.3</v>
      </c>
      <c r="AZ717" s="20">
        <v>0</v>
      </c>
      <c r="BA717" s="20">
        <v>3.4</v>
      </c>
      <c r="BB717" s="22">
        <v>1</v>
      </c>
      <c r="BC717" s="20">
        <v>0</v>
      </c>
      <c r="BD717" s="20">
        <v>0</v>
      </c>
      <c r="BE717" s="20">
        <v>0</v>
      </c>
      <c r="BF717" s="20">
        <v>2.5499999999999998</v>
      </c>
      <c r="BG717" s="22">
        <v>378</v>
      </c>
      <c r="BH717" s="22">
        <v>142</v>
      </c>
      <c r="BI717" s="22">
        <v>439</v>
      </c>
      <c r="BJ717" s="22">
        <v>164</v>
      </c>
      <c r="BK717" s="22">
        <v>546</v>
      </c>
      <c r="BL717" s="22">
        <v>219</v>
      </c>
      <c r="BM717" s="22">
        <v>421</v>
      </c>
      <c r="BN717" s="22">
        <v>150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1.66</v>
      </c>
      <c r="BZ717" s="22">
        <v>1.3</v>
      </c>
      <c r="CA717" s="22">
        <v>566</v>
      </c>
      <c r="CB717" s="22">
        <v>125</v>
      </c>
      <c r="CC717" s="22">
        <v>324</v>
      </c>
      <c r="CD717" s="22">
        <v>110</v>
      </c>
      <c r="CE717" s="22">
        <v>365</v>
      </c>
      <c r="CF717" s="22">
        <v>122</v>
      </c>
      <c r="CG717" s="22">
        <v>421</v>
      </c>
      <c r="CH717" s="22">
        <v>162</v>
      </c>
      <c r="CI717" s="22">
        <v>0.65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213999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1.2</v>
      </c>
      <c r="K718" s="20">
        <v>1.2</v>
      </c>
      <c r="L718" s="22">
        <v>0</v>
      </c>
      <c r="M718" s="20" t="s">
        <v>2623</v>
      </c>
      <c r="N718" s="20">
        <v>1.2</v>
      </c>
      <c r="O718" s="22">
        <v>642</v>
      </c>
      <c r="P718" s="23" t="b">
        <v>0</v>
      </c>
      <c r="Q718" s="20"/>
      <c r="R718" s="20" t="s">
        <v>3413</v>
      </c>
      <c r="S718" s="22">
        <v>50</v>
      </c>
      <c r="T718" s="20" t="s">
        <v>2624</v>
      </c>
      <c r="U718" s="20">
        <v>1.7</v>
      </c>
      <c r="V718" s="20" t="s">
        <v>2625</v>
      </c>
      <c r="W718" s="20">
        <v>0.1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22</v>
      </c>
      <c r="AD718" s="22">
        <v>15915</v>
      </c>
      <c r="AE718" s="22">
        <v>145</v>
      </c>
      <c r="AF718" s="22">
        <v>17891</v>
      </c>
      <c r="AG718" s="22">
        <v>231</v>
      </c>
      <c r="AH718" s="20">
        <v>0.2</v>
      </c>
      <c r="AI718" s="20">
        <v>4.4000000000000004</v>
      </c>
      <c r="AJ718" s="20" t="s">
        <v>411</v>
      </c>
      <c r="AK718" s="22">
        <v>998</v>
      </c>
      <c r="AL718" s="22">
        <v>0</v>
      </c>
      <c r="AM718" s="22">
        <v>1</v>
      </c>
      <c r="AN718" s="22">
        <v>1</v>
      </c>
      <c r="AO718" s="22">
        <v>18</v>
      </c>
      <c r="AP718" s="22">
        <v>0</v>
      </c>
      <c r="AQ718" s="22">
        <v>0</v>
      </c>
      <c r="AR718" s="22">
        <v>0</v>
      </c>
      <c r="AS718" s="22">
        <v>7</v>
      </c>
      <c r="AT718" s="22">
        <v>0</v>
      </c>
      <c r="AU718" s="22">
        <v>0</v>
      </c>
      <c r="AV718" s="22">
        <v>0</v>
      </c>
      <c r="AW718" s="22">
        <v>129</v>
      </c>
      <c r="AX718" s="20">
        <v>190.2</v>
      </c>
      <c r="AY718" s="20">
        <v>51.7</v>
      </c>
      <c r="AZ718" s="20">
        <v>37</v>
      </c>
      <c r="BA718" s="20">
        <v>27.8</v>
      </c>
      <c r="BB718" s="22">
        <v>12</v>
      </c>
      <c r="BC718" s="20">
        <v>0.43</v>
      </c>
      <c r="BD718" s="20">
        <v>0.15</v>
      </c>
      <c r="BE718" s="20">
        <v>0.57999999999999996</v>
      </c>
      <c r="BF718" s="20">
        <v>19.489999999999998</v>
      </c>
      <c r="BG718" s="22">
        <v>162</v>
      </c>
      <c r="BH718" s="22">
        <v>65</v>
      </c>
      <c r="BI718" s="22">
        <v>266</v>
      </c>
      <c r="BJ718" s="22">
        <v>149</v>
      </c>
      <c r="BK718" s="22">
        <v>270</v>
      </c>
      <c r="BL718" s="22">
        <v>142</v>
      </c>
      <c r="BM718" s="22">
        <v>239</v>
      </c>
      <c r="BN718" s="22">
        <v>112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0.01</v>
      </c>
      <c r="BX718" s="22">
        <v>0.05</v>
      </c>
      <c r="BY718" s="22">
        <v>1.76</v>
      </c>
      <c r="BZ718" s="22">
        <v>1.62</v>
      </c>
      <c r="CA718" s="22">
        <v>194</v>
      </c>
      <c r="CB718" s="22">
        <v>120</v>
      </c>
      <c r="CC718" s="22">
        <v>251</v>
      </c>
      <c r="CD718" s="22">
        <v>116</v>
      </c>
      <c r="CE718" s="22">
        <v>318</v>
      </c>
      <c r="CF718" s="22">
        <v>139</v>
      </c>
      <c r="CG718" s="22">
        <v>364</v>
      </c>
      <c r="CH718" s="22">
        <v>115</v>
      </c>
      <c r="CI718" s="22">
        <v>1.08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447879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1</v>
      </c>
      <c r="J719" s="20">
        <v>0</v>
      </c>
      <c r="K719" s="20">
        <v>0</v>
      </c>
      <c r="L719" s="22">
        <v>0</v>
      </c>
      <c r="M719" s="20" t="s">
        <v>2626</v>
      </c>
      <c r="N719" s="20">
        <v>0</v>
      </c>
      <c r="O719" s="22">
        <v>647</v>
      </c>
      <c r="P719" s="23" t="b">
        <v>0</v>
      </c>
      <c r="Q719" s="20"/>
      <c r="R719" s="20"/>
      <c r="S719" s="22">
        <v>40</v>
      </c>
      <c r="T719" s="20" t="s">
        <v>2627</v>
      </c>
      <c r="U719" s="20">
        <v>0</v>
      </c>
      <c r="V719" s="20" t="s">
        <v>2628</v>
      </c>
      <c r="W719" s="20">
        <v>0.1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0</v>
      </c>
      <c r="AD719" s="22">
        <v>4952</v>
      </c>
      <c r="AE719" s="22">
        <v>49</v>
      </c>
      <c r="AF719" s="22">
        <v>3547</v>
      </c>
      <c r="AG719" s="22">
        <v>70</v>
      </c>
      <c r="AH719" s="20">
        <v>0</v>
      </c>
      <c r="AI719" s="20">
        <v>0</v>
      </c>
      <c r="AJ719" s="20" t="s">
        <v>2628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542</v>
      </c>
      <c r="BH719" s="22">
        <v>67</v>
      </c>
      <c r="BI719" s="22">
        <v>529</v>
      </c>
      <c r="BJ719" s="22">
        <v>51</v>
      </c>
      <c r="BK719" s="22">
        <v>502</v>
      </c>
      <c r="BL719" s="22">
        <v>42</v>
      </c>
      <c r="BM719" s="22">
        <v>550</v>
      </c>
      <c r="BN719" s="22">
        <v>67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678</v>
      </c>
      <c r="CB719" s="22">
        <v>54</v>
      </c>
      <c r="CC719" s="22">
        <v>476</v>
      </c>
      <c r="CD719" s="22">
        <v>66</v>
      </c>
      <c r="CE719" s="22">
        <v>555</v>
      </c>
      <c r="CF719" s="22">
        <v>67</v>
      </c>
      <c r="CG719" s="22">
        <v>496</v>
      </c>
      <c r="CH719" s="22">
        <v>67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101178</v>
      </c>
      <c r="D720" s="22">
        <v>0</v>
      </c>
      <c r="E720" s="22">
        <v>0</v>
      </c>
      <c r="F720" s="22">
        <v>1</v>
      </c>
      <c r="G720" s="22">
        <v>-1</v>
      </c>
      <c r="H720" s="22">
        <v>1</v>
      </c>
      <c r="I720" s="22">
        <v>3</v>
      </c>
      <c r="J720" s="20">
        <v>4.8</v>
      </c>
      <c r="K720" s="20">
        <v>4.8</v>
      </c>
      <c r="L720" s="22">
        <v>2</v>
      </c>
      <c r="M720" s="20" t="s">
        <v>479</v>
      </c>
      <c r="N720" s="20">
        <v>4.8</v>
      </c>
      <c r="O720" s="22">
        <v>664</v>
      </c>
      <c r="P720" s="23" t="b">
        <v>0</v>
      </c>
      <c r="Q720" s="20"/>
      <c r="R720" s="20"/>
      <c r="S720" s="22">
        <v>61</v>
      </c>
      <c r="T720" s="20" t="s">
        <v>2629</v>
      </c>
      <c r="U720" s="20">
        <v>4.5</v>
      </c>
      <c r="V720" s="20" t="s">
        <v>2630</v>
      </c>
      <c r="W720" s="20">
        <v>9.8000000000000007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67</v>
      </c>
      <c r="AD720" s="22">
        <v>2210674</v>
      </c>
      <c r="AE720" s="22">
        <v>12502</v>
      </c>
      <c r="AF720" s="22">
        <v>1335638</v>
      </c>
      <c r="AG720" s="22">
        <v>19197</v>
      </c>
      <c r="AH720" s="20">
        <v>0.8</v>
      </c>
      <c r="AI720" s="20">
        <v>11</v>
      </c>
      <c r="AJ720" s="20" t="s">
        <v>2630</v>
      </c>
      <c r="AK720" s="22">
        <v>1322</v>
      </c>
      <c r="AL720" s="22">
        <v>3</v>
      </c>
      <c r="AM720" s="22">
        <v>5</v>
      </c>
      <c r="AN720" s="22">
        <v>1</v>
      </c>
      <c r="AO720" s="22">
        <v>29</v>
      </c>
      <c r="AP720" s="22">
        <v>0</v>
      </c>
      <c r="AQ720" s="22">
        <v>0</v>
      </c>
      <c r="AR720" s="22">
        <v>0</v>
      </c>
      <c r="AS720" s="22">
        <v>3</v>
      </c>
      <c r="AT720" s="22">
        <v>0</v>
      </c>
      <c r="AU720" s="22">
        <v>0</v>
      </c>
      <c r="AV720" s="22">
        <v>9</v>
      </c>
      <c r="AW720" s="22">
        <v>335</v>
      </c>
      <c r="AX720" s="20">
        <v>413.4</v>
      </c>
      <c r="AY720" s="20">
        <v>475.7</v>
      </c>
      <c r="AZ720" s="20">
        <v>166</v>
      </c>
      <c r="BA720" s="20">
        <v>105.5</v>
      </c>
      <c r="BB720" s="22">
        <v>15</v>
      </c>
      <c r="BC720" s="20">
        <v>3.07</v>
      </c>
      <c r="BD720" s="20">
        <v>3.67</v>
      </c>
      <c r="BE720" s="20">
        <v>6.74</v>
      </c>
      <c r="BF720" s="20">
        <v>27.05</v>
      </c>
      <c r="BG720" s="22">
        <v>20</v>
      </c>
      <c r="BH720" s="22">
        <v>7</v>
      </c>
      <c r="BI720" s="22">
        <v>11</v>
      </c>
      <c r="BJ720" s="22">
        <v>8</v>
      </c>
      <c r="BK720" s="22">
        <v>92</v>
      </c>
      <c r="BL720" s="22">
        <v>60</v>
      </c>
      <c r="BM720" s="22">
        <v>18</v>
      </c>
      <c r="BN720" s="22">
        <v>13</v>
      </c>
      <c r="BO720" s="22">
        <v>1</v>
      </c>
      <c r="BP720" s="20"/>
      <c r="BQ720" s="22">
        <v>1</v>
      </c>
      <c r="BR720" s="20"/>
      <c r="BS720" s="20"/>
      <c r="BT720" s="20"/>
      <c r="BU720" s="22">
        <v>0.21</v>
      </c>
      <c r="BV720" s="22">
        <v>0</v>
      </c>
      <c r="BW720" s="22">
        <v>0.25</v>
      </c>
      <c r="BX720" s="22">
        <v>0.46</v>
      </c>
      <c r="BY720" s="22">
        <v>1.84</v>
      </c>
      <c r="BZ720" s="22">
        <v>1.97</v>
      </c>
      <c r="CA720" s="22">
        <v>60</v>
      </c>
      <c r="CB720" s="22">
        <v>37</v>
      </c>
      <c r="CC720" s="22">
        <v>32</v>
      </c>
      <c r="CD720" s="22">
        <v>18</v>
      </c>
      <c r="CE720" s="22">
        <v>32</v>
      </c>
      <c r="CF720" s="22">
        <v>18</v>
      </c>
      <c r="CG720" s="22">
        <v>42</v>
      </c>
      <c r="CH720" s="22">
        <v>16</v>
      </c>
      <c r="CI720" s="22">
        <v>1.02</v>
      </c>
      <c r="CJ720" s="22">
        <v>7.0000000000000007E-2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233963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2</v>
      </c>
      <c r="J721" s="20">
        <v>0.4</v>
      </c>
      <c r="K721" s="20">
        <v>0.4</v>
      </c>
      <c r="L721" s="22">
        <v>0</v>
      </c>
      <c r="M721" s="20" t="s">
        <v>1362</v>
      </c>
      <c r="N721" s="20">
        <v>0.4</v>
      </c>
      <c r="O721" s="22">
        <v>676</v>
      </c>
      <c r="P721" s="23" t="b">
        <v>0</v>
      </c>
      <c r="Q721" s="20"/>
      <c r="R721" s="20" t="s">
        <v>2911</v>
      </c>
      <c r="S721" s="22">
        <v>45</v>
      </c>
      <c r="T721" s="20" t="s">
        <v>2912</v>
      </c>
      <c r="U721" s="20">
        <v>0.2</v>
      </c>
      <c r="V721" s="20" t="s">
        <v>2913</v>
      </c>
      <c r="W721" s="20">
        <v>0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1</v>
      </c>
      <c r="AD721" s="22">
        <v>2688</v>
      </c>
      <c r="AE721" s="22">
        <v>21</v>
      </c>
      <c r="AF721" s="22">
        <v>1895</v>
      </c>
      <c r="AG721" s="22">
        <v>49</v>
      </c>
      <c r="AH721" s="20">
        <v>0.1</v>
      </c>
      <c r="AI721" s="20">
        <v>0.2</v>
      </c>
      <c r="AJ721" s="20" t="s">
        <v>2913</v>
      </c>
      <c r="AK721" s="22">
        <v>226</v>
      </c>
      <c r="AL721" s="22">
        <v>0</v>
      </c>
      <c r="AM721" s="22">
        <v>0</v>
      </c>
      <c r="AN721" s="22">
        <v>0</v>
      </c>
      <c r="AO721" s="22">
        <v>6</v>
      </c>
      <c r="AP721" s="22">
        <v>1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17</v>
      </c>
      <c r="AX721" s="20">
        <v>24.8</v>
      </c>
      <c r="AY721" s="20">
        <v>11.7</v>
      </c>
      <c r="AZ721" s="20">
        <v>17</v>
      </c>
      <c r="BA721" s="20">
        <v>5.3</v>
      </c>
      <c r="BB721" s="22">
        <v>2</v>
      </c>
      <c r="BC721" s="20">
        <v>0.17</v>
      </c>
      <c r="BD721" s="20">
        <v>0.05</v>
      </c>
      <c r="BE721" s="20">
        <v>0.22</v>
      </c>
      <c r="BF721" s="20">
        <v>3.54</v>
      </c>
      <c r="BG721" s="22">
        <v>394</v>
      </c>
      <c r="BH721" s="22">
        <v>145</v>
      </c>
      <c r="BI721" s="22">
        <v>384</v>
      </c>
      <c r="BJ721" s="22">
        <v>138</v>
      </c>
      <c r="BK721" s="22">
        <v>346</v>
      </c>
      <c r="BL721" s="22">
        <v>124</v>
      </c>
      <c r="BM721" s="22">
        <v>398</v>
      </c>
      <c r="BN721" s="22">
        <v>140</v>
      </c>
      <c r="BO721" s="20"/>
      <c r="BP721" s="20"/>
      <c r="BQ721" s="20"/>
      <c r="BR721" s="20"/>
      <c r="BS721" s="20"/>
      <c r="BT721" s="20"/>
      <c r="BU721" s="22">
        <v>7.0000000000000007E-2</v>
      </c>
      <c r="BV721" s="22">
        <v>0</v>
      </c>
      <c r="BW721" s="22">
        <v>0.02</v>
      </c>
      <c r="BX721" s="22">
        <v>0.09</v>
      </c>
      <c r="BY721" s="22">
        <v>1.41</v>
      </c>
      <c r="BZ721" s="22">
        <v>2.39</v>
      </c>
      <c r="CA721" s="22">
        <v>391</v>
      </c>
      <c r="CB721" s="22">
        <v>76</v>
      </c>
      <c r="CC721" s="22">
        <v>332</v>
      </c>
      <c r="CD721" s="22">
        <v>113</v>
      </c>
      <c r="CE721" s="22">
        <v>488</v>
      </c>
      <c r="CF721" s="22">
        <v>165</v>
      </c>
      <c r="CG721" s="22">
        <v>561</v>
      </c>
      <c r="CH721" s="22">
        <v>205</v>
      </c>
      <c r="CI721" s="22">
        <v>0.8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460842</v>
      </c>
      <c r="D722" s="22">
        <v>0</v>
      </c>
      <c r="E722" s="22">
        <v>0</v>
      </c>
      <c r="F722" s="22">
        <v>2</v>
      </c>
      <c r="G722" s="22">
        <v>-2</v>
      </c>
      <c r="H722" s="22">
        <v>1</v>
      </c>
      <c r="I722" s="22">
        <v>3</v>
      </c>
      <c r="J722" s="20">
        <v>4.8</v>
      </c>
      <c r="K722" s="20">
        <v>4.8</v>
      </c>
      <c r="L722" s="22">
        <v>2</v>
      </c>
      <c r="M722" s="20" t="s">
        <v>3066</v>
      </c>
      <c r="N722" s="20">
        <v>4.8</v>
      </c>
      <c r="O722" s="22">
        <v>689</v>
      </c>
      <c r="P722" s="23" t="b">
        <v>0</v>
      </c>
      <c r="Q722" s="20"/>
      <c r="R722" s="20" t="s">
        <v>3668</v>
      </c>
      <c r="S722" s="22">
        <v>67</v>
      </c>
      <c r="T722" s="20" t="s">
        <v>3067</v>
      </c>
      <c r="U722" s="20">
        <v>3.7</v>
      </c>
      <c r="V722" s="20" t="s">
        <v>3068</v>
      </c>
      <c r="W722" s="20">
        <v>3.8</v>
      </c>
      <c r="X722" s="23" t="b">
        <v>0</v>
      </c>
      <c r="Y722" s="20"/>
      <c r="Z722" s="20" t="s">
        <v>858</v>
      </c>
      <c r="AA722" s="22">
        <v>19</v>
      </c>
      <c r="AB722" s="22">
        <v>21</v>
      </c>
      <c r="AC722" s="22">
        <v>48</v>
      </c>
      <c r="AD722" s="22">
        <v>514313</v>
      </c>
      <c r="AE722" s="22">
        <v>11690</v>
      </c>
      <c r="AF722" s="22">
        <v>141738</v>
      </c>
      <c r="AG722" s="22">
        <v>13799</v>
      </c>
      <c r="AH722" s="20">
        <v>0.7</v>
      </c>
      <c r="AI722" s="20">
        <v>7.2</v>
      </c>
      <c r="AJ722" s="20" t="s">
        <v>3068</v>
      </c>
      <c r="AK722" s="22">
        <v>695</v>
      </c>
      <c r="AL722" s="22">
        <v>3</v>
      </c>
      <c r="AM722" s="22">
        <v>3</v>
      </c>
      <c r="AN722" s="22">
        <v>0</v>
      </c>
      <c r="AO722" s="22">
        <v>19</v>
      </c>
      <c r="AP722" s="22">
        <v>0</v>
      </c>
      <c r="AQ722" s="22">
        <v>0</v>
      </c>
      <c r="AR722" s="22">
        <v>0</v>
      </c>
      <c r="AS722" s="22">
        <v>2</v>
      </c>
      <c r="AT722" s="22">
        <v>0</v>
      </c>
      <c r="AU722" s="22">
        <v>0</v>
      </c>
      <c r="AV722" s="22">
        <v>6</v>
      </c>
      <c r="AW722" s="22">
        <v>162</v>
      </c>
      <c r="AX722" s="20">
        <v>203.6</v>
      </c>
      <c r="AY722" s="20">
        <v>152.80000000000001</v>
      </c>
      <c r="AZ722" s="20">
        <v>137</v>
      </c>
      <c r="BA722" s="20">
        <v>49.2</v>
      </c>
      <c r="BB722" s="22">
        <v>7</v>
      </c>
      <c r="BC722" s="20">
        <v>1.1100000000000001</v>
      </c>
      <c r="BD722" s="20">
        <v>1.19</v>
      </c>
      <c r="BE722" s="20">
        <v>2.2999999999999998</v>
      </c>
      <c r="BF722" s="20">
        <v>11.53</v>
      </c>
      <c r="BG722" s="22">
        <v>146</v>
      </c>
      <c r="BH722" s="22">
        <v>59</v>
      </c>
      <c r="BI722" s="22">
        <v>106</v>
      </c>
      <c r="BJ722" s="22">
        <v>77</v>
      </c>
      <c r="BK722" s="22">
        <v>114</v>
      </c>
      <c r="BL722" s="22">
        <v>71</v>
      </c>
      <c r="BM722" s="22">
        <v>122</v>
      </c>
      <c r="BN722" s="22">
        <v>72</v>
      </c>
      <c r="BO722" s="20"/>
      <c r="BP722" s="20"/>
      <c r="BQ722" s="20"/>
      <c r="BR722" s="20"/>
      <c r="BS722" s="20"/>
      <c r="BT722" s="20"/>
      <c r="BU722" s="22">
        <v>0.14000000000000001</v>
      </c>
      <c r="BV722" s="22">
        <v>0</v>
      </c>
      <c r="BW722" s="22">
        <v>0.15</v>
      </c>
      <c r="BX722" s="22">
        <v>0.28999999999999998</v>
      </c>
      <c r="BY722" s="22">
        <v>1.49</v>
      </c>
      <c r="BZ722" s="22">
        <v>2.46</v>
      </c>
      <c r="CA722" s="22">
        <v>43</v>
      </c>
      <c r="CB722" s="22">
        <v>26</v>
      </c>
      <c r="CC722" s="22">
        <v>33</v>
      </c>
      <c r="CD722" s="22">
        <v>19</v>
      </c>
      <c r="CE722" s="22">
        <v>76</v>
      </c>
      <c r="CF722" s="22">
        <v>41</v>
      </c>
      <c r="CG722" s="22">
        <v>95</v>
      </c>
      <c r="CH722" s="22">
        <v>26</v>
      </c>
      <c r="CI722" s="22">
        <v>0.91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220394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0.8</v>
      </c>
      <c r="K723" s="20">
        <v>0.8</v>
      </c>
      <c r="L723" s="22">
        <v>0</v>
      </c>
      <c r="M723" s="20" t="s">
        <v>2195</v>
      </c>
      <c r="N723" s="20">
        <v>0.8</v>
      </c>
      <c r="O723" s="22">
        <v>351</v>
      </c>
      <c r="P723" s="23" t="b">
        <v>0</v>
      </c>
      <c r="Q723" s="20"/>
      <c r="R723" s="20" t="s">
        <v>3244</v>
      </c>
      <c r="S723" s="22">
        <v>44</v>
      </c>
      <c r="T723" s="20" t="s">
        <v>2196</v>
      </c>
      <c r="U723" s="20">
        <v>1.2</v>
      </c>
      <c r="V723" s="20" t="s">
        <v>1808</v>
      </c>
      <c r="W723" s="20">
        <v>0.1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10</v>
      </c>
      <c r="AD723" s="22">
        <v>9285</v>
      </c>
      <c r="AE723" s="22">
        <v>91</v>
      </c>
      <c r="AF723" s="22">
        <v>6308</v>
      </c>
      <c r="AG723" s="22">
        <v>204</v>
      </c>
      <c r="AH723" s="20">
        <v>0.2</v>
      </c>
      <c r="AI723" s="20">
        <v>2.2999999999999998</v>
      </c>
      <c r="AJ723" s="20" t="s">
        <v>1808</v>
      </c>
      <c r="AK723" s="22">
        <v>264</v>
      </c>
      <c r="AL723" s="22">
        <v>0</v>
      </c>
      <c r="AM723" s="22">
        <v>0</v>
      </c>
      <c r="AN723" s="22">
        <v>1</v>
      </c>
      <c r="AO723" s="22">
        <v>5</v>
      </c>
      <c r="AP723" s="22">
        <v>0</v>
      </c>
      <c r="AQ723" s="22">
        <v>0</v>
      </c>
      <c r="AR723" s="22">
        <v>0</v>
      </c>
      <c r="AS723" s="22">
        <v>1</v>
      </c>
      <c r="AT723" s="22">
        <v>0</v>
      </c>
      <c r="AU723" s="22">
        <v>0</v>
      </c>
      <c r="AV723" s="22">
        <v>0</v>
      </c>
      <c r="AW723" s="22">
        <v>56</v>
      </c>
      <c r="AX723" s="20">
        <v>55.6</v>
      </c>
      <c r="AY723" s="20">
        <v>52.7</v>
      </c>
      <c r="AZ723" s="20">
        <v>7</v>
      </c>
      <c r="BA723" s="20">
        <v>11.5</v>
      </c>
      <c r="BB723" s="22">
        <v>2</v>
      </c>
      <c r="BC723" s="20">
        <v>0.06</v>
      </c>
      <c r="BD723" s="20">
        <v>0.47</v>
      </c>
      <c r="BE723" s="20">
        <v>0.53</v>
      </c>
      <c r="BF723" s="20">
        <v>5.28</v>
      </c>
      <c r="BG723" s="22">
        <v>342</v>
      </c>
      <c r="BH723" s="22">
        <v>148</v>
      </c>
      <c r="BI723" s="22">
        <v>263</v>
      </c>
      <c r="BJ723" s="22">
        <v>146</v>
      </c>
      <c r="BK723" s="22">
        <v>391</v>
      </c>
      <c r="BL723" s="22">
        <v>196</v>
      </c>
      <c r="BM723" s="22">
        <v>350</v>
      </c>
      <c r="BN723" s="22">
        <v>157</v>
      </c>
      <c r="BO723" s="22">
        <v>2</v>
      </c>
      <c r="BP723" s="20"/>
      <c r="BQ723" s="22">
        <v>4</v>
      </c>
      <c r="BR723" s="20"/>
      <c r="BS723" s="20"/>
      <c r="BT723" s="20"/>
      <c r="BU723" s="22">
        <v>0.02</v>
      </c>
      <c r="BV723" s="22">
        <v>0</v>
      </c>
      <c r="BW723" s="22">
        <v>0.16</v>
      </c>
      <c r="BX723" s="22">
        <v>0.18</v>
      </c>
      <c r="BY723" s="22">
        <v>1.8</v>
      </c>
      <c r="BZ723" s="22">
        <v>1.7</v>
      </c>
      <c r="CA723" s="22">
        <v>518</v>
      </c>
      <c r="CB723" s="22">
        <v>292</v>
      </c>
      <c r="CC723" s="22">
        <v>284</v>
      </c>
      <c r="CD723" s="22">
        <v>133</v>
      </c>
      <c r="CE723" s="22">
        <v>368</v>
      </c>
      <c r="CF723" s="22">
        <v>171</v>
      </c>
      <c r="CG723" s="22">
        <v>474</v>
      </c>
      <c r="CH723" s="22">
        <v>160</v>
      </c>
      <c r="CI723" s="22">
        <v>0.68</v>
      </c>
      <c r="CJ723" s="22">
        <v>0.34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75</v>
      </c>
      <c r="B724" s="22">
        <v>0</v>
      </c>
      <c r="C724" s="22">
        <v>448514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2</v>
      </c>
      <c r="J724" s="20">
        <v>0.3</v>
      </c>
      <c r="K724" s="20">
        <v>0</v>
      </c>
      <c r="L724" s="22">
        <v>0</v>
      </c>
      <c r="M724" s="20" t="s">
        <v>1696</v>
      </c>
      <c r="N724" s="20">
        <v>0.4</v>
      </c>
      <c r="O724" s="22">
        <v>545</v>
      </c>
      <c r="P724" s="23" t="b">
        <v>0</v>
      </c>
      <c r="Q724" s="20" t="s">
        <v>3800</v>
      </c>
      <c r="R724" s="20" t="s">
        <v>3609</v>
      </c>
      <c r="S724" s="22">
        <v>45</v>
      </c>
      <c r="T724" s="20" t="s">
        <v>1697</v>
      </c>
      <c r="U724" s="20">
        <v>1</v>
      </c>
      <c r="V724" s="20" t="s">
        <v>493</v>
      </c>
      <c r="W724" s="20">
        <v>0.4</v>
      </c>
      <c r="X724" s="23" t="b">
        <v>0</v>
      </c>
      <c r="Y724" s="20"/>
      <c r="Z724" s="20" t="s">
        <v>937</v>
      </c>
      <c r="AA724" s="22">
        <v>20</v>
      </c>
      <c r="AB724" s="22">
        <v>39</v>
      </c>
      <c r="AC724" s="22">
        <v>13</v>
      </c>
      <c r="AD724" s="22">
        <v>63540</v>
      </c>
      <c r="AE724" s="22">
        <v>28</v>
      </c>
      <c r="AF724" s="22">
        <v>65402</v>
      </c>
      <c r="AG724" s="22">
        <v>1263</v>
      </c>
      <c r="AH724" s="20">
        <v>0.1</v>
      </c>
      <c r="AI724" s="20">
        <v>2.9</v>
      </c>
      <c r="AJ724" s="20" t="s">
        <v>493</v>
      </c>
      <c r="AK724" s="22">
        <v>889</v>
      </c>
      <c r="AL724" s="22">
        <v>0</v>
      </c>
      <c r="AM724" s="22">
        <v>0</v>
      </c>
      <c r="AN724" s="22">
        <v>0</v>
      </c>
      <c r="AO724" s="22">
        <v>16</v>
      </c>
      <c r="AP724" s="22">
        <v>0</v>
      </c>
      <c r="AQ724" s="22">
        <v>0</v>
      </c>
      <c r="AR724" s="22">
        <v>0</v>
      </c>
      <c r="AS724" s="22">
        <v>4</v>
      </c>
      <c r="AT724" s="22">
        <v>0</v>
      </c>
      <c r="AU724" s="22">
        <v>0</v>
      </c>
      <c r="AV724" s="22">
        <v>0</v>
      </c>
      <c r="AW724" s="22">
        <v>98</v>
      </c>
      <c r="AX724" s="20">
        <v>158</v>
      </c>
      <c r="AY724" s="20">
        <v>143.5</v>
      </c>
      <c r="AZ724" s="20">
        <v>51</v>
      </c>
      <c r="BA724" s="20">
        <v>35.1</v>
      </c>
      <c r="BB724" s="22">
        <v>12</v>
      </c>
      <c r="BC724" s="20">
        <v>1.1299999999999999</v>
      </c>
      <c r="BD724" s="20">
        <v>0.82</v>
      </c>
      <c r="BE724" s="20">
        <v>1.95</v>
      </c>
      <c r="BF724" s="20">
        <v>14.58</v>
      </c>
      <c r="BG724" s="22">
        <v>200</v>
      </c>
      <c r="BH724" s="22">
        <v>77</v>
      </c>
      <c r="BI724" s="22">
        <v>123</v>
      </c>
      <c r="BJ724" s="22">
        <v>24</v>
      </c>
      <c r="BK724" s="22">
        <v>229</v>
      </c>
      <c r="BL724" s="22">
        <v>64</v>
      </c>
      <c r="BM724" s="22">
        <v>196</v>
      </c>
      <c r="BN724" s="22">
        <v>56</v>
      </c>
      <c r="BO724" s="22">
        <v>4</v>
      </c>
      <c r="BP724" s="20"/>
      <c r="BQ724" s="20"/>
      <c r="BR724" s="20"/>
      <c r="BS724" s="20"/>
      <c r="BT724" s="20"/>
      <c r="BU724" s="22">
        <v>0.11</v>
      </c>
      <c r="BV724" s="22">
        <v>0</v>
      </c>
      <c r="BW724" s="22">
        <v>0.08</v>
      </c>
      <c r="BX724" s="22">
        <v>0.19</v>
      </c>
      <c r="BY724" s="22">
        <v>1.48</v>
      </c>
      <c r="BZ724" s="22">
        <v>1.62</v>
      </c>
      <c r="CA724" s="22">
        <v>405</v>
      </c>
      <c r="CB724" s="22">
        <v>79</v>
      </c>
      <c r="CC724" s="22">
        <v>333</v>
      </c>
      <c r="CD724" s="22">
        <v>114</v>
      </c>
      <c r="CE724" s="22">
        <v>409</v>
      </c>
      <c r="CF724" s="22">
        <v>145</v>
      </c>
      <c r="CG724" s="22">
        <v>270</v>
      </c>
      <c r="CH724" s="22">
        <v>106</v>
      </c>
      <c r="CI724" s="22">
        <v>1.21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79602</v>
      </c>
      <c r="D725" s="22">
        <v>0</v>
      </c>
      <c r="E725" s="22">
        <v>0</v>
      </c>
      <c r="F725" s="22">
        <v>-1</v>
      </c>
      <c r="G725" s="22">
        <v>1</v>
      </c>
      <c r="H725" s="22">
        <v>1</v>
      </c>
      <c r="I725" s="22">
        <v>1</v>
      </c>
      <c r="J725" s="20">
        <v>3</v>
      </c>
      <c r="K725" s="20">
        <v>3</v>
      </c>
      <c r="L725" s="22">
        <v>0</v>
      </c>
      <c r="M725" s="20" t="s">
        <v>1026</v>
      </c>
      <c r="N725" s="20">
        <v>3</v>
      </c>
      <c r="O725" s="22">
        <v>546</v>
      </c>
      <c r="P725" s="23" t="b">
        <v>0</v>
      </c>
      <c r="Q725" s="20"/>
      <c r="R725" s="20"/>
      <c r="S725" s="22">
        <v>39</v>
      </c>
      <c r="T725" s="20" t="s">
        <v>1768</v>
      </c>
      <c r="U725" s="20">
        <v>7.5</v>
      </c>
      <c r="V725" s="20" t="s">
        <v>1769</v>
      </c>
      <c r="W725" s="20">
        <v>1.3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15</v>
      </c>
      <c r="AD725" s="22">
        <v>119120</v>
      </c>
      <c r="AE725" s="22">
        <v>5754</v>
      </c>
      <c r="AF725" s="22">
        <v>36374</v>
      </c>
      <c r="AG725" s="22">
        <v>6243</v>
      </c>
      <c r="AH725" s="20">
        <v>0.8</v>
      </c>
      <c r="AI725" s="20">
        <v>3.8</v>
      </c>
      <c r="AJ725" s="20" t="s">
        <v>1769</v>
      </c>
      <c r="AK725" s="22">
        <v>157</v>
      </c>
      <c r="AL725" s="22">
        <v>0</v>
      </c>
      <c r="AM725" s="22">
        <v>0</v>
      </c>
      <c r="AN725" s="22">
        <v>2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6</v>
      </c>
      <c r="AV725" s="22">
        <v>1</v>
      </c>
      <c r="AW725" s="22">
        <v>51</v>
      </c>
      <c r="AX725" s="20">
        <v>48.8</v>
      </c>
      <c r="AY725" s="20">
        <v>0</v>
      </c>
      <c r="AZ725" s="20">
        <v>0</v>
      </c>
      <c r="BA725" s="20">
        <v>4.8</v>
      </c>
      <c r="BB725" s="22">
        <v>1</v>
      </c>
      <c r="BC725" s="20">
        <v>0</v>
      </c>
      <c r="BD725" s="20">
        <v>0</v>
      </c>
      <c r="BE725" s="20">
        <v>0</v>
      </c>
      <c r="BF725" s="20">
        <v>3.18</v>
      </c>
      <c r="BG725" s="22">
        <v>348</v>
      </c>
      <c r="BH725" s="22">
        <v>26</v>
      </c>
      <c r="BI725" s="22">
        <v>460</v>
      </c>
      <c r="BJ725" s="22">
        <v>14</v>
      </c>
      <c r="BK725" s="22">
        <v>430</v>
      </c>
      <c r="BL725" s="22">
        <v>5</v>
      </c>
      <c r="BM725" s="22">
        <v>403</v>
      </c>
      <c r="BN725" s="22">
        <v>26</v>
      </c>
      <c r="BO725" s="20"/>
      <c r="BP725" s="20"/>
      <c r="BQ725" s="20"/>
      <c r="BR725" s="20"/>
      <c r="BS725" s="20"/>
      <c r="BT725" s="20"/>
      <c r="BU725" s="22">
        <v>0</v>
      </c>
      <c r="BV725" s="22">
        <v>3.44</v>
      </c>
      <c r="BW725" s="22">
        <v>0</v>
      </c>
      <c r="BX725" s="22">
        <v>0</v>
      </c>
      <c r="BY725" s="22">
        <v>1.82</v>
      </c>
      <c r="BZ725" s="22">
        <v>0</v>
      </c>
      <c r="CA725" s="22">
        <v>724</v>
      </c>
      <c r="CB725" s="22">
        <v>70</v>
      </c>
      <c r="CC725" s="22">
        <v>98</v>
      </c>
      <c r="CD725" s="22">
        <v>9</v>
      </c>
      <c r="CE725" s="22">
        <v>2</v>
      </c>
      <c r="CF725" s="22">
        <v>1</v>
      </c>
      <c r="CG725" s="22">
        <v>166</v>
      </c>
      <c r="CH725" s="22">
        <v>24</v>
      </c>
      <c r="CI725" s="22">
        <v>0.56999999999999995</v>
      </c>
      <c r="CJ725" s="22">
        <v>1.1499999999999999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431960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2326</v>
      </c>
      <c r="N726" s="20">
        <v>0</v>
      </c>
      <c r="O726" s="22">
        <v>547</v>
      </c>
      <c r="P726" s="23" t="b">
        <v>0</v>
      </c>
      <c r="Q726" s="20" t="s">
        <v>3069</v>
      </c>
      <c r="R726" s="20" t="s">
        <v>3070</v>
      </c>
      <c r="S726" s="22">
        <v>40</v>
      </c>
      <c r="T726" s="20" t="s">
        <v>2327</v>
      </c>
      <c r="U726" s="20">
        <v>0</v>
      </c>
      <c r="V726" s="20" t="s">
        <v>2328</v>
      </c>
      <c r="W726" s="20">
        <v>0.4</v>
      </c>
      <c r="X726" s="23" t="b">
        <v>0</v>
      </c>
      <c r="Y726" s="20"/>
      <c r="Z726" s="20" t="s">
        <v>872</v>
      </c>
      <c r="AA726" s="22">
        <v>20</v>
      </c>
      <c r="AB726" s="22">
        <v>39</v>
      </c>
      <c r="AC726" s="22">
        <v>0</v>
      </c>
      <c r="AD726" s="22">
        <v>11202</v>
      </c>
      <c r="AE726" s="22">
        <v>0</v>
      </c>
      <c r="AF726" s="22">
        <v>53489</v>
      </c>
      <c r="AG726" s="22">
        <v>343</v>
      </c>
      <c r="AH726" s="20">
        <v>0</v>
      </c>
      <c r="AI726" s="20">
        <v>0</v>
      </c>
      <c r="AJ726" s="20" t="s">
        <v>2328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536</v>
      </c>
      <c r="BH726" s="22">
        <v>196</v>
      </c>
      <c r="BI726" s="22">
        <v>523</v>
      </c>
      <c r="BJ726" s="22">
        <v>196</v>
      </c>
      <c r="BK726" s="22">
        <v>495</v>
      </c>
      <c r="BL726" s="22">
        <v>184</v>
      </c>
      <c r="BM726" s="22">
        <v>544</v>
      </c>
      <c r="BN726" s="22">
        <v>197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670</v>
      </c>
      <c r="CB726" s="22">
        <v>192</v>
      </c>
      <c r="CC726" s="22">
        <v>469</v>
      </c>
      <c r="CD726" s="22">
        <v>168</v>
      </c>
      <c r="CE726" s="22">
        <v>548</v>
      </c>
      <c r="CF726" s="22">
        <v>193</v>
      </c>
      <c r="CG726" s="22">
        <v>245</v>
      </c>
      <c r="CH726" s="22">
        <v>97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490721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2</v>
      </c>
      <c r="J727" s="20">
        <v>1.8</v>
      </c>
      <c r="K727" s="20">
        <v>1.8</v>
      </c>
      <c r="L727" s="22">
        <v>2</v>
      </c>
      <c r="M727" s="20" t="s">
        <v>1589</v>
      </c>
      <c r="N727" s="20">
        <v>1.8</v>
      </c>
      <c r="O727" s="22">
        <v>548</v>
      </c>
      <c r="P727" s="23" t="b">
        <v>0</v>
      </c>
      <c r="Q727" s="20"/>
      <c r="R727" s="20" t="s">
        <v>3332</v>
      </c>
      <c r="S727" s="22">
        <v>44</v>
      </c>
      <c r="T727" s="20" t="s">
        <v>1709</v>
      </c>
      <c r="U727" s="20">
        <v>1.9</v>
      </c>
      <c r="V727" s="20" t="s">
        <v>1710</v>
      </c>
      <c r="W727" s="20">
        <v>0.1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17</v>
      </c>
      <c r="AD727" s="22">
        <v>6310</v>
      </c>
      <c r="AE727" s="22">
        <v>77</v>
      </c>
      <c r="AF727" s="22">
        <v>12096</v>
      </c>
      <c r="AG727" s="22">
        <v>103</v>
      </c>
      <c r="AH727" s="20">
        <v>0.4</v>
      </c>
      <c r="AI727" s="20">
        <v>3.9</v>
      </c>
      <c r="AJ727" s="20" t="s">
        <v>3071</v>
      </c>
      <c r="AK727" s="22">
        <v>359</v>
      </c>
      <c r="AL727" s="22">
        <v>0</v>
      </c>
      <c r="AM727" s="22">
        <v>0</v>
      </c>
      <c r="AN727" s="22">
        <v>2</v>
      </c>
      <c r="AO727" s="22">
        <v>6</v>
      </c>
      <c r="AP727" s="22">
        <v>1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64</v>
      </c>
      <c r="AX727" s="20">
        <v>64.2</v>
      </c>
      <c r="AY727" s="20">
        <v>63.1</v>
      </c>
      <c r="AZ727" s="20">
        <v>23</v>
      </c>
      <c r="BA727" s="20">
        <v>14.9</v>
      </c>
      <c r="BB727" s="22">
        <v>4</v>
      </c>
      <c r="BC727" s="20">
        <v>0.28999999999999998</v>
      </c>
      <c r="BD727" s="20">
        <v>0.26</v>
      </c>
      <c r="BE727" s="20">
        <v>0.55000000000000004</v>
      </c>
      <c r="BF727" s="20">
        <v>5.67</v>
      </c>
      <c r="BG727" s="22">
        <v>325</v>
      </c>
      <c r="BH727" s="22">
        <v>127</v>
      </c>
      <c r="BI727" s="22">
        <v>237</v>
      </c>
      <c r="BJ727" s="22">
        <v>71</v>
      </c>
      <c r="BK727" s="22">
        <v>319</v>
      </c>
      <c r="BL727" s="22">
        <v>107</v>
      </c>
      <c r="BM727" s="22">
        <v>328</v>
      </c>
      <c r="BN727" s="22">
        <v>118</v>
      </c>
      <c r="BO727" s="20"/>
      <c r="BP727" s="20"/>
      <c r="BQ727" s="20"/>
      <c r="BR727" s="20"/>
      <c r="BS727" s="20"/>
      <c r="BT727" s="20"/>
      <c r="BU727" s="22">
        <v>7.0000000000000007E-2</v>
      </c>
      <c r="BV727" s="22">
        <v>0</v>
      </c>
      <c r="BW727" s="22">
        <v>7.0000000000000007E-2</v>
      </c>
      <c r="BX727" s="22">
        <v>0.14000000000000001</v>
      </c>
      <c r="BY727" s="22">
        <v>1.42</v>
      </c>
      <c r="BZ727" s="22">
        <v>1.5</v>
      </c>
      <c r="CA727" s="22">
        <v>555</v>
      </c>
      <c r="CB727" s="22">
        <v>121</v>
      </c>
      <c r="CC727" s="22">
        <v>172</v>
      </c>
      <c r="CD727" s="22">
        <v>53</v>
      </c>
      <c r="CE727" s="22">
        <v>280</v>
      </c>
      <c r="CF727" s="22">
        <v>96</v>
      </c>
      <c r="CG727" s="22">
        <v>405</v>
      </c>
      <c r="CH727" s="22">
        <v>155</v>
      </c>
      <c r="CI727" s="22">
        <v>1</v>
      </c>
      <c r="CJ727" s="22">
        <v>0.5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510363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1702</v>
      </c>
      <c r="N728" s="20">
        <v>0</v>
      </c>
      <c r="O728" s="22">
        <v>549</v>
      </c>
      <c r="P728" s="23" t="b">
        <v>0</v>
      </c>
      <c r="Q728" s="20" t="s">
        <v>2391</v>
      </c>
      <c r="R728" s="20" t="s">
        <v>2329</v>
      </c>
      <c r="S728" s="22">
        <v>45</v>
      </c>
      <c r="T728" s="20" t="s">
        <v>1703</v>
      </c>
      <c r="U728" s="20">
        <v>0</v>
      </c>
      <c r="V728" s="20" t="s">
        <v>1704</v>
      </c>
      <c r="W728" s="20">
        <v>0</v>
      </c>
      <c r="X728" s="23" t="b">
        <v>0</v>
      </c>
      <c r="Y728" s="20"/>
      <c r="Z728" s="20" t="s">
        <v>872</v>
      </c>
      <c r="AA728" s="22">
        <v>20</v>
      </c>
      <c r="AB728" s="22">
        <v>39</v>
      </c>
      <c r="AC728" s="22">
        <v>0</v>
      </c>
      <c r="AD728" s="22">
        <v>0</v>
      </c>
      <c r="AE728" s="22">
        <v>0</v>
      </c>
      <c r="AF728" s="22">
        <v>718</v>
      </c>
      <c r="AG728" s="22">
        <v>1</v>
      </c>
      <c r="AH728" s="20">
        <v>0</v>
      </c>
      <c r="AI728" s="20">
        <v>0</v>
      </c>
      <c r="AJ728" s="20" t="s">
        <v>674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680</v>
      </c>
      <c r="BH728" s="22">
        <v>276</v>
      </c>
      <c r="BI728" s="22">
        <v>676</v>
      </c>
      <c r="BJ728" s="22">
        <v>277</v>
      </c>
      <c r="BK728" s="22">
        <v>667</v>
      </c>
      <c r="BL728" s="22">
        <v>276</v>
      </c>
      <c r="BM728" s="22">
        <v>686</v>
      </c>
      <c r="BN728" s="22">
        <v>279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441</v>
      </c>
      <c r="CB728" s="22">
        <v>260</v>
      </c>
      <c r="CC728" s="22">
        <v>640</v>
      </c>
      <c r="CD728" s="22">
        <v>248</v>
      </c>
      <c r="CE728" s="22">
        <v>688</v>
      </c>
      <c r="CF728" s="22">
        <v>282</v>
      </c>
      <c r="CG728" s="22">
        <v>712</v>
      </c>
      <c r="CH728" s="22">
        <v>293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245923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3</v>
      </c>
      <c r="J729" s="20">
        <v>0</v>
      </c>
      <c r="K729" s="20">
        <v>0</v>
      </c>
      <c r="L729" s="22">
        <v>0</v>
      </c>
      <c r="M729" s="20" t="s">
        <v>1235</v>
      </c>
      <c r="N729" s="20">
        <v>0</v>
      </c>
      <c r="O729" s="22">
        <v>550</v>
      </c>
      <c r="P729" s="23" t="b">
        <v>0</v>
      </c>
      <c r="Q729" s="20" t="s">
        <v>2631</v>
      </c>
      <c r="R729" s="20" t="s">
        <v>2632</v>
      </c>
      <c r="S729" s="22">
        <v>45</v>
      </c>
      <c r="T729" s="20" t="s">
        <v>1692</v>
      </c>
      <c r="U729" s="20">
        <v>0</v>
      </c>
      <c r="V729" s="20" t="s">
        <v>673</v>
      </c>
      <c r="W729" s="20">
        <v>0</v>
      </c>
      <c r="X729" s="23" t="b">
        <v>0</v>
      </c>
      <c r="Y729" s="20"/>
      <c r="Z729" s="20" t="s">
        <v>872</v>
      </c>
      <c r="AA729" s="22">
        <v>20</v>
      </c>
      <c r="AB729" s="22">
        <v>39</v>
      </c>
      <c r="AC729" s="22">
        <v>0</v>
      </c>
      <c r="AD729" s="22">
        <v>0</v>
      </c>
      <c r="AE729" s="22">
        <v>0</v>
      </c>
      <c r="AF729" s="22">
        <v>1850</v>
      </c>
      <c r="AG729" s="22">
        <v>4</v>
      </c>
      <c r="AH729" s="20">
        <v>0</v>
      </c>
      <c r="AI729" s="20">
        <v>0</v>
      </c>
      <c r="AJ729" s="20" t="s">
        <v>673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647</v>
      </c>
      <c r="BH729" s="22">
        <v>253</v>
      </c>
      <c r="BI729" s="22">
        <v>642</v>
      </c>
      <c r="BJ729" s="22">
        <v>254</v>
      </c>
      <c r="BK729" s="22">
        <v>629</v>
      </c>
      <c r="BL729" s="22">
        <v>251</v>
      </c>
      <c r="BM729" s="22">
        <v>652</v>
      </c>
      <c r="BN729" s="22">
        <v>256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396</v>
      </c>
      <c r="CB729" s="22">
        <v>230</v>
      </c>
      <c r="CC729" s="22">
        <v>606</v>
      </c>
      <c r="CD729" s="22">
        <v>224</v>
      </c>
      <c r="CE729" s="22">
        <v>659</v>
      </c>
      <c r="CF729" s="22">
        <v>261</v>
      </c>
      <c r="CG729" s="22">
        <v>675</v>
      </c>
      <c r="CH729" s="22">
        <v>270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60232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2</v>
      </c>
      <c r="J730" s="20">
        <v>2.4</v>
      </c>
      <c r="K730" s="20">
        <v>2.4</v>
      </c>
      <c r="L730" s="22">
        <v>2</v>
      </c>
      <c r="M730" s="20" t="s">
        <v>1674</v>
      </c>
      <c r="N730" s="20">
        <v>2.4</v>
      </c>
      <c r="O730" s="22">
        <v>551</v>
      </c>
      <c r="P730" s="23" t="b">
        <v>0</v>
      </c>
      <c r="Q730" s="20"/>
      <c r="R730" s="20" t="s">
        <v>3550</v>
      </c>
      <c r="S730" s="22">
        <v>45</v>
      </c>
      <c r="T730" s="20" t="s">
        <v>1675</v>
      </c>
      <c r="U730" s="20">
        <v>1.9</v>
      </c>
      <c r="V730" s="20" t="s">
        <v>580</v>
      </c>
      <c r="W730" s="20">
        <v>0.5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28</v>
      </c>
      <c r="AD730" s="22">
        <v>74498</v>
      </c>
      <c r="AE730" s="22">
        <v>558</v>
      </c>
      <c r="AF730" s="22">
        <v>46635</v>
      </c>
      <c r="AG730" s="22">
        <v>1336</v>
      </c>
      <c r="AH730" s="20">
        <v>0.5</v>
      </c>
      <c r="AI730" s="20">
        <v>6.2</v>
      </c>
      <c r="AJ730" s="20" t="s">
        <v>580</v>
      </c>
      <c r="AK730" s="22">
        <v>1330</v>
      </c>
      <c r="AL730" s="22">
        <v>0</v>
      </c>
      <c r="AM730" s="22">
        <v>0</v>
      </c>
      <c r="AN730" s="22">
        <v>2</v>
      </c>
      <c r="AO730" s="22">
        <v>23</v>
      </c>
      <c r="AP730" s="22">
        <v>0</v>
      </c>
      <c r="AQ730" s="22">
        <v>0</v>
      </c>
      <c r="AR730" s="22">
        <v>0</v>
      </c>
      <c r="AS730" s="22">
        <v>5</v>
      </c>
      <c r="AT730" s="22">
        <v>0</v>
      </c>
      <c r="AU730" s="22">
        <v>0</v>
      </c>
      <c r="AV730" s="22">
        <v>2</v>
      </c>
      <c r="AW730" s="22">
        <v>222</v>
      </c>
      <c r="AX730" s="20">
        <v>326.60000000000002</v>
      </c>
      <c r="AY730" s="20">
        <v>62.5</v>
      </c>
      <c r="AZ730" s="20">
        <v>136</v>
      </c>
      <c r="BA730" s="20">
        <v>52.6</v>
      </c>
      <c r="BB730" s="22">
        <v>15</v>
      </c>
      <c r="BC730" s="20">
        <v>0.81</v>
      </c>
      <c r="BD730" s="20">
        <v>0.37</v>
      </c>
      <c r="BE730" s="20">
        <v>1.18</v>
      </c>
      <c r="BF730" s="20">
        <v>23.28</v>
      </c>
      <c r="BG730" s="22">
        <v>45</v>
      </c>
      <c r="BH730" s="22">
        <v>10</v>
      </c>
      <c r="BI730" s="22">
        <v>239</v>
      </c>
      <c r="BJ730" s="22">
        <v>72</v>
      </c>
      <c r="BK730" s="22">
        <v>115</v>
      </c>
      <c r="BL730" s="22">
        <v>12</v>
      </c>
      <c r="BM730" s="22">
        <v>110</v>
      </c>
      <c r="BN730" s="22">
        <v>21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0.03</v>
      </c>
      <c r="BX730" s="22">
        <v>0.08</v>
      </c>
      <c r="BY730" s="22">
        <v>1.58</v>
      </c>
      <c r="BZ730" s="22">
        <v>1.56</v>
      </c>
      <c r="CA730" s="22">
        <v>352</v>
      </c>
      <c r="CB730" s="22">
        <v>51</v>
      </c>
      <c r="CC730" s="22">
        <v>136</v>
      </c>
      <c r="CD730" s="22">
        <v>38</v>
      </c>
      <c r="CE730" s="22">
        <v>281</v>
      </c>
      <c r="CF730" s="22">
        <v>97</v>
      </c>
      <c r="CG730" s="22">
        <v>226</v>
      </c>
      <c r="CH730" s="22">
        <v>85</v>
      </c>
      <c r="CI730" s="22">
        <v>1.02</v>
      </c>
      <c r="CJ730" s="22">
        <v>0.14000000000000001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449988</v>
      </c>
      <c r="D731" s="22">
        <v>0</v>
      </c>
      <c r="E731" s="22">
        <v>0</v>
      </c>
      <c r="F731" s="22">
        <v>-2</v>
      </c>
      <c r="G731" s="22">
        <v>2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902</v>
      </c>
      <c r="N731" s="20">
        <v>0</v>
      </c>
      <c r="O731" s="22">
        <v>552</v>
      </c>
      <c r="P731" s="23" t="b">
        <v>0</v>
      </c>
      <c r="Q731" s="20"/>
      <c r="R731" s="20"/>
      <c r="S731" s="22">
        <v>53</v>
      </c>
      <c r="T731" s="20" t="s">
        <v>1698</v>
      </c>
      <c r="U731" s="20">
        <v>1</v>
      </c>
      <c r="V731" s="20" t="s">
        <v>1699</v>
      </c>
      <c r="W731" s="20">
        <v>0.2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8</v>
      </c>
      <c r="AD731" s="22">
        <v>16182</v>
      </c>
      <c r="AE731" s="22">
        <v>165</v>
      </c>
      <c r="AF731" s="22">
        <v>28566</v>
      </c>
      <c r="AG731" s="22">
        <v>294</v>
      </c>
      <c r="AH731" s="20">
        <v>0</v>
      </c>
      <c r="AI731" s="20">
        <v>1.5</v>
      </c>
      <c r="AJ731" s="20" t="s">
        <v>2330</v>
      </c>
      <c r="AK731" s="22">
        <v>259</v>
      </c>
      <c r="AL731" s="22">
        <v>0</v>
      </c>
      <c r="AM731" s="22">
        <v>0</v>
      </c>
      <c r="AN731" s="22">
        <v>1</v>
      </c>
      <c r="AO731" s="22">
        <v>8</v>
      </c>
      <c r="AP731" s="22">
        <v>0</v>
      </c>
      <c r="AQ731" s="22">
        <v>0</v>
      </c>
      <c r="AR731" s="22">
        <v>0</v>
      </c>
      <c r="AS731" s="22">
        <v>2</v>
      </c>
      <c r="AT731" s="22">
        <v>0</v>
      </c>
      <c r="AU731" s="22">
        <v>0</v>
      </c>
      <c r="AV731" s="22">
        <v>0</v>
      </c>
      <c r="AW731" s="22">
        <v>7</v>
      </c>
      <c r="AX731" s="20">
        <v>25.2</v>
      </c>
      <c r="AY731" s="20">
        <v>51.6</v>
      </c>
      <c r="AZ731" s="20">
        <v>93</v>
      </c>
      <c r="BA731" s="20">
        <v>16.899999999999999</v>
      </c>
      <c r="BB731" s="22">
        <v>3</v>
      </c>
      <c r="BC731" s="20">
        <v>1.1200000000000001</v>
      </c>
      <c r="BD731" s="20">
        <v>0.09</v>
      </c>
      <c r="BE731" s="20">
        <v>1.21</v>
      </c>
      <c r="BF731" s="20">
        <v>7.2</v>
      </c>
      <c r="BG731" s="22">
        <v>392</v>
      </c>
      <c r="BH731" s="22">
        <v>45</v>
      </c>
      <c r="BI731" s="22">
        <v>267</v>
      </c>
      <c r="BJ731" s="22">
        <v>37</v>
      </c>
      <c r="BK731" s="22">
        <v>160</v>
      </c>
      <c r="BL731" s="22">
        <v>39</v>
      </c>
      <c r="BM731" s="22">
        <v>316</v>
      </c>
      <c r="BN731" s="22">
        <v>40</v>
      </c>
      <c r="BO731" s="20"/>
      <c r="BP731" s="20"/>
      <c r="BQ731" s="20"/>
      <c r="BR731" s="20"/>
      <c r="BS731" s="20"/>
      <c r="BT731" s="20"/>
      <c r="BU731" s="22">
        <v>0.39</v>
      </c>
      <c r="BV731" s="22">
        <v>0</v>
      </c>
      <c r="BW731" s="22">
        <v>0.03</v>
      </c>
      <c r="BX731" s="22">
        <v>0.42</v>
      </c>
      <c r="BY731" s="22">
        <v>2.5</v>
      </c>
      <c r="BZ731" s="22">
        <v>2.78</v>
      </c>
      <c r="CA731" s="22">
        <v>148</v>
      </c>
      <c r="CB731" s="22">
        <v>38</v>
      </c>
      <c r="CC731" s="22">
        <v>726</v>
      </c>
      <c r="CD731" s="22">
        <v>87</v>
      </c>
      <c r="CE731" s="22">
        <v>451</v>
      </c>
      <c r="CF731" s="22">
        <v>57</v>
      </c>
      <c r="CG731" s="22">
        <v>322</v>
      </c>
      <c r="CH731" s="22">
        <v>50</v>
      </c>
      <c r="CI731" s="22">
        <v>1.04</v>
      </c>
      <c r="CJ731" s="22">
        <v>0.35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181284</v>
      </c>
      <c r="D732" s="22">
        <v>0</v>
      </c>
      <c r="E732" s="22">
        <v>0</v>
      </c>
      <c r="F732" s="22">
        <v>-1</v>
      </c>
      <c r="G732" s="22">
        <v>1</v>
      </c>
      <c r="H732" s="22">
        <v>0</v>
      </c>
      <c r="I732" s="22">
        <v>3</v>
      </c>
      <c r="J732" s="20">
        <v>0</v>
      </c>
      <c r="K732" s="20">
        <v>0</v>
      </c>
      <c r="L732" s="22">
        <v>0</v>
      </c>
      <c r="M732" s="20" t="s">
        <v>1713</v>
      </c>
      <c r="N732" s="20">
        <v>0</v>
      </c>
      <c r="O732" s="22">
        <v>554</v>
      </c>
      <c r="P732" s="23" t="b">
        <v>0</v>
      </c>
      <c r="Q732" s="20" t="s">
        <v>3072</v>
      </c>
      <c r="R732" s="20" t="s">
        <v>3073</v>
      </c>
      <c r="S732" s="22">
        <v>54</v>
      </c>
      <c r="T732" s="20" t="s">
        <v>1714</v>
      </c>
      <c r="U732" s="20">
        <v>0</v>
      </c>
      <c r="V732" s="20" t="s">
        <v>1715</v>
      </c>
      <c r="W732" s="20">
        <v>0</v>
      </c>
      <c r="X732" s="23" t="b">
        <v>0</v>
      </c>
      <c r="Y732" s="20"/>
      <c r="Z732" s="20" t="s">
        <v>872</v>
      </c>
      <c r="AA732" s="22">
        <v>20</v>
      </c>
      <c r="AB732" s="22">
        <v>39</v>
      </c>
      <c r="AC732" s="22">
        <v>0</v>
      </c>
      <c r="AD732" s="22">
        <v>1001</v>
      </c>
      <c r="AE732" s="22">
        <v>0</v>
      </c>
      <c r="AF732" s="22">
        <v>7624</v>
      </c>
      <c r="AG732" s="22">
        <v>11</v>
      </c>
      <c r="AH732" s="20">
        <v>0</v>
      </c>
      <c r="AI732" s="20">
        <v>0</v>
      </c>
      <c r="AJ732" s="20" t="s">
        <v>594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743</v>
      </c>
      <c r="BH732" s="22">
        <v>323</v>
      </c>
      <c r="BI732" s="22">
        <v>743</v>
      </c>
      <c r="BJ732" s="22">
        <v>323</v>
      </c>
      <c r="BK732" s="22">
        <v>740</v>
      </c>
      <c r="BL732" s="22">
        <v>323</v>
      </c>
      <c r="BM732" s="22">
        <v>743</v>
      </c>
      <c r="BN732" s="22">
        <v>323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118</v>
      </c>
      <c r="CB732" s="22">
        <v>72</v>
      </c>
      <c r="CC732" s="22">
        <v>731</v>
      </c>
      <c r="CD732" s="22">
        <v>314</v>
      </c>
      <c r="CE732" s="22">
        <v>743</v>
      </c>
      <c r="CF732" s="22">
        <v>323</v>
      </c>
      <c r="CG732" s="22">
        <v>552</v>
      </c>
      <c r="CH732" s="22">
        <v>203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240299</v>
      </c>
      <c r="D733" s="22">
        <v>0</v>
      </c>
      <c r="E733" s="22">
        <v>0</v>
      </c>
      <c r="F733" s="22">
        <v>-1</v>
      </c>
      <c r="G733" s="22">
        <v>1</v>
      </c>
      <c r="H733" s="22">
        <v>0</v>
      </c>
      <c r="I733" s="22">
        <v>3</v>
      </c>
      <c r="J733" s="20">
        <v>0</v>
      </c>
      <c r="K733" s="20">
        <v>0</v>
      </c>
      <c r="L733" s="22">
        <v>0</v>
      </c>
      <c r="M733" s="20" t="s">
        <v>1016</v>
      </c>
      <c r="N733" s="20">
        <v>0</v>
      </c>
      <c r="O733" s="22">
        <v>555</v>
      </c>
      <c r="P733" s="23" t="b">
        <v>0</v>
      </c>
      <c r="Q733" s="20" t="s">
        <v>3414</v>
      </c>
      <c r="R733" s="20" t="s">
        <v>3415</v>
      </c>
      <c r="S733" s="22">
        <v>44</v>
      </c>
      <c r="T733" s="20" t="s">
        <v>1711</v>
      </c>
      <c r="U733" s="20">
        <v>0</v>
      </c>
      <c r="V733" s="20" t="s">
        <v>634</v>
      </c>
      <c r="W733" s="20">
        <v>0.1</v>
      </c>
      <c r="X733" s="23" t="b">
        <v>0</v>
      </c>
      <c r="Y733" s="20"/>
      <c r="Z733" s="20" t="s">
        <v>899</v>
      </c>
      <c r="AA733" s="22">
        <v>20</v>
      </c>
      <c r="AB733" s="22">
        <v>39</v>
      </c>
      <c r="AC733" s="22">
        <v>0</v>
      </c>
      <c r="AD733" s="22">
        <v>3969</v>
      </c>
      <c r="AE733" s="22">
        <v>16</v>
      </c>
      <c r="AF733" s="22">
        <v>9129</v>
      </c>
      <c r="AG733" s="22">
        <v>49</v>
      </c>
      <c r="AH733" s="20">
        <v>0</v>
      </c>
      <c r="AI733" s="20">
        <v>0</v>
      </c>
      <c r="AJ733" s="20" t="s">
        <v>634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618</v>
      </c>
      <c r="BH733" s="22">
        <v>236</v>
      </c>
      <c r="BI733" s="22">
        <v>607</v>
      </c>
      <c r="BJ733" s="22">
        <v>236</v>
      </c>
      <c r="BK733" s="22">
        <v>589</v>
      </c>
      <c r="BL733" s="22">
        <v>231</v>
      </c>
      <c r="BM733" s="22">
        <v>623</v>
      </c>
      <c r="BN733" s="22">
        <v>239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528</v>
      </c>
      <c r="CB733" s="22">
        <v>297</v>
      </c>
      <c r="CC733" s="22">
        <v>572</v>
      </c>
      <c r="CD733" s="22">
        <v>206</v>
      </c>
      <c r="CE733" s="22">
        <v>630</v>
      </c>
      <c r="CF733" s="22">
        <v>244</v>
      </c>
      <c r="CG733" s="22">
        <v>498</v>
      </c>
      <c r="CH733" s="22">
        <v>172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441271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2</v>
      </c>
      <c r="J734" s="20">
        <v>0</v>
      </c>
      <c r="K734" s="20">
        <v>0</v>
      </c>
      <c r="L734" s="22">
        <v>0</v>
      </c>
      <c r="M734" s="20" t="s">
        <v>2333</v>
      </c>
      <c r="N734" s="20">
        <v>0</v>
      </c>
      <c r="O734" s="22">
        <v>556</v>
      </c>
      <c r="P734" s="23" t="b">
        <v>0</v>
      </c>
      <c r="Q734" s="20" t="s">
        <v>2391</v>
      </c>
      <c r="R734" s="20" t="s">
        <v>2334</v>
      </c>
      <c r="S734" s="22">
        <v>40</v>
      </c>
      <c r="T734" s="20" t="s">
        <v>2335</v>
      </c>
      <c r="U734" s="20">
        <v>0</v>
      </c>
      <c r="V734" s="20" t="s">
        <v>2336</v>
      </c>
      <c r="W734" s="20">
        <v>0</v>
      </c>
      <c r="X734" s="23" t="b">
        <v>0</v>
      </c>
      <c r="Y734" s="20"/>
      <c r="Z734" s="20" t="s">
        <v>872</v>
      </c>
      <c r="AA734" s="22">
        <v>20</v>
      </c>
      <c r="AB734" s="22">
        <v>39</v>
      </c>
      <c r="AC734" s="22">
        <v>0</v>
      </c>
      <c r="AD734" s="22">
        <v>0</v>
      </c>
      <c r="AE734" s="22">
        <v>0</v>
      </c>
      <c r="AF734" s="22">
        <v>4785</v>
      </c>
      <c r="AG734" s="22">
        <v>30</v>
      </c>
      <c r="AH734" s="20">
        <v>0</v>
      </c>
      <c r="AI734" s="20">
        <v>0</v>
      </c>
      <c r="AJ734" s="20" t="s">
        <v>2336</v>
      </c>
      <c r="AK734" s="22">
        <v>0</v>
      </c>
      <c r="AL734" s="22">
        <v>0</v>
      </c>
      <c r="AM734" s="22">
        <v>0</v>
      </c>
      <c r="AN734" s="22">
        <v>0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0">
        <v>0</v>
      </c>
      <c r="AY734" s="20">
        <v>0</v>
      </c>
      <c r="AZ734" s="20">
        <v>0</v>
      </c>
      <c r="BA734" s="20">
        <v>0</v>
      </c>
      <c r="BB734" s="22">
        <v>0</v>
      </c>
      <c r="BC734" s="20">
        <v>0</v>
      </c>
      <c r="BD734" s="20">
        <v>0</v>
      </c>
      <c r="BE734" s="20">
        <v>0</v>
      </c>
      <c r="BF734" s="20">
        <v>0</v>
      </c>
      <c r="BG734" s="22">
        <v>538</v>
      </c>
      <c r="BH734" s="22">
        <v>198</v>
      </c>
      <c r="BI734" s="22">
        <v>525</v>
      </c>
      <c r="BJ734" s="22">
        <v>198</v>
      </c>
      <c r="BK734" s="22">
        <v>497</v>
      </c>
      <c r="BL734" s="22">
        <v>186</v>
      </c>
      <c r="BM734" s="22">
        <v>546</v>
      </c>
      <c r="BN734" s="22">
        <v>199</v>
      </c>
      <c r="BO734" s="20"/>
      <c r="BP734" s="20"/>
      <c r="BQ734" s="20"/>
      <c r="BR734" s="20"/>
      <c r="BS734" s="20"/>
      <c r="BT734" s="20"/>
      <c r="BU734" s="22">
        <v>0</v>
      </c>
      <c r="BV734" s="22">
        <v>0</v>
      </c>
      <c r="BW734" s="22">
        <v>0</v>
      </c>
      <c r="BX734" s="22">
        <v>0</v>
      </c>
      <c r="BY734" s="22">
        <v>0</v>
      </c>
      <c r="BZ734" s="22">
        <v>0</v>
      </c>
      <c r="CA734" s="22">
        <v>673</v>
      </c>
      <c r="CB734" s="22">
        <v>195</v>
      </c>
      <c r="CC734" s="22">
        <v>472</v>
      </c>
      <c r="CD734" s="22">
        <v>171</v>
      </c>
      <c r="CE734" s="22">
        <v>551</v>
      </c>
      <c r="CF734" s="22">
        <v>196</v>
      </c>
      <c r="CG734" s="22">
        <v>520</v>
      </c>
      <c r="CH734" s="22">
        <v>197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184754</v>
      </c>
      <c r="D735" s="22">
        <v>1</v>
      </c>
      <c r="E735" s="22">
        <v>-1</v>
      </c>
      <c r="F735" s="22">
        <v>3</v>
      </c>
      <c r="G735" s="22">
        <v>-3</v>
      </c>
      <c r="H735" s="22">
        <v>0</v>
      </c>
      <c r="I735" s="22">
        <v>3</v>
      </c>
      <c r="J735" s="20">
        <v>4.4000000000000004</v>
      </c>
      <c r="K735" s="20">
        <v>4.4000000000000004</v>
      </c>
      <c r="L735" s="22">
        <v>2</v>
      </c>
      <c r="M735" s="20" t="s">
        <v>597</v>
      </c>
      <c r="N735" s="20">
        <v>4.4000000000000004</v>
      </c>
      <c r="O735" s="22">
        <v>557</v>
      </c>
      <c r="P735" s="23" t="b">
        <v>0</v>
      </c>
      <c r="Q735" s="20"/>
      <c r="R735" s="20" t="s">
        <v>2914</v>
      </c>
      <c r="S735" s="22">
        <v>58</v>
      </c>
      <c r="T735" s="20" t="s">
        <v>1683</v>
      </c>
      <c r="U735" s="20">
        <v>4.8</v>
      </c>
      <c r="V735" s="20" t="s">
        <v>1684</v>
      </c>
      <c r="W735" s="20">
        <v>12.3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76</v>
      </c>
      <c r="AD735" s="22">
        <v>1534104</v>
      </c>
      <c r="AE735" s="22">
        <v>54054</v>
      </c>
      <c r="AF735" s="22">
        <v>300462</v>
      </c>
      <c r="AG735" s="22">
        <v>31495</v>
      </c>
      <c r="AH735" s="20">
        <v>0.8</v>
      </c>
      <c r="AI735" s="20">
        <v>13.1</v>
      </c>
      <c r="AJ735" s="20" t="s">
        <v>2337</v>
      </c>
      <c r="AK735" s="22">
        <v>1131</v>
      </c>
      <c r="AL735" s="22">
        <v>8</v>
      </c>
      <c r="AM735" s="22">
        <v>2</v>
      </c>
      <c r="AN735" s="22">
        <v>1</v>
      </c>
      <c r="AO735" s="22">
        <v>18</v>
      </c>
      <c r="AP735" s="22">
        <v>0</v>
      </c>
      <c r="AQ735" s="22">
        <v>0</v>
      </c>
      <c r="AR735" s="22">
        <v>0</v>
      </c>
      <c r="AS735" s="22">
        <v>4</v>
      </c>
      <c r="AT735" s="22">
        <v>0</v>
      </c>
      <c r="AU735" s="22">
        <v>0</v>
      </c>
      <c r="AV735" s="22">
        <v>7</v>
      </c>
      <c r="AW735" s="22">
        <v>231</v>
      </c>
      <c r="AX735" s="20">
        <v>349.6</v>
      </c>
      <c r="AY735" s="20">
        <v>175.6</v>
      </c>
      <c r="AZ735" s="20">
        <v>308</v>
      </c>
      <c r="BA735" s="20">
        <v>83.5</v>
      </c>
      <c r="BB735" s="22">
        <v>13</v>
      </c>
      <c r="BC735" s="20">
        <v>4.05</v>
      </c>
      <c r="BD735" s="20">
        <v>1.79</v>
      </c>
      <c r="BE735" s="20">
        <v>5.84</v>
      </c>
      <c r="BF735" s="20">
        <v>18.52</v>
      </c>
      <c r="BG735" s="22">
        <v>38</v>
      </c>
      <c r="BH735" s="22">
        <v>13</v>
      </c>
      <c r="BI735" s="22">
        <v>89</v>
      </c>
      <c r="BJ735" s="22">
        <v>65</v>
      </c>
      <c r="BK735" s="22">
        <v>38</v>
      </c>
      <c r="BL735" s="22">
        <v>22</v>
      </c>
      <c r="BM735" s="22">
        <v>40</v>
      </c>
      <c r="BN735" s="22">
        <v>28</v>
      </c>
      <c r="BO735" s="20"/>
      <c r="BP735" s="20"/>
      <c r="BQ735" s="20"/>
      <c r="BR735" s="20"/>
      <c r="BS735" s="22">
        <v>1</v>
      </c>
      <c r="BT735" s="20"/>
      <c r="BU735" s="22">
        <v>0.32</v>
      </c>
      <c r="BV735" s="22">
        <v>0</v>
      </c>
      <c r="BW735" s="22">
        <v>0.14000000000000001</v>
      </c>
      <c r="BX735" s="22">
        <v>0.46</v>
      </c>
      <c r="BY735" s="22">
        <v>1.47</v>
      </c>
      <c r="BZ735" s="22">
        <v>1.43</v>
      </c>
      <c r="CA735" s="22">
        <v>74</v>
      </c>
      <c r="CB735" s="22">
        <v>47</v>
      </c>
      <c r="CC735" s="22">
        <v>45</v>
      </c>
      <c r="CD735" s="22">
        <v>22</v>
      </c>
      <c r="CE735" s="22">
        <v>24</v>
      </c>
      <c r="CF735" s="22">
        <v>14</v>
      </c>
      <c r="CG735" s="22">
        <v>32</v>
      </c>
      <c r="CH735" s="22">
        <v>11</v>
      </c>
      <c r="CI735" s="22">
        <v>1.03</v>
      </c>
      <c r="CJ735" s="22">
        <v>0.08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100</v>
      </c>
      <c r="B736" s="22">
        <v>100</v>
      </c>
      <c r="C736" s="22">
        <v>448089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3</v>
      </c>
      <c r="J736" s="20">
        <v>1.4</v>
      </c>
      <c r="K736" s="20">
        <v>1.4</v>
      </c>
      <c r="L736" s="22">
        <v>2</v>
      </c>
      <c r="M736" s="20" t="s">
        <v>1770</v>
      </c>
      <c r="N736" s="20">
        <v>1.4</v>
      </c>
      <c r="O736" s="22">
        <v>559</v>
      </c>
      <c r="P736" s="23" t="b">
        <v>0</v>
      </c>
      <c r="Q736" s="20"/>
      <c r="R736" s="20" t="s">
        <v>3610</v>
      </c>
      <c r="S736" s="22">
        <v>49</v>
      </c>
      <c r="T736" s="20" t="s">
        <v>1771</v>
      </c>
      <c r="U736" s="20">
        <v>1.8</v>
      </c>
      <c r="V736" s="20" t="s">
        <v>1772</v>
      </c>
      <c r="W736" s="20">
        <v>0.1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25</v>
      </c>
      <c r="AD736" s="22">
        <v>5610</v>
      </c>
      <c r="AE736" s="22">
        <v>44</v>
      </c>
      <c r="AF736" s="22">
        <v>7578</v>
      </c>
      <c r="AG736" s="22">
        <v>64</v>
      </c>
      <c r="AH736" s="20">
        <v>0.3</v>
      </c>
      <c r="AI736" s="20">
        <v>5.0999999999999996</v>
      </c>
      <c r="AJ736" s="20" t="s">
        <v>1773</v>
      </c>
      <c r="AK736" s="22">
        <v>1029</v>
      </c>
      <c r="AL736" s="22">
        <v>0</v>
      </c>
      <c r="AM736" s="22">
        <v>1</v>
      </c>
      <c r="AN736" s="22">
        <v>2</v>
      </c>
      <c r="AO736" s="22">
        <v>19</v>
      </c>
      <c r="AP736" s="22">
        <v>0</v>
      </c>
      <c r="AQ736" s="22">
        <v>0</v>
      </c>
      <c r="AR736" s="22">
        <v>0</v>
      </c>
      <c r="AS736" s="22">
        <v>5</v>
      </c>
      <c r="AT736" s="22">
        <v>0</v>
      </c>
      <c r="AU736" s="22">
        <v>0</v>
      </c>
      <c r="AV736" s="22">
        <v>0</v>
      </c>
      <c r="AW736" s="22">
        <v>123</v>
      </c>
      <c r="AX736" s="20">
        <v>97.4</v>
      </c>
      <c r="AY736" s="20">
        <v>131.9</v>
      </c>
      <c r="AZ736" s="20">
        <v>32</v>
      </c>
      <c r="BA736" s="20">
        <v>26.1</v>
      </c>
      <c r="BB736" s="22">
        <v>13</v>
      </c>
      <c r="BC736" s="20">
        <v>0.27</v>
      </c>
      <c r="BD736" s="20">
        <v>0.41</v>
      </c>
      <c r="BE736" s="20">
        <v>0.68</v>
      </c>
      <c r="BF736" s="20">
        <v>18.25</v>
      </c>
      <c r="BG736" s="22">
        <v>274</v>
      </c>
      <c r="BH736" s="22">
        <v>110</v>
      </c>
      <c r="BI736" s="22">
        <v>130</v>
      </c>
      <c r="BJ736" s="22">
        <v>91</v>
      </c>
      <c r="BK736" s="22">
        <v>284</v>
      </c>
      <c r="BL736" s="22">
        <v>149</v>
      </c>
      <c r="BM736" s="22">
        <v>252</v>
      </c>
      <c r="BN736" s="22">
        <v>118</v>
      </c>
      <c r="BO736" s="20"/>
      <c r="BP736" s="20"/>
      <c r="BQ736" s="20"/>
      <c r="BR736" s="20"/>
      <c r="BS736" s="20"/>
      <c r="BT736" s="20"/>
      <c r="BU736" s="22">
        <v>0.02</v>
      </c>
      <c r="BV736" s="22">
        <v>0</v>
      </c>
      <c r="BW736" s="22">
        <v>0.04</v>
      </c>
      <c r="BX736" s="22">
        <v>0.06</v>
      </c>
      <c r="BY736" s="22">
        <v>1.6</v>
      </c>
      <c r="BZ736" s="22">
        <v>1.66</v>
      </c>
      <c r="CA736" s="22">
        <v>266</v>
      </c>
      <c r="CB736" s="22">
        <v>169</v>
      </c>
      <c r="CC736" s="22">
        <v>226</v>
      </c>
      <c r="CD736" s="22">
        <v>106</v>
      </c>
      <c r="CE736" s="22">
        <v>308</v>
      </c>
      <c r="CF736" s="22">
        <v>135</v>
      </c>
      <c r="CG736" s="22">
        <v>488</v>
      </c>
      <c r="CH736" s="22">
        <v>165</v>
      </c>
      <c r="CI736" s="22">
        <v>1.1399999999999999</v>
      </c>
      <c r="CJ736" s="22">
        <v>0.17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114128</v>
      </c>
      <c r="D737" s="22">
        <v>0</v>
      </c>
      <c r="E737" s="22">
        <v>0</v>
      </c>
      <c r="F737" s="22">
        <v>-2</v>
      </c>
      <c r="G737" s="22">
        <v>2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1539</v>
      </c>
      <c r="N737" s="20">
        <v>0</v>
      </c>
      <c r="O737" s="22">
        <v>560</v>
      </c>
      <c r="P737" s="23" t="b">
        <v>0</v>
      </c>
      <c r="Q737" s="20" t="s">
        <v>3831</v>
      </c>
      <c r="R737" s="20" t="s">
        <v>3730</v>
      </c>
      <c r="S737" s="22">
        <v>43</v>
      </c>
      <c r="T737" s="20" t="s">
        <v>1678</v>
      </c>
      <c r="U737" s="20">
        <v>1</v>
      </c>
      <c r="V737" s="20" t="s">
        <v>1679</v>
      </c>
      <c r="W737" s="20">
        <v>0.1</v>
      </c>
      <c r="X737" s="23" t="b">
        <v>0</v>
      </c>
      <c r="Y737" s="20"/>
      <c r="Z737" s="20" t="s">
        <v>3155</v>
      </c>
      <c r="AA737" s="22">
        <v>20</v>
      </c>
      <c r="AB737" s="22">
        <v>39</v>
      </c>
      <c r="AC737" s="22">
        <v>1</v>
      </c>
      <c r="AD737" s="22">
        <v>1405</v>
      </c>
      <c r="AE737" s="22">
        <v>3</v>
      </c>
      <c r="AF737" s="22">
        <v>4912</v>
      </c>
      <c r="AG737" s="22">
        <v>99</v>
      </c>
      <c r="AH737" s="20">
        <v>0</v>
      </c>
      <c r="AI737" s="20">
        <v>0.2</v>
      </c>
      <c r="AJ737" s="20" t="s">
        <v>2338</v>
      </c>
      <c r="AK737" s="22">
        <v>4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3</v>
      </c>
      <c r="AX737" s="20">
        <v>5</v>
      </c>
      <c r="AY737" s="20">
        <v>0</v>
      </c>
      <c r="AZ737" s="20">
        <v>0</v>
      </c>
      <c r="BA737" s="20">
        <v>0.5</v>
      </c>
      <c r="BB737" s="22">
        <v>0</v>
      </c>
      <c r="BC737" s="20">
        <v>0</v>
      </c>
      <c r="BD737" s="20">
        <v>0</v>
      </c>
      <c r="BE737" s="20">
        <v>0</v>
      </c>
      <c r="BF737" s="20">
        <v>7.0000000000000007E-2</v>
      </c>
      <c r="BG737" s="22">
        <v>448</v>
      </c>
      <c r="BH737" s="22">
        <v>163</v>
      </c>
      <c r="BI737" s="22">
        <v>574</v>
      </c>
      <c r="BJ737" s="22">
        <v>228</v>
      </c>
      <c r="BK737" s="22">
        <v>553</v>
      </c>
      <c r="BL737" s="22">
        <v>222</v>
      </c>
      <c r="BM737" s="22">
        <v>460</v>
      </c>
      <c r="BN737" s="22">
        <v>165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1.58</v>
      </c>
      <c r="BZ737" s="22">
        <v>0</v>
      </c>
      <c r="CA737" s="22">
        <v>580</v>
      </c>
      <c r="CB737" s="22">
        <v>135</v>
      </c>
      <c r="CC737" s="22">
        <v>527</v>
      </c>
      <c r="CD737" s="22">
        <v>208</v>
      </c>
      <c r="CE737" s="22">
        <v>392</v>
      </c>
      <c r="CF737" s="22">
        <v>138</v>
      </c>
      <c r="CG737" s="22">
        <v>509</v>
      </c>
      <c r="CH737" s="22">
        <v>192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428610</v>
      </c>
      <c r="D738" s="22">
        <v>-1</v>
      </c>
      <c r="E738" s="22">
        <v>1</v>
      </c>
      <c r="F738" s="22">
        <v>-2</v>
      </c>
      <c r="G738" s="22">
        <v>2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1428</v>
      </c>
      <c r="N738" s="20">
        <v>0</v>
      </c>
      <c r="O738" s="22">
        <v>561</v>
      </c>
      <c r="P738" s="23" t="b">
        <v>0</v>
      </c>
      <c r="Q738" s="20"/>
      <c r="R738" s="20"/>
      <c r="S738" s="22">
        <v>43</v>
      </c>
      <c r="T738" s="20" t="s">
        <v>2339</v>
      </c>
      <c r="U738" s="20">
        <v>0</v>
      </c>
      <c r="V738" s="20" t="s">
        <v>2340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0</v>
      </c>
      <c r="AD738" s="22">
        <v>10692</v>
      </c>
      <c r="AE738" s="22">
        <v>241</v>
      </c>
      <c r="AF738" s="22">
        <v>18091</v>
      </c>
      <c r="AG738" s="22">
        <v>219</v>
      </c>
      <c r="AH738" s="20">
        <v>0</v>
      </c>
      <c r="AI738" s="20">
        <v>0</v>
      </c>
      <c r="AJ738" s="20" t="s">
        <v>2341</v>
      </c>
      <c r="AK738" s="22">
        <v>0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2">
        <v>0</v>
      </c>
      <c r="BC738" s="20">
        <v>0</v>
      </c>
      <c r="BD738" s="20">
        <v>0</v>
      </c>
      <c r="BE738" s="20">
        <v>0</v>
      </c>
      <c r="BF738" s="20">
        <v>0</v>
      </c>
      <c r="BG738" s="22">
        <v>593</v>
      </c>
      <c r="BH738" s="22">
        <v>222</v>
      </c>
      <c r="BI738" s="22">
        <v>583</v>
      </c>
      <c r="BJ738" s="22">
        <v>223</v>
      </c>
      <c r="BK738" s="22">
        <v>563</v>
      </c>
      <c r="BL738" s="22">
        <v>218</v>
      </c>
      <c r="BM738" s="22">
        <v>600</v>
      </c>
      <c r="BN738" s="22">
        <v>226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0</v>
      </c>
      <c r="BZ738" s="22">
        <v>0</v>
      </c>
      <c r="CA738" s="22">
        <v>600</v>
      </c>
      <c r="CB738" s="22">
        <v>321</v>
      </c>
      <c r="CC738" s="22">
        <v>538</v>
      </c>
      <c r="CD738" s="22">
        <v>191</v>
      </c>
      <c r="CE738" s="22">
        <v>606</v>
      </c>
      <c r="CF738" s="22">
        <v>231</v>
      </c>
      <c r="CG738" s="22">
        <v>354</v>
      </c>
      <c r="CH738" s="22">
        <v>111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429414</v>
      </c>
      <c r="D739" s="22">
        <v>0</v>
      </c>
      <c r="E739" s="22">
        <v>0</v>
      </c>
      <c r="F739" s="22">
        <v>-1</v>
      </c>
      <c r="G739" s="22">
        <v>1</v>
      </c>
      <c r="H739" s="22">
        <v>0</v>
      </c>
      <c r="I739" s="22">
        <v>4</v>
      </c>
      <c r="J739" s="20">
        <v>0.8</v>
      </c>
      <c r="K739" s="20">
        <v>0.8</v>
      </c>
      <c r="L739" s="22">
        <v>1</v>
      </c>
      <c r="M739" s="20" t="s">
        <v>1718</v>
      </c>
      <c r="N739" s="20">
        <v>0.8</v>
      </c>
      <c r="O739" s="22">
        <v>562</v>
      </c>
      <c r="P739" s="23" t="b">
        <v>0</v>
      </c>
      <c r="Q739" s="20"/>
      <c r="R739" s="20"/>
      <c r="S739" s="22">
        <v>49</v>
      </c>
      <c r="T739" s="20" t="s">
        <v>1719</v>
      </c>
      <c r="U739" s="20">
        <v>2.2000000000000002</v>
      </c>
      <c r="V739" s="20" t="s">
        <v>1720</v>
      </c>
      <c r="W739" s="20">
        <v>0.2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24</v>
      </c>
      <c r="AD739" s="22">
        <v>25033</v>
      </c>
      <c r="AE739" s="22">
        <v>94</v>
      </c>
      <c r="AF739" s="22">
        <v>26535</v>
      </c>
      <c r="AG739" s="22">
        <v>427</v>
      </c>
      <c r="AH739" s="20">
        <v>0.2</v>
      </c>
      <c r="AI739" s="20">
        <v>4.9000000000000004</v>
      </c>
      <c r="AJ739" s="20" t="s">
        <v>1721</v>
      </c>
      <c r="AK739" s="22">
        <v>158</v>
      </c>
      <c r="AL739" s="22">
        <v>2</v>
      </c>
      <c r="AM739" s="22">
        <v>0</v>
      </c>
      <c r="AN739" s="22">
        <v>1</v>
      </c>
      <c r="AO739" s="22">
        <v>2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4</v>
      </c>
      <c r="AW739" s="22">
        <v>88</v>
      </c>
      <c r="AX739" s="20">
        <v>94</v>
      </c>
      <c r="AY739" s="20">
        <v>48.7</v>
      </c>
      <c r="AZ739" s="20">
        <v>66</v>
      </c>
      <c r="BA739" s="20">
        <v>20.7</v>
      </c>
      <c r="BB739" s="22">
        <v>1</v>
      </c>
      <c r="BC739" s="20">
        <v>1.01</v>
      </c>
      <c r="BD739" s="20">
        <v>0.26</v>
      </c>
      <c r="BE739" s="20">
        <v>1.27</v>
      </c>
      <c r="BF739" s="20">
        <v>2.57</v>
      </c>
      <c r="BG739" s="22">
        <v>283</v>
      </c>
      <c r="BH739" s="22">
        <v>34</v>
      </c>
      <c r="BI739" s="22">
        <v>277</v>
      </c>
      <c r="BJ739" s="22">
        <v>40</v>
      </c>
      <c r="BK739" s="22">
        <v>202</v>
      </c>
      <c r="BL739" s="22">
        <v>43</v>
      </c>
      <c r="BM739" s="22">
        <v>287</v>
      </c>
      <c r="BN739" s="22">
        <v>39</v>
      </c>
      <c r="BO739" s="20"/>
      <c r="BP739" s="20"/>
      <c r="BQ739" s="20"/>
      <c r="BR739" s="20"/>
      <c r="BS739" s="20"/>
      <c r="BT739" s="20"/>
      <c r="BU739" s="22">
        <v>0.57999999999999996</v>
      </c>
      <c r="BV739" s="22">
        <v>0</v>
      </c>
      <c r="BW739" s="22">
        <v>0.15</v>
      </c>
      <c r="BX739" s="22">
        <v>0.73</v>
      </c>
      <c r="BY739" s="22">
        <v>1.46</v>
      </c>
      <c r="BZ739" s="22">
        <v>1.1399999999999999</v>
      </c>
      <c r="CA739" s="22">
        <v>259</v>
      </c>
      <c r="CB739" s="22">
        <v>55</v>
      </c>
      <c r="CC739" s="22">
        <v>290</v>
      </c>
      <c r="CD739" s="22">
        <v>36</v>
      </c>
      <c r="CE739" s="22">
        <v>243</v>
      </c>
      <c r="CF739" s="22">
        <v>32</v>
      </c>
      <c r="CG739" s="22">
        <v>345</v>
      </c>
      <c r="CH739" s="22">
        <v>54</v>
      </c>
      <c r="CI739" s="22">
        <v>0.56999999999999995</v>
      </c>
      <c r="CJ739" s="22">
        <v>0.56999999999999995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214048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2.2000000000000002</v>
      </c>
      <c r="K740" s="20">
        <v>2.2000000000000002</v>
      </c>
      <c r="L740" s="22">
        <v>2</v>
      </c>
      <c r="M740" s="20" t="s">
        <v>1690</v>
      </c>
      <c r="N740" s="20">
        <v>2.2000000000000002</v>
      </c>
      <c r="O740" s="22">
        <v>563</v>
      </c>
      <c r="P740" s="23" t="b">
        <v>0</v>
      </c>
      <c r="Q740" s="20"/>
      <c r="R740" s="20"/>
      <c r="S740" s="22">
        <v>45</v>
      </c>
      <c r="T740" s="20" t="s">
        <v>1691</v>
      </c>
      <c r="U740" s="20">
        <v>1.9</v>
      </c>
      <c r="V740" s="20" t="s">
        <v>497</v>
      </c>
      <c r="W740" s="20">
        <v>0.8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31</v>
      </c>
      <c r="AD740" s="22">
        <v>84485</v>
      </c>
      <c r="AE740" s="22">
        <v>490</v>
      </c>
      <c r="AF740" s="22">
        <v>84576</v>
      </c>
      <c r="AG740" s="22">
        <v>1437</v>
      </c>
      <c r="AH740" s="20">
        <v>0.5</v>
      </c>
      <c r="AI740" s="20">
        <v>6.9</v>
      </c>
      <c r="AJ740" s="20" t="s">
        <v>497</v>
      </c>
      <c r="AK740" s="22">
        <v>1440</v>
      </c>
      <c r="AL740" s="22">
        <v>0</v>
      </c>
      <c r="AM740" s="22">
        <v>0</v>
      </c>
      <c r="AN740" s="22">
        <v>2</v>
      </c>
      <c r="AO740" s="22">
        <v>26</v>
      </c>
      <c r="AP740" s="22">
        <v>0</v>
      </c>
      <c r="AQ740" s="22">
        <v>0</v>
      </c>
      <c r="AR740" s="22">
        <v>0</v>
      </c>
      <c r="AS740" s="22">
        <v>3</v>
      </c>
      <c r="AT740" s="22">
        <v>0</v>
      </c>
      <c r="AU740" s="22">
        <v>0</v>
      </c>
      <c r="AV740" s="22">
        <v>2</v>
      </c>
      <c r="AW740" s="22">
        <v>238</v>
      </c>
      <c r="AX740" s="20">
        <v>314.8</v>
      </c>
      <c r="AY740" s="20">
        <v>103</v>
      </c>
      <c r="AZ740" s="20">
        <v>79</v>
      </c>
      <c r="BA740" s="20">
        <v>49.8</v>
      </c>
      <c r="BB740" s="22">
        <v>16</v>
      </c>
      <c r="BC740" s="20">
        <v>0.46</v>
      </c>
      <c r="BD740" s="20">
        <v>0.36</v>
      </c>
      <c r="BE740" s="20">
        <v>0.82</v>
      </c>
      <c r="BF740" s="20">
        <v>26.19</v>
      </c>
      <c r="BG740" s="22">
        <v>52</v>
      </c>
      <c r="BH740" s="22">
        <v>13</v>
      </c>
      <c r="BI740" s="22">
        <v>161</v>
      </c>
      <c r="BJ740" s="22">
        <v>34</v>
      </c>
      <c r="BK740" s="22">
        <v>179</v>
      </c>
      <c r="BL740" s="22">
        <v>35</v>
      </c>
      <c r="BM740" s="22">
        <v>118</v>
      </c>
      <c r="BN740" s="22">
        <v>24</v>
      </c>
      <c r="BO740" s="20"/>
      <c r="BP740" s="20"/>
      <c r="BQ740" s="20"/>
      <c r="BR740" s="20"/>
      <c r="BS740" s="20"/>
      <c r="BT740" s="20"/>
      <c r="BU740" s="22">
        <v>0.03</v>
      </c>
      <c r="BV740" s="22">
        <v>0</v>
      </c>
      <c r="BW740" s="22">
        <v>0.02</v>
      </c>
      <c r="BX740" s="22">
        <v>0.05</v>
      </c>
      <c r="BY740" s="22">
        <v>1.64</v>
      </c>
      <c r="BZ740" s="22">
        <v>1.62</v>
      </c>
      <c r="CA740" s="22">
        <v>379</v>
      </c>
      <c r="CB740" s="22">
        <v>68</v>
      </c>
      <c r="CC740" s="22">
        <v>148</v>
      </c>
      <c r="CD740" s="22">
        <v>43</v>
      </c>
      <c r="CE740" s="22">
        <v>283</v>
      </c>
      <c r="CF740" s="22">
        <v>99</v>
      </c>
      <c r="CG740" s="22">
        <v>199</v>
      </c>
      <c r="CH740" s="22">
        <v>78</v>
      </c>
      <c r="CI740" s="22">
        <v>1</v>
      </c>
      <c r="CJ740" s="22">
        <v>0.12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138001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1</v>
      </c>
      <c r="J741" s="20">
        <v>0</v>
      </c>
      <c r="K741" s="20">
        <v>0</v>
      </c>
      <c r="L741" s="22">
        <v>0</v>
      </c>
      <c r="M741" s="20" t="s">
        <v>1260</v>
      </c>
      <c r="N741" s="20">
        <v>0</v>
      </c>
      <c r="O741" s="22">
        <v>564</v>
      </c>
      <c r="P741" s="23" t="b">
        <v>0</v>
      </c>
      <c r="Q741" s="20"/>
      <c r="R741" s="20"/>
      <c r="S741" s="22">
        <v>40</v>
      </c>
      <c r="T741" s="20" t="s">
        <v>2342</v>
      </c>
      <c r="U741" s="20">
        <v>0</v>
      </c>
      <c r="V741" s="20" t="s">
        <v>2343</v>
      </c>
      <c r="W741" s="20">
        <v>0.7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0</v>
      </c>
      <c r="AD741" s="22">
        <v>14013</v>
      </c>
      <c r="AE741" s="22">
        <v>71</v>
      </c>
      <c r="AF741" s="22">
        <v>29805</v>
      </c>
      <c r="AG741" s="22">
        <v>321</v>
      </c>
      <c r="AH741" s="20">
        <v>0</v>
      </c>
      <c r="AI741" s="20">
        <v>0</v>
      </c>
      <c r="AJ741" s="20" t="s">
        <v>2343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2">
        <v>0</v>
      </c>
      <c r="BC741" s="20">
        <v>0</v>
      </c>
      <c r="BD741" s="20">
        <v>0</v>
      </c>
      <c r="BE741" s="20">
        <v>0</v>
      </c>
      <c r="BF741" s="20">
        <v>0</v>
      </c>
      <c r="BG741" s="22">
        <v>513</v>
      </c>
      <c r="BH741" s="22">
        <v>58</v>
      </c>
      <c r="BI741" s="22">
        <v>499</v>
      </c>
      <c r="BJ741" s="22">
        <v>41</v>
      </c>
      <c r="BK741" s="22">
        <v>471</v>
      </c>
      <c r="BL741" s="22">
        <v>32</v>
      </c>
      <c r="BM741" s="22">
        <v>521</v>
      </c>
      <c r="BN741" s="22">
        <v>58</v>
      </c>
      <c r="BO741" s="20"/>
      <c r="BP741" s="20"/>
      <c r="BQ741" s="20"/>
      <c r="BR741" s="20"/>
      <c r="BS741" s="20"/>
      <c r="BT741" s="20"/>
      <c r="BU741" s="22">
        <v>0</v>
      </c>
      <c r="BV741" s="22">
        <v>0</v>
      </c>
      <c r="BW741" s="22">
        <v>0</v>
      </c>
      <c r="BX741" s="22">
        <v>0</v>
      </c>
      <c r="BY741" s="22">
        <v>0</v>
      </c>
      <c r="BZ741" s="22">
        <v>0</v>
      </c>
      <c r="CA741" s="22">
        <v>641</v>
      </c>
      <c r="CB741" s="22">
        <v>44</v>
      </c>
      <c r="CC741" s="22">
        <v>444</v>
      </c>
      <c r="CD741" s="22">
        <v>57</v>
      </c>
      <c r="CE741" s="22">
        <v>525</v>
      </c>
      <c r="CF741" s="22">
        <v>58</v>
      </c>
      <c r="CG741" s="22">
        <v>207</v>
      </c>
      <c r="CH741" s="22">
        <v>29</v>
      </c>
      <c r="CI741" s="22">
        <v>0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151086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3</v>
      </c>
      <c r="J742" s="20">
        <v>3</v>
      </c>
      <c r="K742" s="20">
        <v>3</v>
      </c>
      <c r="L742" s="22">
        <v>2</v>
      </c>
      <c r="M742" s="20" t="s">
        <v>1726</v>
      </c>
      <c r="N742" s="20">
        <v>3</v>
      </c>
      <c r="O742" s="22">
        <v>565</v>
      </c>
      <c r="P742" s="23" t="b">
        <v>0</v>
      </c>
      <c r="Q742" s="20"/>
      <c r="R742" s="20" t="s">
        <v>3551</v>
      </c>
      <c r="S742" s="22">
        <v>49</v>
      </c>
      <c r="T742" s="20" t="s">
        <v>1727</v>
      </c>
      <c r="U742" s="20">
        <v>2.6</v>
      </c>
      <c r="V742" s="20" t="s">
        <v>1728</v>
      </c>
      <c r="W742" s="20">
        <v>0.1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36</v>
      </c>
      <c r="AD742" s="22">
        <v>21175</v>
      </c>
      <c r="AE742" s="22">
        <v>145</v>
      </c>
      <c r="AF742" s="22">
        <v>15421</v>
      </c>
      <c r="AG742" s="22">
        <v>492</v>
      </c>
      <c r="AH742" s="20">
        <v>0.6</v>
      </c>
      <c r="AI742" s="20">
        <v>7.3</v>
      </c>
      <c r="AJ742" s="20" t="s">
        <v>1728</v>
      </c>
      <c r="AK742" s="22">
        <v>1212</v>
      </c>
      <c r="AL742" s="22">
        <v>2</v>
      </c>
      <c r="AM742" s="22">
        <v>0</v>
      </c>
      <c r="AN742" s="22">
        <v>2</v>
      </c>
      <c r="AO742" s="22">
        <v>21</v>
      </c>
      <c r="AP742" s="22">
        <v>0</v>
      </c>
      <c r="AQ742" s="22">
        <v>0</v>
      </c>
      <c r="AR742" s="22">
        <v>0</v>
      </c>
      <c r="AS742" s="22">
        <v>6</v>
      </c>
      <c r="AT742" s="22">
        <v>1</v>
      </c>
      <c r="AU742" s="22">
        <v>0</v>
      </c>
      <c r="AV742" s="22">
        <v>5</v>
      </c>
      <c r="AW742" s="22">
        <v>192</v>
      </c>
      <c r="AX742" s="20">
        <v>228.6</v>
      </c>
      <c r="AY742" s="20">
        <v>87.8</v>
      </c>
      <c r="AZ742" s="20">
        <v>228</v>
      </c>
      <c r="BA742" s="20">
        <v>54.7</v>
      </c>
      <c r="BB742" s="22">
        <v>14</v>
      </c>
      <c r="BC742" s="20">
        <v>2.54</v>
      </c>
      <c r="BD742" s="20">
        <v>0.41</v>
      </c>
      <c r="BE742" s="20">
        <v>2.95</v>
      </c>
      <c r="BF742" s="20">
        <v>22.01</v>
      </c>
      <c r="BG742" s="22">
        <v>126</v>
      </c>
      <c r="BH742" s="22">
        <v>50</v>
      </c>
      <c r="BI742" s="22">
        <v>184</v>
      </c>
      <c r="BJ742" s="22">
        <v>115</v>
      </c>
      <c r="BK742" s="22">
        <v>61</v>
      </c>
      <c r="BL742" s="22">
        <v>39</v>
      </c>
      <c r="BM742" s="22">
        <v>101</v>
      </c>
      <c r="BN742" s="22">
        <v>64</v>
      </c>
      <c r="BO742" s="20"/>
      <c r="BP742" s="20"/>
      <c r="BQ742" s="20"/>
      <c r="BR742" s="20"/>
      <c r="BS742" s="20"/>
      <c r="BT742" s="20"/>
      <c r="BU742" s="22">
        <v>0.19</v>
      </c>
      <c r="BV742" s="22">
        <v>0</v>
      </c>
      <c r="BW742" s="22">
        <v>0.03</v>
      </c>
      <c r="BX742" s="22">
        <v>0.22</v>
      </c>
      <c r="BY742" s="22">
        <v>1.63</v>
      </c>
      <c r="BZ742" s="22">
        <v>1.56</v>
      </c>
      <c r="CA742" s="22">
        <v>226</v>
      </c>
      <c r="CB742" s="22">
        <v>145</v>
      </c>
      <c r="CC742" s="22">
        <v>107</v>
      </c>
      <c r="CD742" s="22">
        <v>57</v>
      </c>
      <c r="CE742" s="22">
        <v>197</v>
      </c>
      <c r="CF742" s="22">
        <v>88</v>
      </c>
      <c r="CG742" s="22">
        <v>391</v>
      </c>
      <c r="CH742" s="22">
        <v>127</v>
      </c>
      <c r="CI742" s="22">
        <v>1.04</v>
      </c>
      <c r="CJ742" s="22">
        <v>0.15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247632</v>
      </c>
      <c r="D743" s="22">
        <v>0</v>
      </c>
      <c r="E743" s="22">
        <v>0</v>
      </c>
      <c r="F743" s="22">
        <v>1</v>
      </c>
      <c r="G743" s="22">
        <v>-1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1693</v>
      </c>
      <c r="N743" s="20">
        <v>0</v>
      </c>
      <c r="O743" s="22">
        <v>567</v>
      </c>
      <c r="P743" s="23" t="b">
        <v>0</v>
      </c>
      <c r="Q743" s="20" t="s">
        <v>3832</v>
      </c>
      <c r="R743" s="20" t="s">
        <v>3416</v>
      </c>
      <c r="S743" s="22">
        <v>56</v>
      </c>
      <c r="T743" s="20" t="s">
        <v>1694</v>
      </c>
      <c r="U743" s="20">
        <v>5.2</v>
      </c>
      <c r="V743" s="20" t="s">
        <v>1695</v>
      </c>
      <c r="W743" s="20">
        <v>1.6</v>
      </c>
      <c r="X743" s="23" t="b">
        <v>0</v>
      </c>
      <c r="Y743" s="20"/>
      <c r="Z743" s="20" t="s">
        <v>899</v>
      </c>
      <c r="AA743" s="22">
        <v>20</v>
      </c>
      <c r="AB743" s="22">
        <v>39</v>
      </c>
      <c r="AC743" s="22">
        <v>52</v>
      </c>
      <c r="AD743" s="22">
        <v>1321190</v>
      </c>
      <c r="AE743" s="22">
        <v>199</v>
      </c>
      <c r="AF743" s="22">
        <v>1232436</v>
      </c>
      <c r="AG743" s="22">
        <v>7347</v>
      </c>
      <c r="AH743" s="20">
        <v>0</v>
      </c>
      <c r="AI743" s="20">
        <v>9.3000000000000007</v>
      </c>
      <c r="AJ743" s="20" t="s">
        <v>274</v>
      </c>
      <c r="AK743" s="22">
        <v>886</v>
      </c>
      <c r="AL743" s="22">
        <v>1</v>
      </c>
      <c r="AM743" s="22">
        <v>8</v>
      </c>
      <c r="AN743" s="22">
        <v>1</v>
      </c>
      <c r="AO743" s="22">
        <v>17</v>
      </c>
      <c r="AP743" s="22">
        <v>0</v>
      </c>
      <c r="AQ743" s="22">
        <v>0</v>
      </c>
      <c r="AR743" s="22">
        <v>0</v>
      </c>
      <c r="AS743" s="22">
        <v>3</v>
      </c>
      <c r="AT743" s="22">
        <v>0</v>
      </c>
      <c r="AU743" s="22">
        <v>0</v>
      </c>
      <c r="AV743" s="22">
        <v>5</v>
      </c>
      <c r="AW743" s="22">
        <v>206</v>
      </c>
      <c r="AX743" s="20">
        <v>248</v>
      </c>
      <c r="AY743" s="20">
        <v>388.1</v>
      </c>
      <c r="AZ743" s="20">
        <v>207</v>
      </c>
      <c r="BA743" s="20">
        <v>84</v>
      </c>
      <c r="BB743" s="22">
        <v>10</v>
      </c>
      <c r="BC743" s="20">
        <v>2.11</v>
      </c>
      <c r="BD743" s="20">
        <v>2.61</v>
      </c>
      <c r="BE743" s="20">
        <v>4.72</v>
      </c>
      <c r="BF743" s="20">
        <v>16.86</v>
      </c>
      <c r="BG743" s="22">
        <v>113</v>
      </c>
      <c r="BH743" s="22">
        <v>43</v>
      </c>
      <c r="BI743" s="22">
        <v>22</v>
      </c>
      <c r="BJ743" s="22">
        <v>16</v>
      </c>
      <c r="BK743" s="22">
        <v>70</v>
      </c>
      <c r="BL743" s="22">
        <v>47</v>
      </c>
      <c r="BM743" s="22">
        <v>39</v>
      </c>
      <c r="BN743" s="22">
        <v>27</v>
      </c>
      <c r="BO743" s="22">
        <v>1</v>
      </c>
      <c r="BP743" s="20"/>
      <c r="BQ743" s="22">
        <v>3</v>
      </c>
      <c r="BR743" s="20"/>
      <c r="BS743" s="20"/>
      <c r="BT743" s="20"/>
      <c r="BU743" s="22">
        <v>0.21</v>
      </c>
      <c r="BV743" s="22">
        <v>0</v>
      </c>
      <c r="BW743" s="22">
        <v>0.27</v>
      </c>
      <c r="BX743" s="22">
        <v>0.48</v>
      </c>
      <c r="BY743" s="22">
        <v>1.71</v>
      </c>
      <c r="BZ743" s="22">
        <v>1.73</v>
      </c>
      <c r="CA743" s="22">
        <v>93</v>
      </c>
      <c r="CB743" s="22">
        <v>58</v>
      </c>
      <c r="CC743" s="22">
        <v>737</v>
      </c>
      <c r="CD743" s="22">
        <v>317</v>
      </c>
      <c r="CE743" s="22">
        <v>17</v>
      </c>
      <c r="CF743" s="22">
        <v>9</v>
      </c>
      <c r="CG743" s="22">
        <v>150</v>
      </c>
      <c r="CH743" s="22">
        <v>48</v>
      </c>
      <c r="CI743" s="22">
        <v>1.02</v>
      </c>
      <c r="CJ743" s="22">
        <v>0.1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200600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3</v>
      </c>
      <c r="J744" s="20">
        <v>0</v>
      </c>
      <c r="K744" s="20">
        <v>0</v>
      </c>
      <c r="L744" s="22">
        <v>0</v>
      </c>
      <c r="M744" s="20" t="s">
        <v>1026</v>
      </c>
      <c r="N744" s="20">
        <v>0</v>
      </c>
      <c r="O744" s="22">
        <v>568</v>
      </c>
      <c r="P744" s="23" t="b">
        <v>0</v>
      </c>
      <c r="Q744" s="20" t="s">
        <v>3194</v>
      </c>
      <c r="R744" s="20" t="s">
        <v>3195</v>
      </c>
      <c r="S744" s="22">
        <v>53</v>
      </c>
      <c r="T744" s="20" t="s">
        <v>1688</v>
      </c>
      <c r="U744" s="20">
        <v>0</v>
      </c>
      <c r="V744" s="20" t="s">
        <v>1689</v>
      </c>
      <c r="W744" s="20">
        <v>0</v>
      </c>
      <c r="X744" s="23" t="b">
        <v>0</v>
      </c>
      <c r="Y744" s="20"/>
      <c r="Z744" s="20" t="s">
        <v>872</v>
      </c>
      <c r="AA744" s="22">
        <v>20</v>
      </c>
      <c r="AB744" s="22">
        <v>39</v>
      </c>
      <c r="AC744" s="22">
        <v>0</v>
      </c>
      <c r="AD744" s="22">
        <v>868</v>
      </c>
      <c r="AE744" s="22">
        <v>0</v>
      </c>
      <c r="AF744" s="22">
        <v>11525</v>
      </c>
      <c r="AG744" s="22">
        <v>16</v>
      </c>
      <c r="AH744" s="20">
        <v>0</v>
      </c>
      <c r="AI744" s="20">
        <v>0</v>
      </c>
      <c r="AJ744" s="20" t="s">
        <v>440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741</v>
      </c>
      <c r="BH744" s="22">
        <v>321</v>
      </c>
      <c r="BI744" s="22">
        <v>740</v>
      </c>
      <c r="BJ744" s="22">
        <v>321</v>
      </c>
      <c r="BK744" s="22">
        <v>738</v>
      </c>
      <c r="BL744" s="22">
        <v>321</v>
      </c>
      <c r="BM744" s="22">
        <v>741</v>
      </c>
      <c r="BN744" s="22">
        <v>321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143</v>
      </c>
      <c r="CB744" s="22">
        <v>89</v>
      </c>
      <c r="CC744" s="22">
        <v>724</v>
      </c>
      <c r="CD744" s="22">
        <v>309</v>
      </c>
      <c r="CE744" s="22">
        <v>741</v>
      </c>
      <c r="CF744" s="22">
        <v>321</v>
      </c>
      <c r="CG744" s="22">
        <v>533</v>
      </c>
      <c r="CH744" s="22">
        <v>190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149065</v>
      </c>
      <c r="D745" s="22">
        <v>0</v>
      </c>
      <c r="E745" s="22">
        <v>0</v>
      </c>
      <c r="F745" s="22">
        <v>0</v>
      </c>
      <c r="G745" s="22">
        <v>0</v>
      </c>
      <c r="H745" s="22">
        <v>1</v>
      </c>
      <c r="I745" s="22">
        <v>1</v>
      </c>
      <c r="J745" s="20">
        <v>1.2</v>
      </c>
      <c r="K745" s="20">
        <v>1.2</v>
      </c>
      <c r="L745" s="22">
        <v>2</v>
      </c>
      <c r="M745" s="20" t="s">
        <v>1680</v>
      </c>
      <c r="N745" s="20">
        <v>1.2</v>
      </c>
      <c r="O745" s="22">
        <v>569</v>
      </c>
      <c r="P745" s="23" t="b">
        <v>0</v>
      </c>
      <c r="Q745" s="20"/>
      <c r="R745" s="20" t="s">
        <v>3669</v>
      </c>
      <c r="S745" s="22">
        <v>50</v>
      </c>
      <c r="T745" s="20" t="s">
        <v>1681</v>
      </c>
      <c r="U745" s="20">
        <v>2.7</v>
      </c>
      <c r="V745" s="20" t="s">
        <v>1682</v>
      </c>
      <c r="W745" s="20">
        <v>1.4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40</v>
      </c>
      <c r="AD745" s="22">
        <v>156716</v>
      </c>
      <c r="AE745" s="22">
        <v>1017</v>
      </c>
      <c r="AF745" s="22">
        <v>157694</v>
      </c>
      <c r="AG745" s="22">
        <v>1794</v>
      </c>
      <c r="AH745" s="20">
        <v>0.2</v>
      </c>
      <c r="AI745" s="20">
        <v>8</v>
      </c>
      <c r="AJ745" s="20" t="s">
        <v>94</v>
      </c>
      <c r="AK745" s="22">
        <v>1282</v>
      </c>
      <c r="AL745" s="22">
        <v>0</v>
      </c>
      <c r="AM745" s="22">
        <v>0</v>
      </c>
      <c r="AN745" s="22">
        <v>1</v>
      </c>
      <c r="AO745" s="22">
        <v>26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47</v>
      </c>
      <c r="AV745" s="22">
        <v>4</v>
      </c>
      <c r="AW745" s="22">
        <v>236</v>
      </c>
      <c r="AX745" s="20">
        <v>350.4</v>
      </c>
      <c r="AY745" s="20">
        <v>0</v>
      </c>
      <c r="AZ745" s="20">
        <v>0</v>
      </c>
      <c r="BA745" s="20">
        <v>35.1</v>
      </c>
      <c r="BB745" s="22">
        <v>15</v>
      </c>
      <c r="BC745" s="20">
        <v>0</v>
      </c>
      <c r="BD745" s="20">
        <v>0</v>
      </c>
      <c r="BE745" s="20">
        <v>0</v>
      </c>
      <c r="BF745" s="20">
        <v>23</v>
      </c>
      <c r="BG745" s="22">
        <v>36</v>
      </c>
      <c r="BH745" s="22">
        <v>12</v>
      </c>
      <c r="BI745" s="22">
        <v>727</v>
      </c>
      <c r="BJ745" s="22">
        <v>85</v>
      </c>
      <c r="BK745" s="22">
        <v>725</v>
      </c>
      <c r="BL745" s="22">
        <v>84</v>
      </c>
      <c r="BM745" s="22">
        <v>197</v>
      </c>
      <c r="BN745" s="22">
        <v>13</v>
      </c>
      <c r="BO745" s="20"/>
      <c r="BP745" s="20"/>
      <c r="BQ745" s="20"/>
      <c r="BR745" s="20"/>
      <c r="BS745" s="20"/>
      <c r="BT745" s="20"/>
      <c r="BU745" s="22">
        <v>0</v>
      </c>
      <c r="BV745" s="22">
        <v>3.3</v>
      </c>
      <c r="BW745" s="22">
        <v>0</v>
      </c>
      <c r="BX745" s="22">
        <v>0</v>
      </c>
      <c r="BY745" s="22">
        <v>1.61</v>
      </c>
      <c r="BZ745" s="22">
        <v>1.83</v>
      </c>
      <c r="CA745" s="22">
        <v>179</v>
      </c>
      <c r="CB745" s="22">
        <v>7</v>
      </c>
      <c r="CC745" s="22">
        <v>249</v>
      </c>
      <c r="CD745" s="22">
        <v>21</v>
      </c>
      <c r="CE745" s="22">
        <v>182</v>
      </c>
      <c r="CF745" s="22">
        <v>19</v>
      </c>
      <c r="CG745" s="22">
        <v>162</v>
      </c>
      <c r="CH745" s="22">
        <v>23</v>
      </c>
      <c r="CI745" s="22">
        <v>1.05</v>
      </c>
      <c r="CJ745" s="22">
        <v>7.0000000000000007E-2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88484</v>
      </c>
      <c r="D746" s="22">
        <v>0</v>
      </c>
      <c r="E746" s="22">
        <v>0</v>
      </c>
      <c r="F746" s="22">
        <v>-3</v>
      </c>
      <c r="G746" s="22">
        <v>3</v>
      </c>
      <c r="H746" s="22">
        <v>1</v>
      </c>
      <c r="I746" s="22">
        <v>3</v>
      </c>
      <c r="J746" s="20">
        <v>4.2</v>
      </c>
      <c r="K746" s="20">
        <v>4.2</v>
      </c>
      <c r="L746" s="22">
        <v>6</v>
      </c>
      <c r="M746" s="20" t="s">
        <v>895</v>
      </c>
      <c r="N746" s="20">
        <v>4.2</v>
      </c>
      <c r="O746" s="22">
        <v>570</v>
      </c>
      <c r="P746" s="23" t="b">
        <v>0</v>
      </c>
      <c r="Q746" s="20"/>
      <c r="R746" s="20"/>
      <c r="S746" s="22">
        <v>47</v>
      </c>
      <c r="T746" s="20" t="s">
        <v>1729</v>
      </c>
      <c r="U746" s="20">
        <v>3.3</v>
      </c>
      <c r="V746" s="20" t="s">
        <v>1730</v>
      </c>
      <c r="W746" s="20">
        <v>0.2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30</v>
      </c>
      <c r="AD746" s="22">
        <v>34436</v>
      </c>
      <c r="AE746" s="22">
        <v>2164</v>
      </c>
      <c r="AF746" s="22">
        <v>29700</v>
      </c>
      <c r="AG746" s="22">
        <v>461</v>
      </c>
      <c r="AH746" s="20">
        <v>0.9</v>
      </c>
      <c r="AI746" s="20">
        <v>6.4</v>
      </c>
      <c r="AJ746" s="20" t="s">
        <v>1730</v>
      </c>
      <c r="AK746" s="22">
        <v>363</v>
      </c>
      <c r="AL746" s="22">
        <v>1</v>
      </c>
      <c r="AM746" s="22">
        <v>3</v>
      </c>
      <c r="AN746" s="22">
        <v>2</v>
      </c>
      <c r="AO746" s="22">
        <v>2</v>
      </c>
      <c r="AP746" s="22">
        <v>0</v>
      </c>
      <c r="AQ746" s="22">
        <v>0</v>
      </c>
      <c r="AR746" s="22">
        <v>0</v>
      </c>
      <c r="AS746" s="22">
        <v>1</v>
      </c>
      <c r="AT746" s="22">
        <v>0</v>
      </c>
      <c r="AU746" s="22">
        <v>0</v>
      </c>
      <c r="AV746" s="22">
        <v>3</v>
      </c>
      <c r="AW746" s="22">
        <v>109</v>
      </c>
      <c r="AX746" s="20">
        <v>146.80000000000001</v>
      </c>
      <c r="AY746" s="20">
        <v>237.8</v>
      </c>
      <c r="AZ746" s="20">
        <v>102</v>
      </c>
      <c r="BA746" s="20">
        <v>48.8</v>
      </c>
      <c r="BB746" s="22">
        <v>4</v>
      </c>
      <c r="BC746" s="20">
        <v>0.96</v>
      </c>
      <c r="BD746" s="20">
        <v>2.11</v>
      </c>
      <c r="BE746" s="20">
        <v>3.07</v>
      </c>
      <c r="BF746" s="20">
        <v>4.92</v>
      </c>
      <c r="BG746" s="22">
        <v>219</v>
      </c>
      <c r="BH746" s="22">
        <v>89</v>
      </c>
      <c r="BI746" s="22">
        <v>59</v>
      </c>
      <c r="BJ746" s="22">
        <v>46</v>
      </c>
      <c r="BK746" s="22">
        <v>147</v>
      </c>
      <c r="BL746" s="22">
        <v>90</v>
      </c>
      <c r="BM746" s="22">
        <v>123</v>
      </c>
      <c r="BN746" s="22">
        <v>73</v>
      </c>
      <c r="BO746" s="22">
        <v>3</v>
      </c>
      <c r="BP746" s="20"/>
      <c r="BQ746" s="22">
        <v>2</v>
      </c>
      <c r="BR746" s="20"/>
      <c r="BS746" s="20"/>
      <c r="BT746" s="20"/>
      <c r="BU746" s="22">
        <v>0.24</v>
      </c>
      <c r="BV746" s="22">
        <v>0</v>
      </c>
      <c r="BW746" s="22">
        <v>0.52</v>
      </c>
      <c r="BX746" s="22">
        <v>0.76</v>
      </c>
      <c r="BY746" s="22">
        <v>1.22</v>
      </c>
      <c r="BZ746" s="22">
        <v>0.5</v>
      </c>
      <c r="CA746" s="22">
        <v>311</v>
      </c>
      <c r="CB746" s="22">
        <v>201</v>
      </c>
      <c r="CC746" s="22">
        <v>47</v>
      </c>
      <c r="CD746" s="22">
        <v>23</v>
      </c>
      <c r="CE746" s="22">
        <v>105</v>
      </c>
      <c r="CF746" s="22">
        <v>48</v>
      </c>
      <c r="CG746" s="22">
        <v>327</v>
      </c>
      <c r="CH746" s="22">
        <v>102</v>
      </c>
      <c r="CI746" s="22">
        <v>0.99</v>
      </c>
      <c r="CJ746" s="22">
        <v>0.5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216208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1</v>
      </c>
      <c r="J747" s="20">
        <v>0</v>
      </c>
      <c r="K747" s="20">
        <v>0</v>
      </c>
      <c r="L747" s="22">
        <v>0</v>
      </c>
      <c r="M747" s="20" t="s">
        <v>1705</v>
      </c>
      <c r="N747" s="20">
        <v>0</v>
      </c>
      <c r="O747" s="22">
        <v>571</v>
      </c>
      <c r="P747" s="23" t="b">
        <v>0</v>
      </c>
      <c r="Q747" s="20" t="s">
        <v>2461</v>
      </c>
      <c r="R747" s="20" t="s">
        <v>2462</v>
      </c>
      <c r="S747" s="22">
        <v>40</v>
      </c>
      <c r="T747" s="20" t="s">
        <v>1706</v>
      </c>
      <c r="U747" s="20">
        <v>0</v>
      </c>
      <c r="V747" s="20" t="s">
        <v>761</v>
      </c>
      <c r="W747" s="20">
        <v>0.3</v>
      </c>
      <c r="X747" s="23" t="b">
        <v>0</v>
      </c>
      <c r="Y747" s="20"/>
      <c r="Z747" s="20" t="s">
        <v>872</v>
      </c>
      <c r="AA747" s="22">
        <v>20</v>
      </c>
      <c r="AB747" s="22">
        <v>39</v>
      </c>
      <c r="AC747" s="22">
        <v>0</v>
      </c>
      <c r="AD747" s="22">
        <v>0</v>
      </c>
      <c r="AE747" s="22">
        <v>0</v>
      </c>
      <c r="AF747" s="22">
        <v>25349</v>
      </c>
      <c r="AG747" s="22">
        <v>197</v>
      </c>
      <c r="AH747" s="20">
        <v>0</v>
      </c>
      <c r="AI747" s="20">
        <v>0</v>
      </c>
      <c r="AJ747" s="20" t="s">
        <v>761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524</v>
      </c>
      <c r="BH747" s="22">
        <v>60</v>
      </c>
      <c r="BI747" s="22">
        <v>511</v>
      </c>
      <c r="BJ747" s="22">
        <v>44</v>
      </c>
      <c r="BK747" s="22">
        <v>483</v>
      </c>
      <c r="BL747" s="22">
        <v>35</v>
      </c>
      <c r="BM747" s="22">
        <v>532</v>
      </c>
      <c r="BN747" s="22">
        <v>60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654</v>
      </c>
      <c r="CB747" s="22">
        <v>47</v>
      </c>
      <c r="CC747" s="22">
        <v>456</v>
      </c>
      <c r="CD747" s="22">
        <v>59</v>
      </c>
      <c r="CE747" s="22">
        <v>536</v>
      </c>
      <c r="CF747" s="22">
        <v>60</v>
      </c>
      <c r="CG747" s="22">
        <v>286</v>
      </c>
      <c r="CH747" s="22">
        <v>37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200402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3</v>
      </c>
      <c r="K748" s="20">
        <v>3</v>
      </c>
      <c r="L748" s="22">
        <v>2</v>
      </c>
      <c r="M748" s="20" t="s">
        <v>1685</v>
      </c>
      <c r="N748" s="20">
        <v>3</v>
      </c>
      <c r="O748" s="22">
        <v>572</v>
      </c>
      <c r="P748" s="23" t="b">
        <v>0</v>
      </c>
      <c r="Q748" s="20"/>
      <c r="R748" s="20" t="s">
        <v>3552</v>
      </c>
      <c r="S748" s="22">
        <v>45</v>
      </c>
      <c r="T748" s="20" t="s">
        <v>1686</v>
      </c>
      <c r="U748" s="20">
        <v>1.9</v>
      </c>
      <c r="V748" s="20" t="s">
        <v>1687</v>
      </c>
      <c r="W748" s="20">
        <v>0.7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29</v>
      </c>
      <c r="AD748" s="22">
        <v>84456</v>
      </c>
      <c r="AE748" s="22">
        <v>1371</v>
      </c>
      <c r="AF748" s="22">
        <v>55117</v>
      </c>
      <c r="AG748" s="22">
        <v>1815</v>
      </c>
      <c r="AH748" s="20">
        <v>0.7</v>
      </c>
      <c r="AI748" s="20">
        <v>6.4</v>
      </c>
      <c r="AJ748" s="20" t="s">
        <v>2345</v>
      </c>
      <c r="AK748" s="22">
        <v>1319</v>
      </c>
      <c r="AL748" s="22">
        <v>0</v>
      </c>
      <c r="AM748" s="22">
        <v>1</v>
      </c>
      <c r="AN748" s="22">
        <v>2</v>
      </c>
      <c r="AO748" s="22">
        <v>25</v>
      </c>
      <c r="AP748" s="22">
        <v>0</v>
      </c>
      <c r="AQ748" s="22">
        <v>0</v>
      </c>
      <c r="AR748" s="22">
        <v>0</v>
      </c>
      <c r="AS748" s="22">
        <v>4</v>
      </c>
      <c r="AT748" s="22">
        <v>0</v>
      </c>
      <c r="AU748" s="22">
        <v>0</v>
      </c>
      <c r="AV748" s="22">
        <v>0</v>
      </c>
      <c r="AW748" s="22">
        <v>190</v>
      </c>
      <c r="AX748" s="20">
        <v>234.2</v>
      </c>
      <c r="AY748" s="20">
        <v>125.5</v>
      </c>
      <c r="AZ748" s="20">
        <v>66</v>
      </c>
      <c r="BA748" s="20">
        <v>42.7</v>
      </c>
      <c r="BB748" s="22">
        <v>15</v>
      </c>
      <c r="BC748" s="20">
        <v>0.41</v>
      </c>
      <c r="BD748" s="20">
        <v>0.55000000000000004</v>
      </c>
      <c r="BE748" s="20">
        <v>0.95</v>
      </c>
      <c r="BF748" s="20">
        <v>24.95</v>
      </c>
      <c r="BG748" s="22">
        <v>122</v>
      </c>
      <c r="BH748" s="22">
        <v>45</v>
      </c>
      <c r="BI748" s="22">
        <v>139</v>
      </c>
      <c r="BJ748" s="22">
        <v>26</v>
      </c>
      <c r="BK748" s="22">
        <v>198</v>
      </c>
      <c r="BL748" s="22">
        <v>46</v>
      </c>
      <c r="BM748" s="22">
        <v>150</v>
      </c>
      <c r="BN748" s="22">
        <v>37</v>
      </c>
      <c r="BO748" s="20"/>
      <c r="BP748" s="20"/>
      <c r="BQ748" s="20"/>
      <c r="BR748" s="20"/>
      <c r="BS748" s="20"/>
      <c r="BT748" s="20"/>
      <c r="BU748" s="22">
        <v>0.03</v>
      </c>
      <c r="BV748" s="22">
        <v>0</v>
      </c>
      <c r="BW748" s="22">
        <v>0.04</v>
      </c>
      <c r="BX748" s="22">
        <v>7.0000000000000007E-2</v>
      </c>
      <c r="BY748" s="22">
        <v>1.7</v>
      </c>
      <c r="BZ748" s="22">
        <v>1.71</v>
      </c>
      <c r="CA748" s="22">
        <v>376</v>
      </c>
      <c r="CB748" s="22">
        <v>66</v>
      </c>
      <c r="CC748" s="22">
        <v>102</v>
      </c>
      <c r="CD748" s="22">
        <v>27</v>
      </c>
      <c r="CE748" s="22">
        <v>282</v>
      </c>
      <c r="CF748" s="22">
        <v>98</v>
      </c>
      <c r="CG748" s="22">
        <v>203</v>
      </c>
      <c r="CH748" s="22">
        <v>79</v>
      </c>
      <c r="CI748" s="22">
        <v>1.02</v>
      </c>
      <c r="CJ748" s="22">
        <v>0.14000000000000001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510362</v>
      </c>
      <c r="D749" s="22">
        <v>0</v>
      </c>
      <c r="E749" s="22">
        <v>0</v>
      </c>
      <c r="F749" s="22">
        <v>-1</v>
      </c>
      <c r="G749" s="22">
        <v>1</v>
      </c>
      <c r="H749" s="22">
        <v>0</v>
      </c>
      <c r="I749" s="22">
        <v>2</v>
      </c>
      <c r="J749" s="20">
        <v>3</v>
      </c>
      <c r="K749" s="20">
        <v>3</v>
      </c>
      <c r="L749" s="22">
        <v>2</v>
      </c>
      <c r="M749" s="20" t="s">
        <v>1700</v>
      </c>
      <c r="N749" s="20">
        <v>3</v>
      </c>
      <c r="O749" s="22">
        <v>573</v>
      </c>
      <c r="P749" s="23" t="b">
        <v>0</v>
      </c>
      <c r="Q749" s="20"/>
      <c r="R749" s="20"/>
      <c r="S749" s="22">
        <v>44</v>
      </c>
      <c r="T749" s="20" t="s">
        <v>1701</v>
      </c>
      <c r="U749" s="20">
        <v>2.2999999999999998</v>
      </c>
      <c r="V749" s="20" t="s">
        <v>696</v>
      </c>
      <c r="W749" s="20">
        <v>0.2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30</v>
      </c>
      <c r="AD749" s="22">
        <v>24370</v>
      </c>
      <c r="AE749" s="22">
        <v>289</v>
      </c>
      <c r="AF749" s="22">
        <v>12446</v>
      </c>
      <c r="AG749" s="22">
        <v>728</v>
      </c>
      <c r="AH749" s="20">
        <v>0.7</v>
      </c>
      <c r="AI749" s="20">
        <v>6.8</v>
      </c>
      <c r="AJ749" s="20" t="s">
        <v>639</v>
      </c>
      <c r="AK749" s="22">
        <v>943</v>
      </c>
      <c r="AL749" s="22">
        <v>0</v>
      </c>
      <c r="AM749" s="22">
        <v>1</v>
      </c>
      <c r="AN749" s="22">
        <v>1</v>
      </c>
      <c r="AO749" s="22">
        <v>14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3</v>
      </c>
      <c r="AW749" s="22">
        <v>153</v>
      </c>
      <c r="AX749" s="20">
        <v>174.2</v>
      </c>
      <c r="AY749" s="20">
        <v>27.3</v>
      </c>
      <c r="AZ749" s="20">
        <v>36</v>
      </c>
      <c r="BA749" s="20">
        <v>24</v>
      </c>
      <c r="BB749" s="22">
        <v>10</v>
      </c>
      <c r="BC749" s="20">
        <v>0.33</v>
      </c>
      <c r="BD749" s="20">
        <v>0.09</v>
      </c>
      <c r="BE749" s="20">
        <v>0.42</v>
      </c>
      <c r="BF749" s="20">
        <v>15.23</v>
      </c>
      <c r="BG749" s="22">
        <v>183</v>
      </c>
      <c r="BH749" s="22">
        <v>71</v>
      </c>
      <c r="BI749" s="22">
        <v>330</v>
      </c>
      <c r="BJ749" s="22">
        <v>113</v>
      </c>
      <c r="BK749" s="22">
        <v>271</v>
      </c>
      <c r="BL749" s="22">
        <v>84</v>
      </c>
      <c r="BM749" s="22">
        <v>262</v>
      </c>
      <c r="BN749" s="22">
        <v>87</v>
      </c>
      <c r="BO749" s="20"/>
      <c r="BP749" s="20"/>
      <c r="BQ749" s="20"/>
      <c r="BR749" s="20"/>
      <c r="BS749" s="20"/>
      <c r="BT749" s="20"/>
      <c r="BU749" s="22">
        <v>0.03</v>
      </c>
      <c r="BV749" s="22">
        <v>0</v>
      </c>
      <c r="BW749" s="22">
        <v>0.01</v>
      </c>
      <c r="BX749" s="22">
        <v>0.04</v>
      </c>
      <c r="BY749" s="22">
        <v>1.45</v>
      </c>
      <c r="BZ749" s="22">
        <v>1.34</v>
      </c>
      <c r="CA749" s="22">
        <v>562</v>
      </c>
      <c r="CB749" s="22">
        <v>123</v>
      </c>
      <c r="CC749" s="22">
        <v>101</v>
      </c>
      <c r="CD749" s="22">
        <v>26</v>
      </c>
      <c r="CE749" s="22">
        <v>225</v>
      </c>
      <c r="CF749" s="22">
        <v>71</v>
      </c>
      <c r="CG749" s="22">
        <v>308</v>
      </c>
      <c r="CH749" s="22">
        <v>119</v>
      </c>
      <c r="CI749" s="22">
        <v>0.95</v>
      </c>
      <c r="CJ749" s="22">
        <v>0.1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476502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3</v>
      </c>
      <c r="J750" s="20">
        <v>0.8</v>
      </c>
      <c r="K750" s="20">
        <v>0.8</v>
      </c>
      <c r="L750" s="22">
        <v>1</v>
      </c>
      <c r="M750" s="20" t="s">
        <v>965</v>
      </c>
      <c r="N750" s="20">
        <v>0.8</v>
      </c>
      <c r="O750" s="22">
        <v>574</v>
      </c>
      <c r="P750" s="23" t="b">
        <v>0</v>
      </c>
      <c r="Q750" s="20"/>
      <c r="R750" s="20"/>
      <c r="S750" s="22">
        <v>44</v>
      </c>
      <c r="T750" s="20" t="s">
        <v>1722</v>
      </c>
      <c r="U750" s="20">
        <v>1.1000000000000001</v>
      </c>
      <c r="V750" s="20" t="s">
        <v>670</v>
      </c>
      <c r="W750" s="20">
        <v>0.4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12</v>
      </c>
      <c r="AD750" s="22">
        <v>34988</v>
      </c>
      <c r="AE750" s="22">
        <v>160</v>
      </c>
      <c r="AF750" s="22">
        <v>51324</v>
      </c>
      <c r="AG750" s="22">
        <v>516</v>
      </c>
      <c r="AH750" s="20">
        <v>0.2</v>
      </c>
      <c r="AI750" s="20">
        <v>2.7</v>
      </c>
      <c r="AJ750" s="20" t="s">
        <v>2346</v>
      </c>
      <c r="AK750" s="22">
        <v>376</v>
      </c>
      <c r="AL750" s="22">
        <v>0</v>
      </c>
      <c r="AM750" s="22">
        <v>0</v>
      </c>
      <c r="AN750" s="22">
        <v>0</v>
      </c>
      <c r="AO750" s="22">
        <v>11</v>
      </c>
      <c r="AP750" s="22">
        <v>0</v>
      </c>
      <c r="AQ750" s="22">
        <v>0</v>
      </c>
      <c r="AR750" s="22">
        <v>0</v>
      </c>
      <c r="AS750" s="22">
        <v>1</v>
      </c>
      <c r="AT750" s="22">
        <v>0</v>
      </c>
      <c r="AU750" s="22">
        <v>0</v>
      </c>
      <c r="AV750" s="22">
        <v>0</v>
      </c>
      <c r="AW750" s="22">
        <v>57</v>
      </c>
      <c r="AX750" s="20">
        <v>44</v>
      </c>
      <c r="AY750" s="20">
        <v>46.7</v>
      </c>
      <c r="AZ750" s="20">
        <v>10</v>
      </c>
      <c r="BA750" s="20">
        <v>10.199999999999999</v>
      </c>
      <c r="BB750" s="22">
        <v>3</v>
      </c>
      <c r="BC750" s="20">
        <v>7.0000000000000007E-2</v>
      </c>
      <c r="BD750" s="20">
        <v>0.23</v>
      </c>
      <c r="BE750" s="20">
        <v>0.3</v>
      </c>
      <c r="BF750" s="20">
        <v>9.56</v>
      </c>
      <c r="BG750" s="22">
        <v>355</v>
      </c>
      <c r="BH750" s="22">
        <v>156</v>
      </c>
      <c r="BI750" s="22">
        <v>285</v>
      </c>
      <c r="BJ750" s="22">
        <v>153</v>
      </c>
      <c r="BK750" s="22">
        <v>378</v>
      </c>
      <c r="BL750" s="22">
        <v>188</v>
      </c>
      <c r="BM750" s="22">
        <v>366</v>
      </c>
      <c r="BN750" s="22">
        <v>165</v>
      </c>
      <c r="BO750" s="20"/>
      <c r="BP750" s="20"/>
      <c r="BQ750" s="20"/>
      <c r="BR750" s="20"/>
      <c r="BS750" s="20"/>
      <c r="BT750" s="20"/>
      <c r="BU750" s="22">
        <v>0.02</v>
      </c>
      <c r="BV750" s="22">
        <v>0</v>
      </c>
      <c r="BW750" s="22">
        <v>0.06</v>
      </c>
      <c r="BX750" s="22">
        <v>0.08</v>
      </c>
      <c r="BY750" s="22">
        <v>2.29</v>
      </c>
      <c r="BZ750" s="22">
        <v>2.63</v>
      </c>
      <c r="CA750" s="22">
        <v>546</v>
      </c>
      <c r="CB750" s="22">
        <v>305</v>
      </c>
      <c r="CC750" s="22">
        <v>285</v>
      </c>
      <c r="CD750" s="22">
        <v>134</v>
      </c>
      <c r="CE750" s="22">
        <v>377</v>
      </c>
      <c r="CF750" s="22">
        <v>177</v>
      </c>
      <c r="CG750" s="22">
        <v>254</v>
      </c>
      <c r="CH750" s="22">
        <v>80</v>
      </c>
      <c r="CI750" s="22">
        <v>0.72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430871</v>
      </c>
      <c r="D751" s="22">
        <v>1</v>
      </c>
      <c r="E751" s="22">
        <v>-1</v>
      </c>
      <c r="F751" s="22">
        <v>2</v>
      </c>
      <c r="G751" s="22">
        <v>-2</v>
      </c>
      <c r="H751" s="22">
        <v>1</v>
      </c>
      <c r="I751" s="22">
        <v>4</v>
      </c>
      <c r="J751" s="20">
        <v>6.2</v>
      </c>
      <c r="K751" s="20">
        <v>6.2</v>
      </c>
      <c r="L751" s="22">
        <v>9</v>
      </c>
      <c r="M751" s="20" t="s">
        <v>642</v>
      </c>
      <c r="N751" s="20">
        <v>6.2</v>
      </c>
      <c r="O751" s="22">
        <v>590</v>
      </c>
      <c r="P751" s="23" t="b">
        <v>0</v>
      </c>
      <c r="Q751" s="20"/>
      <c r="R751" s="20" t="s">
        <v>2633</v>
      </c>
      <c r="S751" s="22">
        <v>57</v>
      </c>
      <c r="T751" s="20" t="s">
        <v>1723</v>
      </c>
      <c r="U751" s="20">
        <v>4.0999999999999996</v>
      </c>
      <c r="V751" s="20" t="s">
        <v>1724</v>
      </c>
      <c r="W751" s="20">
        <v>4.7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65</v>
      </c>
      <c r="AD751" s="22">
        <v>598962</v>
      </c>
      <c r="AE751" s="22">
        <v>62574</v>
      </c>
      <c r="AF751" s="22">
        <v>168298</v>
      </c>
      <c r="AG751" s="22">
        <v>7041</v>
      </c>
      <c r="AH751" s="20">
        <v>1.1000000000000001</v>
      </c>
      <c r="AI751" s="20">
        <v>11.4</v>
      </c>
      <c r="AJ751" s="20" t="s">
        <v>1725</v>
      </c>
      <c r="AK751" s="22">
        <v>1329</v>
      </c>
      <c r="AL751" s="22">
        <v>5</v>
      </c>
      <c r="AM751" s="22">
        <v>3</v>
      </c>
      <c r="AN751" s="22">
        <v>2</v>
      </c>
      <c r="AO751" s="22">
        <v>23</v>
      </c>
      <c r="AP751" s="22">
        <v>0</v>
      </c>
      <c r="AQ751" s="22">
        <v>0</v>
      </c>
      <c r="AR751" s="22">
        <v>0</v>
      </c>
      <c r="AS751" s="22">
        <v>2</v>
      </c>
      <c r="AT751" s="22">
        <v>0</v>
      </c>
      <c r="AU751" s="22">
        <v>0</v>
      </c>
      <c r="AV751" s="22">
        <v>6</v>
      </c>
      <c r="AW751" s="22">
        <v>238</v>
      </c>
      <c r="AX751" s="20">
        <v>379.2</v>
      </c>
      <c r="AY751" s="20">
        <v>180.6</v>
      </c>
      <c r="AZ751" s="20">
        <v>457</v>
      </c>
      <c r="BA751" s="20">
        <v>101.8</v>
      </c>
      <c r="BB751" s="22">
        <v>16</v>
      </c>
      <c r="BC751" s="20">
        <v>4.57</v>
      </c>
      <c r="BD751" s="20">
        <v>1.51</v>
      </c>
      <c r="BE751" s="20">
        <v>6.08</v>
      </c>
      <c r="BF751" s="20">
        <v>23.03</v>
      </c>
      <c r="BG751" s="22">
        <v>25</v>
      </c>
      <c r="BH751" s="22">
        <v>3</v>
      </c>
      <c r="BI751" s="22">
        <v>86</v>
      </c>
      <c r="BJ751" s="22">
        <v>7</v>
      </c>
      <c r="BK751" s="22">
        <v>14</v>
      </c>
      <c r="BL751" s="22">
        <v>7</v>
      </c>
      <c r="BM751" s="22">
        <v>21</v>
      </c>
      <c r="BN751" s="22">
        <v>5</v>
      </c>
      <c r="BO751" s="20"/>
      <c r="BP751" s="20"/>
      <c r="BQ751" s="20"/>
      <c r="BR751" s="20"/>
      <c r="BS751" s="22">
        <v>2</v>
      </c>
      <c r="BT751" s="20"/>
      <c r="BU751" s="22">
        <v>0.31</v>
      </c>
      <c r="BV751" s="22">
        <v>0</v>
      </c>
      <c r="BW751" s="22">
        <v>0.1</v>
      </c>
      <c r="BX751" s="22">
        <v>0.41</v>
      </c>
      <c r="BY751" s="22">
        <v>1.56</v>
      </c>
      <c r="BZ751" s="22">
        <v>1.56</v>
      </c>
      <c r="CA751" s="22">
        <v>84</v>
      </c>
      <c r="CB751" s="22">
        <v>26</v>
      </c>
      <c r="CC751" s="22">
        <v>10</v>
      </c>
      <c r="CD751" s="22">
        <v>3</v>
      </c>
      <c r="CE751" s="22">
        <v>50</v>
      </c>
      <c r="CF751" s="22">
        <v>9</v>
      </c>
      <c r="CG751" s="22">
        <v>85</v>
      </c>
      <c r="CH751" s="22">
        <v>14</v>
      </c>
      <c r="CI751" s="22">
        <v>1.08</v>
      </c>
      <c r="CJ751" s="22">
        <v>0.14000000000000001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87835</v>
      </c>
      <c r="D752" s="22">
        <v>0</v>
      </c>
      <c r="E752" s="22">
        <v>0</v>
      </c>
      <c r="F752" s="22">
        <v>-2</v>
      </c>
      <c r="G752" s="22">
        <v>2</v>
      </c>
      <c r="H752" s="22">
        <v>0</v>
      </c>
      <c r="I752" s="22">
        <v>2</v>
      </c>
      <c r="J752" s="20">
        <v>0.8</v>
      </c>
      <c r="K752" s="20">
        <v>0.8</v>
      </c>
      <c r="L752" s="22">
        <v>1</v>
      </c>
      <c r="M752" s="20" t="s">
        <v>900</v>
      </c>
      <c r="N752" s="20">
        <v>0.8</v>
      </c>
      <c r="O752" s="22">
        <v>598</v>
      </c>
      <c r="P752" s="23" t="b">
        <v>0</v>
      </c>
      <c r="Q752" s="20"/>
      <c r="R752" s="20"/>
      <c r="S752" s="22">
        <v>43</v>
      </c>
      <c r="T752" s="20" t="s">
        <v>1595</v>
      </c>
      <c r="U752" s="20">
        <v>0.9</v>
      </c>
      <c r="V752" s="20" t="s">
        <v>425</v>
      </c>
      <c r="W752" s="20">
        <v>0.2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9</v>
      </c>
      <c r="AD752" s="22">
        <v>11665</v>
      </c>
      <c r="AE752" s="22">
        <v>101</v>
      </c>
      <c r="AF752" s="22">
        <v>23542</v>
      </c>
      <c r="AG752" s="22">
        <v>219</v>
      </c>
      <c r="AH752" s="20">
        <v>0.2</v>
      </c>
      <c r="AI752" s="20">
        <v>2.1</v>
      </c>
      <c r="AJ752" s="20" t="s">
        <v>425</v>
      </c>
      <c r="AK752" s="22">
        <v>370</v>
      </c>
      <c r="AL752" s="22">
        <v>0</v>
      </c>
      <c r="AM752" s="22">
        <v>0</v>
      </c>
      <c r="AN752" s="22">
        <v>0</v>
      </c>
      <c r="AO752" s="22">
        <v>7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0</v>
      </c>
      <c r="AW752" s="22">
        <v>42</v>
      </c>
      <c r="AX752" s="20">
        <v>55.6</v>
      </c>
      <c r="AY752" s="20">
        <v>77</v>
      </c>
      <c r="AZ752" s="20">
        <v>42</v>
      </c>
      <c r="BA752" s="20">
        <v>17.399999999999999</v>
      </c>
      <c r="BB752" s="22">
        <v>1</v>
      </c>
      <c r="BC752" s="20">
        <v>0.25</v>
      </c>
      <c r="BD752" s="20">
        <v>0.46</v>
      </c>
      <c r="BE752" s="20">
        <v>0.71</v>
      </c>
      <c r="BF752" s="20">
        <v>8.39</v>
      </c>
      <c r="BG752" s="22">
        <v>341</v>
      </c>
      <c r="BH752" s="22">
        <v>130</v>
      </c>
      <c r="BI752" s="22">
        <v>207</v>
      </c>
      <c r="BJ752" s="22">
        <v>55</v>
      </c>
      <c r="BK752" s="22">
        <v>253</v>
      </c>
      <c r="BL752" s="22">
        <v>77</v>
      </c>
      <c r="BM752" s="22">
        <v>311</v>
      </c>
      <c r="BN752" s="22">
        <v>111</v>
      </c>
      <c r="BO752" s="20"/>
      <c r="BP752" s="20"/>
      <c r="BQ752" s="20"/>
      <c r="BR752" s="20"/>
      <c r="BS752" s="20"/>
      <c r="BT752" s="20"/>
      <c r="BU752" s="22">
        <v>0.06</v>
      </c>
      <c r="BV752" s="22">
        <v>0</v>
      </c>
      <c r="BW752" s="22">
        <v>0.11</v>
      </c>
      <c r="BX752" s="22">
        <v>0.17</v>
      </c>
      <c r="BY752" s="22">
        <v>2.04</v>
      </c>
      <c r="BZ752" s="22">
        <v>1.7</v>
      </c>
      <c r="CA752" s="22">
        <v>573</v>
      </c>
      <c r="CB752" s="22">
        <v>128</v>
      </c>
      <c r="CC752" s="22">
        <v>278</v>
      </c>
      <c r="CD752" s="22">
        <v>88</v>
      </c>
      <c r="CE752" s="22">
        <v>459</v>
      </c>
      <c r="CF752" s="22">
        <v>150</v>
      </c>
      <c r="CG752" s="22">
        <v>337</v>
      </c>
      <c r="CH752" s="22">
        <v>128</v>
      </c>
      <c r="CI752" s="22">
        <v>0.24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100</v>
      </c>
      <c r="B753" s="22">
        <v>100</v>
      </c>
      <c r="C753" s="22">
        <v>231480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2</v>
      </c>
      <c r="J753" s="20">
        <v>0.2</v>
      </c>
      <c r="K753" s="20">
        <v>0.2</v>
      </c>
      <c r="L753" s="22">
        <v>0</v>
      </c>
      <c r="M753" s="20" t="s">
        <v>3074</v>
      </c>
      <c r="N753" s="20">
        <v>0.2</v>
      </c>
      <c r="O753" s="22">
        <v>697</v>
      </c>
      <c r="P753" s="23" t="b">
        <v>0</v>
      </c>
      <c r="Q753" s="20"/>
      <c r="R753" s="20" t="s">
        <v>3333</v>
      </c>
      <c r="S753" s="22">
        <v>45</v>
      </c>
      <c r="T753" s="20" t="s">
        <v>3075</v>
      </c>
      <c r="U753" s="20">
        <v>1</v>
      </c>
      <c r="V753" s="20" t="s">
        <v>488</v>
      </c>
      <c r="W753" s="20">
        <v>0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1</v>
      </c>
      <c r="AD753" s="22">
        <v>2194</v>
      </c>
      <c r="AE753" s="22">
        <v>43</v>
      </c>
      <c r="AF753" s="22">
        <v>1668</v>
      </c>
      <c r="AG753" s="22">
        <v>66</v>
      </c>
      <c r="AH753" s="20">
        <v>0</v>
      </c>
      <c r="AI753" s="20">
        <v>0.2</v>
      </c>
      <c r="AJ753" s="20" t="s">
        <v>3076</v>
      </c>
      <c r="AK753" s="22">
        <v>90</v>
      </c>
      <c r="AL753" s="22">
        <v>0</v>
      </c>
      <c r="AM753" s="22">
        <v>0</v>
      </c>
      <c r="AN753" s="22">
        <v>0</v>
      </c>
      <c r="AO753" s="22">
        <v>3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16</v>
      </c>
      <c r="AX753" s="20">
        <v>24.2</v>
      </c>
      <c r="AY753" s="20">
        <v>0.4</v>
      </c>
      <c r="AZ753" s="20">
        <v>0</v>
      </c>
      <c r="BA753" s="20">
        <v>2.5</v>
      </c>
      <c r="BB753" s="22">
        <v>1</v>
      </c>
      <c r="BC753" s="20">
        <v>0</v>
      </c>
      <c r="BD753" s="20">
        <v>0</v>
      </c>
      <c r="BE753" s="20">
        <v>0</v>
      </c>
      <c r="BF753" s="20">
        <v>2.84</v>
      </c>
      <c r="BG753" s="22">
        <v>395</v>
      </c>
      <c r="BH753" s="22">
        <v>146</v>
      </c>
      <c r="BI753" s="22">
        <v>437</v>
      </c>
      <c r="BJ753" s="22">
        <v>162</v>
      </c>
      <c r="BK753" s="22">
        <v>623</v>
      </c>
      <c r="BL753" s="22">
        <v>241</v>
      </c>
      <c r="BM753" s="22">
        <v>438</v>
      </c>
      <c r="BN753" s="22">
        <v>155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2.84</v>
      </c>
      <c r="BZ753" s="22">
        <v>3</v>
      </c>
      <c r="CA753" s="22">
        <v>388</v>
      </c>
      <c r="CB753" s="22">
        <v>75</v>
      </c>
      <c r="CC753" s="22">
        <v>375</v>
      </c>
      <c r="CD753" s="22">
        <v>130</v>
      </c>
      <c r="CE753" s="22">
        <v>407</v>
      </c>
      <c r="CF753" s="22">
        <v>144</v>
      </c>
      <c r="CG753" s="22">
        <v>568</v>
      </c>
      <c r="CH753" s="22">
        <v>207</v>
      </c>
      <c r="CI753" s="22">
        <v>1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593001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3077</v>
      </c>
      <c r="N754" s="20">
        <v>0</v>
      </c>
      <c r="O754" s="22">
        <v>698</v>
      </c>
      <c r="P754" s="23" t="b">
        <v>0</v>
      </c>
      <c r="Q754" s="20"/>
      <c r="R754" s="20"/>
      <c r="S754" s="22">
        <v>50</v>
      </c>
      <c r="T754" s="20" t="s">
        <v>3078</v>
      </c>
      <c r="U754" s="20">
        <v>0</v>
      </c>
      <c r="V754" s="20" t="s">
        <v>3079</v>
      </c>
      <c r="W754" s="20">
        <v>0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0</v>
      </c>
      <c r="AD754" s="22">
        <v>1331</v>
      </c>
      <c r="AE754" s="22">
        <v>27</v>
      </c>
      <c r="AF754" s="22">
        <v>1142</v>
      </c>
      <c r="AG754" s="22">
        <v>54</v>
      </c>
      <c r="AH754" s="20">
        <v>0</v>
      </c>
      <c r="AI754" s="20">
        <v>0</v>
      </c>
      <c r="AJ754" s="20" t="s">
        <v>3079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739</v>
      </c>
      <c r="BH754" s="22">
        <v>319</v>
      </c>
      <c r="BI754" s="22">
        <v>736</v>
      </c>
      <c r="BJ754" s="22">
        <v>318</v>
      </c>
      <c r="BK754" s="22">
        <v>734</v>
      </c>
      <c r="BL754" s="22">
        <v>318</v>
      </c>
      <c r="BM754" s="22">
        <v>739</v>
      </c>
      <c r="BN754" s="22">
        <v>319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210</v>
      </c>
      <c r="CB754" s="22">
        <v>134</v>
      </c>
      <c r="CC754" s="22">
        <v>717</v>
      </c>
      <c r="CD754" s="22">
        <v>302</v>
      </c>
      <c r="CE754" s="22">
        <v>739</v>
      </c>
      <c r="CF754" s="22">
        <v>319</v>
      </c>
      <c r="CG754" s="22">
        <v>653</v>
      </c>
      <c r="CH754" s="22">
        <v>259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531363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920</v>
      </c>
      <c r="N755" s="20">
        <v>0</v>
      </c>
      <c r="O755" s="22">
        <v>704</v>
      </c>
      <c r="P755" s="23" t="b">
        <v>0</v>
      </c>
      <c r="Q755" s="20"/>
      <c r="R755" s="20" t="s">
        <v>3553</v>
      </c>
      <c r="S755" s="22">
        <v>45</v>
      </c>
      <c r="T755" s="20" t="s">
        <v>3080</v>
      </c>
      <c r="U755" s="20">
        <v>0</v>
      </c>
      <c r="V755" s="20" t="s">
        <v>622</v>
      </c>
      <c r="W755" s="20">
        <v>0.1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0</v>
      </c>
      <c r="AD755" s="22">
        <v>12684</v>
      </c>
      <c r="AE755" s="22">
        <v>250</v>
      </c>
      <c r="AF755" s="22">
        <v>9278</v>
      </c>
      <c r="AG755" s="22">
        <v>144</v>
      </c>
      <c r="AH755" s="20">
        <v>0</v>
      </c>
      <c r="AI755" s="20">
        <v>0</v>
      </c>
      <c r="AJ755" s="20" t="s">
        <v>622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688</v>
      </c>
      <c r="BH755" s="22">
        <v>78</v>
      </c>
      <c r="BI755" s="22">
        <v>685</v>
      </c>
      <c r="BJ755" s="22">
        <v>80</v>
      </c>
      <c r="BK755" s="22">
        <v>676</v>
      </c>
      <c r="BL755" s="22">
        <v>79</v>
      </c>
      <c r="BM755" s="22">
        <v>694</v>
      </c>
      <c r="BN755" s="22">
        <v>81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451</v>
      </c>
      <c r="CB755" s="22">
        <v>84</v>
      </c>
      <c r="CC755" s="22">
        <v>649</v>
      </c>
      <c r="CD755" s="22">
        <v>74</v>
      </c>
      <c r="CE755" s="22">
        <v>695</v>
      </c>
      <c r="CF755" s="22">
        <v>81</v>
      </c>
      <c r="CG755" s="22">
        <v>468</v>
      </c>
      <c r="CH755" s="22">
        <v>68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231057</v>
      </c>
      <c r="D756" s="22">
        <v>0</v>
      </c>
      <c r="E756" s="22">
        <v>0</v>
      </c>
      <c r="F756" s="22">
        <v>-1</v>
      </c>
      <c r="G756" s="22">
        <v>1</v>
      </c>
      <c r="H756" s="22">
        <v>0</v>
      </c>
      <c r="I756" s="22">
        <v>3</v>
      </c>
      <c r="J756" s="20">
        <v>2.2000000000000002</v>
      </c>
      <c r="K756" s="20">
        <v>2.2000000000000002</v>
      </c>
      <c r="L756" s="22">
        <v>1</v>
      </c>
      <c r="M756" s="20" t="s">
        <v>3196</v>
      </c>
      <c r="N756" s="20">
        <v>2.2000000000000002</v>
      </c>
      <c r="O756" s="22">
        <v>715</v>
      </c>
      <c r="P756" s="23" t="b">
        <v>0</v>
      </c>
      <c r="Q756" s="20"/>
      <c r="R756" s="20" t="s">
        <v>3379</v>
      </c>
      <c r="S756" s="22">
        <v>49</v>
      </c>
      <c r="T756" s="20" t="s">
        <v>3197</v>
      </c>
      <c r="U756" s="20">
        <v>2.2000000000000002</v>
      </c>
      <c r="V756" s="20" t="s">
        <v>3198</v>
      </c>
      <c r="W756" s="20">
        <v>0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18</v>
      </c>
      <c r="AD756" s="22">
        <v>5763</v>
      </c>
      <c r="AE756" s="22">
        <v>28</v>
      </c>
      <c r="AF756" s="22">
        <v>3730</v>
      </c>
      <c r="AG756" s="22">
        <v>173</v>
      </c>
      <c r="AH756" s="20">
        <v>0.4</v>
      </c>
      <c r="AI756" s="20">
        <v>3.7</v>
      </c>
      <c r="AJ756" s="20" t="s">
        <v>3198</v>
      </c>
      <c r="AK756" s="22">
        <v>370</v>
      </c>
      <c r="AL756" s="22">
        <v>1</v>
      </c>
      <c r="AM756" s="22">
        <v>1</v>
      </c>
      <c r="AN756" s="22">
        <v>0</v>
      </c>
      <c r="AO756" s="22">
        <v>9</v>
      </c>
      <c r="AP756" s="22">
        <v>0</v>
      </c>
      <c r="AQ756" s="22">
        <v>0</v>
      </c>
      <c r="AR756" s="22">
        <v>0</v>
      </c>
      <c r="AS756" s="22">
        <v>0</v>
      </c>
      <c r="AT756" s="22">
        <v>1</v>
      </c>
      <c r="AU756" s="22">
        <v>0</v>
      </c>
      <c r="AV756" s="22">
        <v>1</v>
      </c>
      <c r="AW756" s="22">
        <v>64</v>
      </c>
      <c r="AX756" s="20">
        <v>87.8</v>
      </c>
      <c r="AY756" s="20">
        <v>73.900000000000006</v>
      </c>
      <c r="AZ756" s="20">
        <v>43</v>
      </c>
      <c r="BA756" s="20">
        <v>20.399999999999999</v>
      </c>
      <c r="BB756" s="22">
        <v>5</v>
      </c>
      <c r="BC756" s="20">
        <v>0.21</v>
      </c>
      <c r="BD756" s="20">
        <v>0.28000000000000003</v>
      </c>
      <c r="BE756" s="20">
        <v>0.49</v>
      </c>
      <c r="BF756" s="20">
        <v>11.05</v>
      </c>
      <c r="BG756" s="22">
        <v>290</v>
      </c>
      <c r="BH756" s="22">
        <v>119</v>
      </c>
      <c r="BI756" s="22">
        <v>214</v>
      </c>
      <c r="BJ756" s="22">
        <v>124</v>
      </c>
      <c r="BK756" s="22">
        <v>250</v>
      </c>
      <c r="BL756" s="22">
        <v>131</v>
      </c>
      <c r="BM756" s="22">
        <v>291</v>
      </c>
      <c r="BN756" s="22">
        <v>136</v>
      </c>
      <c r="BO756" s="22">
        <v>5</v>
      </c>
      <c r="BP756" s="20"/>
      <c r="BQ756" s="20"/>
      <c r="BR756" s="20"/>
      <c r="BS756" s="20"/>
      <c r="BT756" s="20"/>
      <c r="BU756" s="22">
        <v>0.05</v>
      </c>
      <c r="BV756" s="22">
        <v>0</v>
      </c>
      <c r="BW756" s="22">
        <v>7.0000000000000007E-2</v>
      </c>
      <c r="BX756" s="22">
        <v>0.12</v>
      </c>
      <c r="BY756" s="22">
        <v>2.69</v>
      </c>
      <c r="BZ756" s="22">
        <v>2.19</v>
      </c>
      <c r="CA756" s="22">
        <v>252</v>
      </c>
      <c r="CB756" s="22">
        <v>160</v>
      </c>
      <c r="CC756" s="22">
        <v>151</v>
      </c>
      <c r="CD756" s="22">
        <v>76</v>
      </c>
      <c r="CE756" s="22">
        <v>242</v>
      </c>
      <c r="CF756" s="22">
        <v>109</v>
      </c>
      <c r="CG756" s="22">
        <v>579</v>
      </c>
      <c r="CH756" s="22">
        <v>216</v>
      </c>
      <c r="CI756" s="22">
        <v>1.22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483398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917</v>
      </c>
      <c r="N757" s="20">
        <v>0</v>
      </c>
      <c r="O757" s="22">
        <v>749</v>
      </c>
      <c r="P757" s="23" t="b">
        <v>0</v>
      </c>
      <c r="Q757" s="20"/>
      <c r="R757" s="20"/>
      <c r="S757" s="22">
        <v>45</v>
      </c>
      <c r="T757" s="20" t="s">
        <v>3670</v>
      </c>
      <c r="U757" s="20">
        <v>0</v>
      </c>
      <c r="V757" s="20" t="s">
        <v>3671</v>
      </c>
      <c r="W757" s="20">
        <v>0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0</v>
      </c>
      <c r="AD757" s="22">
        <v>120</v>
      </c>
      <c r="AE757" s="22">
        <v>21</v>
      </c>
      <c r="AF757" s="22">
        <v>52</v>
      </c>
      <c r="AG757" s="22">
        <v>9</v>
      </c>
      <c r="AH757" s="20">
        <v>0</v>
      </c>
      <c r="AI757" s="20">
        <v>0</v>
      </c>
      <c r="AJ757" s="20" t="s">
        <v>3671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666</v>
      </c>
      <c r="BH757" s="22">
        <v>266</v>
      </c>
      <c r="BI757" s="22">
        <v>662</v>
      </c>
      <c r="BJ757" s="22">
        <v>267</v>
      </c>
      <c r="BK757" s="22">
        <v>652</v>
      </c>
      <c r="BL757" s="22">
        <v>266</v>
      </c>
      <c r="BM757" s="22">
        <v>671</v>
      </c>
      <c r="BN757" s="22">
        <v>269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425</v>
      </c>
      <c r="CB757" s="22">
        <v>249</v>
      </c>
      <c r="CC757" s="22">
        <v>626</v>
      </c>
      <c r="CD757" s="22">
        <v>238</v>
      </c>
      <c r="CE757" s="22">
        <v>675</v>
      </c>
      <c r="CF757" s="22">
        <v>272</v>
      </c>
      <c r="CG757" s="22">
        <v>746</v>
      </c>
      <c r="CH757" s="22">
        <v>319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497606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3672</v>
      </c>
      <c r="N758" s="20">
        <v>0</v>
      </c>
      <c r="O758" s="22">
        <v>750</v>
      </c>
      <c r="P758" s="23" t="b">
        <v>0</v>
      </c>
      <c r="Q758" s="20"/>
      <c r="R758" s="20"/>
      <c r="S758" s="22">
        <v>45</v>
      </c>
      <c r="T758" s="20" t="s">
        <v>3673</v>
      </c>
      <c r="U758" s="20">
        <v>0</v>
      </c>
      <c r="V758" s="20" t="s">
        <v>3674</v>
      </c>
      <c r="W758" s="20">
        <v>0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0</v>
      </c>
      <c r="AD758" s="22">
        <v>244</v>
      </c>
      <c r="AE758" s="22">
        <v>41</v>
      </c>
      <c r="AF758" s="22">
        <v>90</v>
      </c>
      <c r="AG758" s="22">
        <v>23</v>
      </c>
      <c r="AH758" s="20">
        <v>0</v>
      </c>
      <c r="AI758" s="20">
        <v>0</v>
      </c>
      <c r="AJ758" s="20" t="s">
        <v>3674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676</v>
      </c>
      <c r="BH758" s="22">
        <v>272</v>
      </c>
      <c r="BI758" s="22">
        <v>672</v>
      </c>
      <c r="BJ758" s="22">
        <v>273</v>
      </c>
      <c r="BK758" s="22">
        <v>663</v>
      </c>
      <c r="BL758" s="22">
        <v>272</v>
      </c>
      <c r="BM758" s="22">
        <v>682</v>
      </c>
      <c r="BN758" s="22">
        <v>275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436</v>
      </c>
      <c r="CB758" s="22">
        <v>255</v>
      </c>
      <c r="CC758" s="22">
        <v>636</v>
      </c>
      <c r="CD758" s="22">
        <v>244</v>
      </c>
      <c r="CE758" s="22">
        <v>684</v>
      </c>
      <c r="CF758" s="22">
        <v>278</v>
      </c>
      <c r="CG758" s="22">
        <v>738</v>
      </c>
      <c r="CH758" s="22">
        <v>312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504750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0</v>
      </c>
      <c r="K759" s="20">
        <v>0</v>
      </c>
      <c r="L759" s="22">
        <v>0</v>
      </c>
      <c r="M759" s="20" t="s">
        <v>556</v>
      </c>
      <c r="N759" s="20">
        <v>0</v>
      </c>
      <c r="O759" s="22">
        <v>751</v>
      </c>
      <c r="P759" s="23" t="b">
        <v>0</v>
      </c>
      <c r="Q759" s="20"/>
      <c r="R759" s="20"/>
      <c r="S759" s="22">
        <v>40</v>
      </c>
      <c r="T759" s="20" t="s">
        <v>3675</v>
      </c>
      <c r="U759" s="20">
        <v>0</v>
      </c>
      <c r="V759" s="20" t="s">
        <v>3676</v>
      </c>
      <c r="W759" s="20">
        <v>0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0</v>
      </c>
      <c r="AD759" s="22">
        <v>949</v>
      </c>
      <c r="AE759" s="22">
        <v>139</v>
      </c>
      <c r="AF759" s="22">
        <v>201</v>
      </c>
      <c r="AG759" s="22">
        <v>64</v>
      </c>
      <c r="AH759" s="20">
        <v>0</v>
      </c>
      <c r="AI759" s="20">
        <v>0</v>
      </c>
      <c r="AJ759" s="20" t="s">
        <v>3676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563</v>
      </c>
      <c r="BH759" s="22">
        <v>211</v>
      </c>
      <c r="BI759" s="22">
        <v>549</v>
      </c>
      <c r="BJ759" s="22">
        <v>210</v>
      </c>
      <c r="BK759" s="22">
        <v>523</v>
      </c>
      <c r="BL759" s="22">
        <v>200</v>
      </c>
      <c r="BM759" s="22">
        <v>570</v>
      </c>
      <c r="BN759" s="22">
        <v>211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701</v>
      </c>
      <c r="CB759" s="22">
        <v>211</v>
      </c>
      <c r="CC759" s="22">
        <v>497</v>
      </c>
      <c r="CD759" s="22">
        <v>184</v>
      </c>
      <c r="CE759" s="22">
        <v>575</v>
      </c>
      <c r="CF759" s="22">
        <v>208</v>
      </c>
      <c r="CG759" s="22">
        <v>665</v>
      </c>
      <c r="CH759" s="22">
        <v>230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02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3341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3852</v>
      </c>
      <c r="G3" s="69">
        <v>1996</v>
      </c>
      <c r="H3" s="70">
        <v>16</v>
      </c>
      <c r="I3" s="71">
        <v>16</v>
      </c>
      <c r="J3" s="98">
        <v>1440</v>
      </c>
      <c r="K3" s="71">
        <v>16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3</v>
      </c>
      <c r="S3" s="60">
        <v>0</v>
      </c>
      <c r="T3" s="70">
        <v>1.1000000000000001</v>
      </c>
      <c r="U3" s="71">
        <v>1.1000000000000001</v>
      </c>
      <c r="V3" s="71">
        <v>1.4</v>
      </c>
      <c r="W3" s="71">
        <v>2.5</v>
      </c>
      <c r="X3" s="70">
        <v>14</v>
      </c>
      <c r="Y3" s="71">
        <v>81</v>
      </c>
      <c r="Z3" s="71">
        <v>5</v>
      </c>
      <c r="AA3" s="70">
        <v>0.12</v>
      </c>
      <c r="AB3" s="71">
        <v>0.06</v>
      </c>
      <c r="AC3" s="71">
        <v>0.19</v>
      </c>
      <c r="AD3" s="71">
        <v>0.12</v>
      </c>
      <c r="AE3" s="71">
        <v>0.19</v>
      </c>
      <c r="AF3" s="70">
        <v>7.0000000000000007E-2</v>
      </c>
      <c r="AG3" s="71">
        <v>0.09</v>
      </c>
      <c r="AH3" s="71">
        <v>0.15</v>
      </c>
      <c r="AI3" s="71">
        <v>7.0000000000000007E-2</v>
      </c>
      <c r="AJ3" s="71">
        <v>0.15</v>
      </c>
      <c r="AK3" s="63" t="s">
        <v>25</v>
      </c>
      <c r="AL3" s="92">
        <f>AC3-AH3</f>
        <v>4.0000000000000008E-2</v>
      </c>
    </row>
    <row r="4" spans="1:38" ht="17.25" thickBot="1">
      <c r="A4" s="72">
        <v>158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3974</v>
      </c>
      <c r="G4" s="69">
        <v>1994</v>
      </c>
      <c r="H4" s="70">
        <v>16</v>
      </c>
      <c r="I4" s="71">
        <v>16</v>
      </c>
      <c r="J4" s="98">
        <v>1440</v>
      </c>
      <c r="K4" s="71">
        <v>16</v>
      </c>
      <c r="L4" s="70">
        <v>3</v>
      </c>
      <c r="M4" s="71">
        <v>3</v>
      </c>
      <c r="N4" s="71">
        <v>6</v>
      </c>
      <c r="O4" s="71">
        <v>2</v>
      </c>
      <c r="P4" s="71">
        <v>1</v>
      </c>
      <c r="Q4" s="71">
        <v>2</v>
      </c>
      <c r="R4" s="71">
        <v>5</v>
      </c>
      <c r="S4" s="60">
        <v>0</v>
      </c>
      <c r="T4" s="70">
        <v>4.5</v>
      </c>
      <c r="U4" s="71">
        <v>2.9</v>
      </c>
      <c r="V4" s="71">
        <v>5.8</v>
      </c>
      <c r="W4" s="71">
        <v>8.6999999999999993</v>
      </c>
      <c r="X4" s="70">
        <v>25</v>
      </c>
      <c r="Y4" s="71">
        <v>152</v>
      </c>
      <c r="Z4" s="71">
        <v>88</v>
      </c>
      <c r="AA4" s="70">
        <v>0.19</v>
      </c>
      <c r="AB4" s="71">
        <v>0.19</v>
      </c>
      <c r="AC4" s="71">
        <v>0.37</v>
      </c>
      <c r="AD4" s="71">
        <v>0.12</v>
      </c>
      <c r="AE4" s="71">
        <v>0.31</v>
      </c>
      <c r="AF4" s="70">
        <v>0.28000000000000003</v>
      </c>
      <c r="AG4" s="71">
        <v>0.36</v>
      </c>
      <c r="AH4" s="71">
        <v>0.64</v>
      </c>
      <c r="AI4" s="71">
        <v>0.18</v>
      </c>
      <c r="AJ4" s="71">
        <v>0.54</v>
      </c>
      <c r="AK4" s="63" t="s">
        <v>25</v>
      </c>
      <c r="AL4" s="93">
        <f>AC4-AH4</f>
        <v>-0.27</v>
      </c>
    </row>
    <row r="5" spans="1:38" ht="17.25" thickBot="1">
      <c r="A5" s="72">
        <v>163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3979</v>
      </c>
      <c r="G5" s="69">
        <v>1991</v>
      </c>
      <c r="H5" s="70">
        <v>16</v>
      </c>
      <c r="I5" s="71">
        <v>16</v>
      </c>
      <c r="J5" s="98">
        <v>1440</v>
      </c>
      <c r="K5" s="71">
        <v>16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2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>AC5-AH5</f>
        <v>0</v>
      </c>
    </row>
    <row r="6" spans="1:38" ht="17.25" thickBot="1">
      <c r="A6" s="72">
        <v>233</v>
      </c>
      <c r="B6" s="57" t="s">
        <v>2672</v>
      </c>
      <c r="C6" s="58" t="s">
        <v>1844</v>
      </c>
      <c r="D6" s="69" t="s">
        <v>111</v>
      </c>
      <c r="E6" s="58" t="s">
        <v>2634</v>
      </c>
      <c r="F6" s="69" t="s">
        <v>3744</v>
      </c>
      <c r="G6" s="69">
        <v>1992</v>
      </c>
      <c r="H6" s="70">
        <v>16</v>
      </c>
      <c r="I6" s="71">
        <v>16</v>
      </c>
      <c r="J6" s="98">
        <v>1440</v>
      </c>
      <c r="K6" s="71">
        <v>16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3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>AC6-AH6</f>
        <v>0</v>
      </c>
    </row>
    <row r="7" spans="1:38" ht="17.25" thickBot="1">
      <c r="A7" s="72">
        <v>239</v>
      </c>
      <c r="B7" s="57" t="s">
        <v>228</v>
      </c>
      <c r="C7" s="58" t="s">
        <v>1812</v>
      </c>
      <c r="D7" s="69" t="s">
        <v>104</v>
      </c>
      <c r="E7" s="58" t="s">
        <v>93</v>
      </c>
      <c r="F7" s="69" t="s">
        <v>3756</v>
      </c>
      <c r="G7" s="69">
        <v>1997</v>
      </c>
      <c r="H7" s="70">
        <v>16</v>
      </c>
      <c r="I7" s="71">
        <v>16</v>
      </c>
      <c r="J7" s="98">
        <v>1440</v>
      </c>
      <c r="K7" s="71">
        <v>16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70">
        <v>0.5</v>
      </c>
      <c r="U7" s="71">
        <v>0.5</v>
      </c>
      <c r="V7" s="71">
        <v>0.5</v>
      </c>
      <c r="W7" s="71">
        <v>0.9</v>
      </c>
      <c r="X7" s="70">
        <v>13</v>
      </c>
      <c r="Y7" s="71">
        <v>55</v>
      </c>
      <c r="Z7" s="71">
        <v>2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70">
        <v>0.03</v>
      </c>
      <c r="AG7" s="71">
        <v>0.03</v>
      </c>
      <c r="AH7" s="71">
        <v>0.06</v>
      </c>
      <c r="AI7" s="71">
        <v>0.03</v>
      </c>
      <c r="AJ7" s="71">
        <v>0.06</v>
      </c>
      <c r="AK7" s="63" t="s">
        <v>25</v>
      </c>
      <c r="AL7" s="93">
        <f>AC7-AH7</f>
        <v>-0.06</v>
      </c>
    </row>
    <row r="8" spans="1:38" ht="17.25" thickBot="1">
      <c r="A8" s="72">
        <v>255</v>
      </c>
      <c r="B8" s="57" t="s">
        <v>76</v>
      </c>
      <c r="C8" s="58" t="s">
        <v>1836</v>
      </c>
      <c r="D8" s="69" t="s">
        <v>111</v>
      </c>
      <c r="E8" s="58" t="s">
        <v>75</v>
      </c>
      <c r="F8" s="69" t="s">
        <v>4061</v>
      </c>
      <c r="G8" s="69">
        <v>1992</v>
      </c>
      <c r="H8" s="70">
        <v>16</v>
      </c>
      <c r="I8" s="71">
        <v>16</v>
      </c>
      <c r="J8" s="98">
        <v>1440</v>
      </c>
      <c r="K8" s="71">
        <v>16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342</v>
      </c>
      <c r="B9" s="57" t="s">
        <v>2686</v>
      </c>
      <c r="C9" s="58" t="s">
        <v>1860</v>
      </c>
      <c r="D9" s="69" t="s">
        <v>111</v>
      </c>
      <c r="E9" s="58" t="s">
        <v>69</v>
      </c>
      <c r="F9" s="69" t="s">
        <v>3731</v>
      </c>
      <c r="G9" s="69">
        <v>1996</v>
      </c>
      <c r="H9" s="70">
        <v>16</v>
      </c>
      <c r="I9" s="71">
        <v>16</v>
      </c>
      <c r="J9" s="98">
        <v>1440</v>
      </c>
      <c r="K9" s="71">
        <v>16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3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1</v>
      </c>
      <c r="Y9" s="71">
        <v>3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>AC9-AH9</f>
        <v>0</v>
      </c>
    </row>
    <row r="10" spans="1:38" ht="17.25" thickBot="1">
      <c r="A10" s="72">
        <v>369</v>
      </c>
      <c r="B10" s="57" t="s">
        <v>97</v>
      </c>
      <c r="C10" s="58" t="s">
        <v>1812</v>
      </c>
      <c r="D10" s="69" t="s">
        <v>111</v>
      </c>
      <c r="E10" s="58" t="s">
        <v>96</v>
      </c>
      <c r="F10" s="69" t="s">
        <v>4150</v>
      </c>
      <c r="G10" s="69">
        <v>1994</v>
      </c>
      <c r="H10" s="70">
        <v>16</v>
      </c>
      <c r="I10" s="71">
        <v>16</v>
      </c>
      <c r="J10" s="98">
        <v>1440</v>
      </c>
      <c r="K10" s="71">
        <v>16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71">
        <v>0.1</v>
      </c>
      <c r="W10" s="71">
        <v>0.1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>AC10-AH10</f>
        <v>0</v>
      </c>
    </row>
    <row r="11" spans="1:38" ht="17.25" thickBot="1">
      <c r="A11" s="72">
        <v>370</v>
      </c>
      <c r="B11" s="57" t="s">
        <v>293</v>
      </c>
      <c r="C11" s="58" t="s">
        <v>1826</v>
      </c>
      <c r="D11" s="69" t="s">
        <v>104</v>
      </c>
      <c r="E11" s="58" t="s">
        <v>77</v>
      </c>
      <c r="F11" s="69" t="s">
        <v>4151</v>
      </c>
      <c r="G11" s="69">
        <v>1993</v>
      </c>
      <c r="H11" s="70">
        <v>16</v>
      </c>
      <c r="I11" s="71">
        <v>16</v>
      </c>
      <c r="J11" s="98">
        <v>1440</v>
      </c>
      <c r="K11" s="71">
        <v>16</v>
      </c>
      <c r="L11" s="70">
        <v>1</v>
      </c>
      <c r="M11" s="60">
        <v>0</v>
      </c>
      <c r="N11" s="71">
        <v>1</v>
      </c>
      <c r="O11" s="71">
        <v>1</v>
      </c>
      <c r="P11" s="60">
        <v>0</v>
      </c>
      <c r="Q11" s="60">
        <v>0</v>
      </c>
      <c r="R11" s="60">
        <v>0</v>
      </c>
      <c r="S11" s="60">
        <v>0</v>
      </c>
      <c r="T11" s="70">
        <v>1.5</v>
      </c>
      <c r="U11" s="71">
        <v>1.5</v>
      </c>
      <c r="V11" s="71">
        <v>0.9</v>
      </c>
      <c r="W11" s="71">
        <v>2.4</v>
      </c>
      <c r="X11" s="70">
        <v>8</v>
      </c>
      <c r="Y11" s="71">
        <v>44</v>
      </c>
      <c r="Z11" s="71">
        <v>9</v>
      </c>
      <c r="AA11" s="70">
        <v>0.06</v>
      </c>
      <c r="AB11" s="60">
        <v>0</v>
      </c>
      <c r="AC11" s="71">
        <v>0.06</v>
      </c>
      <c r="AD11" s="71">
        <v>0.06</v>
      </c>
      <c r="AE11" s="71">
        <v>0.06</v>
      </c>
      <c r="AF11" s="70">
        <v>0.1</v>
      </c>
      <c r="AG11" s="71">
        <v>0.06</v>
      </c>
      <c r="AH11" s="71">
        <v>0.15</v>
      </c>
      <c r="AI11" s="71">
        <v>0.1</v>
      </c>
      <c r="AJ11" s="71">
        <v>0.15</v>
      </c>
      <c r="AK11" s="63" t="s">
        <v>25</v>
      </c>
      <c r="AL11" s="93">
        <f>AC11-AH11</f>
        <v>-0.09</v>
      </c>
    </row>
    <row r="12" spans="1:38" ht="17.25" thickBot="1">
      <c r="A12" s="72">
        <v>404</v>
      </c>
      <c r="B12" s="57" t="s">
        <v>313</v>
      </c>
      <c r="C12" s="58" t="s">
        <v>1814</v>
      </c>
      <c r="D12" s="69" t="s">
        <v>104</v>
      </c>
      <c r="E12" s="58" t="s">
        <v>63</v>
      </c>
      <c r="F12" s="69" t="s">
        <v>4175</v>
      </c>
      <c r="G12" s="69">
        <v>2001</v>
      </c>
      <c r="H12" s="70">
        <v>16</v>
      </c>
      <c r="I12" s="71">
        <v>16</v>
      </c>
      <c r="J12" s="98">
        <v>1440</v>
      </c>
      <c r="K12" s="71">
        <v>16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1</v>
      </c>
      <c r="S12" s="60">
        <v>0</v>
      </c>
      <c r="T12" s="70">
        <v>1</v>
      </c>
      <c r="U12" s="71">
        <v>1</v>
      </c>
      <c r="V12" s="71">
        <v>0.1</v>
      </c>
      <c r="W12" s="71">
        <v>1.1000000000000001</v>
      </c>
      <c r="X12" s="70">
        <v>6</v>
      </c>
      <c r="Y12" s="71">
        <v>65</v>
      </c>
      <c r="Z12" s="71">
        <v>2</v>
      </c>
      <c r="AA12" s="70">
        <v>0.06</v>
      </c>
      <c r="AB12" s="71">
        <v>0.06</v>
      </c>
      <c r="AC12" s="71">
        <v>0.12</v>
      </c>
      <c r="AD12" s="71">
        <v>0.06</v>
      </c>
      <c r="AE12" s="71">
        <v>0.12</v>
      </c>
      <c r="AF12" s="70">
        <v>0.06</v>
      </c>
      <c r="AG12" s="60">
        <v>0</v>
      </c>
      <c r="AH12" s="71">
        <v>7.0000000000000007E-2</v>
      </c>
      <c r="AI12" s="71">
        <v>0.06</v>
      </c>
      <c r="AJ12" s="71">
        <v>7.0000000000000007E-2</v>
      </c>
      <c r="AK12" s="63" t="s">
        <v>25</v>
      </c>
      <c r="AL12" s="93">
        <f>AC12-AH12</f>
        <v>4.9999999999999989E-2</v>
      </c>
    </row>
    <row r="13" spans="1:38" ht="17.25" thickBot="1">
      <c r="A13" s="72">
        <v>413</v>
      </c>
      <c r="B13" s="57" t="s">
        <v>318</v>
      </c>
      <c r="C13" s="58" t="s">
        <v>1817</v>
      </c>
      <c r="D13" s="69" t="s">
        <v>104</v>
      </c>
      <c r="E13" s="58" t="s">
        <v>67</v>
      </c>
      <c r="F13" s="69" t="s">
        <v>4033</v>
      </c>
      <c r="G13" s="69">
        <v>1991</v>
      </c>
      <c r="H13" s="70">
        <v>16</v>
      </c>
      <c r="I13" s="71">
        <v>16</v>
      </c>
      <c r="J13" s="98">
        <v>1440</v>
      </c>
      <c r="K13" s="71">
        <v>16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70">
        <v>0.9</v>
      </c>
      <c r="U13" s="71">
        <v>0.9</v>
      </c>
      <c r="V13" s="71">
        <v>0.1</v>
      </c>
      <c r="W13" s="71">
        <v>0.9</v>
      </c>
      <c r="X13" s="70">
        <v>10</v>
      </c>
      <c r="Y13" s="71">
        <v>57</v>
      </c>
      <c r="Z13" s="71">
        <v>6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0.06</v>
      </c>
      <c r="AG13" s="60">
        <v>0</v>
      </c>
      <c r="AH13" s="71">
        <v>0.06</v>
      </c>
      <c r="AI13" s="71">
        <v>0.06</v>
      </c>
      <c r="AJ13" s="71">
        <v>0.06</v>
      </c>
      <c r="AK13" s="63" t="s">
        <v>25</v>
      </c>
      <c r="AL13" s="93">
        <f>AC13-AH13</f>
        <v>-0.06</v>
      </c>
    </row>
    <row r="14" spans="1:38" ht="17.25" thickBot="1">
      <c r="A14" s="72">
        <v>451</v>
      </c>
      <c r="B14" s="57" t="s">
        <v>2698</v>
      </c>
      <c r="C14" s="58" t="s">
        <v>1812</v>
      </c>
      <c r="D14" s="69" t="s">
        <v>111</v>
      </c>
      <c r="E14" s="58" t="s">
        <v>2347</v>
      </c>
      <c r="F14" s="69" t="s">
        <v>4213</v>
      </c>
      <c r="G14" s="69">
        <v>2002</v>
      </c>
      <c r="H14" s="70">
        <v>16</v>
      </c>
      <c r="I14" s="71">
        <v>16</v>
      </c>
      <c r="J14" s="98">
        <v>1440</v>
      </c>
      <c r="K14" s="71">
        <v>16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71">
        <v>3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>AC14-AH14</f>
        <v>0</v>
      </c>
    </row>
    <row r="15" spans="1:38" ht="17.25" thickBot="1">
      <c r="A15" s="72">
        <v>469</v>
      </c>
      <c r="B15" s="57" t="s">
        <v>2702</v>
      </c>
      <c r="C15" s="58" t="s">
        <v>1852</v>
      </c>
      <c r="D15" s="69" t="s">
        <v>111</v>
      </c>
      <c r="E15" s="58" t="s">
        <v>71</v>
      </c>
      <c r="F15" s="69" t="s">
        <v>4230</v>
      </c>
      <c r="G15" s="69">
        <v>1996</v>
      </c>
      <c r="H15" s="70">
        <v>16</v>
      </c>
      <c r="I15" s="71">
        <v>16</v>
      </c>
      <c r="J15" s="98">
        <v>1440</v>
      </c>
      <c r="K15" s="71">
        <v>16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60">
        <v>0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  <c r="AL15" s="93">
        <f>AC15-AH15</f>
        <v>0</v>
      </c>
    </row>
    <row r="16" spans="1:38" ht="17.25" thickBot="1">
      <c r="A16" s="72">
        <v>495</v>
      </c>
      <c r="B16" s="57" t="s">
        <v>1788</v>
      </c>
      <c r="C16" s="58" t="s">
        <v>1862</v>
      </c>
      <c r="D16" s="69" t="s">
        <v>104</v>
      </c>
      <c r="E16" s="58" t="s">
        <v>95</v>
      </c>
      <c r="F16" s="69" t="s">
        <v>4255</v>
      </c>
      <c r="G16" s="69">
        <v>2002</v>
      </c>
      <c r="H16" s="70">
        <v>16</v>
      </c>
      <c r="I16" s="71">
        <v>16</v>
      </c>
      <c r="J16" s="98">
        <v>1440</v>
      </c>
      <c r="K16" s="71">
        <v>16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0.4</v>
      </c>
      <c r="U16" s="71">
        <v>0.4</v>
      </c>
      <c r="V16" s="60">
        <v>0</v>
      </c>
      <c r="W16" s="71">
        <v>0.4</v>
      </c>
      <c r="X16" s="70">
        <v>7</v>
      </c>
      <c r="Y16" s="71">
        <v>35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0.03</v>
      </c>
      <c r="AG16" s="60">
        <v>0</v>
      </c>
      <c r="AH16" s="71">
        <v>0.03</v>
      </c>
      <c r="AI16" s="71">
        <v>0.03</v>
      </c>
      <c r="AJ16" s="71">
        <v>0.03</v>
      </c>
      <c r="AK16" s="63" t="s">
        <v>25</v>
      </c>
      <c r="AL16" s="93">
        <f>AC16-AH16</f>
        <v>-0.03</v>
      </c>
    </row>
    <row r="17" spans="1:38" ht="17.25" thickBot="1">
      <c r="A17" s="72">
        <v>437</v>
      </c>
      <c r="B17" s="57" t="s">
        <v>333</v>
      </c>
      <c r="C17" s="58" t="s">
        <v>1812</v>
      </c>
      <c r="D17" s="69" t="s">
        <v>104</v>
      </c>
      <c r="E17" s="58" t="s">
        <v>96</v>
      </c>
      <c r="F17" s="69" t="s">
        <v>4201</v>
      </c>
      <c r="G17" s="69">
        <v>1992</v>
      </c>
      <c r="H17" s="70">
        <v>16</v>
      </c>
      <c r="I17" s="71">
        <v>16</v>
      </c>
      <c r="J17" s="98">
        <v>1439</v>
      </c>
      <c r="K17" s="71">
        <v>16</v>
      </c>
      <c r="L17" s="70">
        <v>1</v>
      </c>
      <c r="M17" s="71">
        <v>1</v>
      </c>
      <c r="N17" s="71">
        <v>2</v>
      </c>
      <c r="O17" s="71">
        <v>1</v>
      </c>
      <c r="P17" s="60">
        <v>0</v>
      </c>
      <c r="Q17" s="60">
        <v>0</v>
      </c>
      <c r="R17" s="71">
        <v>2</v>
      </c>
      <c r="S17" s="60">
        <v>0</v>
      </c>
      <c r="T17" s="70">
        <v>1.1000000000000001</v>
      </c>
      <c r="U17" s="71">
        <v>1.1000000000000001</v>
      </c>
      <c r="V17" s="71">
        <v>0.6</v>
      </c>
      <c r="W17" s="71">
        <v>1.7</v>
      </c>
      <c r="X17" s="70">
        <v>5</v>
      </c>
      <c r="Y17" s="71">
        <v>55</v>
      </c>
      <c r="Z17" s="71">
        <v>10</v>
      </c>
      <c r="AA17" s="70">
        <v>0.06</v>
      </c>
      <c r="AB17" s="71">
        <v>0.06</v>
      </c>
      <c r="AC17" s="71">
        <v>0.13</v>
      </c>
      <c r="AD17" s="71">
        <v>0.06</v>
      </c>
      <c r="AE17" s="71">
        <v>0.13</v>
      </c>
      <c r="AF17" s="70">
        <v>7.0000000000000007E-2</v>
      </c>
      <c r="AG17" s="71">
        <v>0.04</v>
      </c>
      <c r="AH17" s="71">
        <v>0.11</v>
      </c>
      <c r="AI17" s="71">
        <v>7.0000000000000007E-2</v>
      </c>
      <c r="AJ17" s="71">
        <v>0.11</v>
      </c>
      <c r="AK17" s="63" t="s">
        <v>25</v>
      </c>
      <c r="AL17" s="93">
        <f>AC17-AH17</f>
        <v>2.0000000000000004E-2</v>
      </c>
    </row>
    <row r="18" spans="1:38" ht="17.25" thickBot="1">
      <c r="A18" s="72">
        <v>474</v>
      </c>
      <c r="B18" s="57" t="s">
        <v>347</v>
      </c>
      <c r="C18" s="58" t="s">
        <v>1812</v>
      </c>
      <c r="D18" s="69" t="s">
        <v>104</v>
      </c>
      <c r="E18" s="58" t="s">
        <v>65</v>
      </c>
      <c r="F18" s="69" t="s">
        <v>4235</v>
      </c>
      <c r="G18" s="69">
        <v>1990</v>
      </c>
      <c r="H18" s="70">
        <v>16</v>
      </c>
      <c r="I18" s="71">
        <v>16</v>
      </c>
      <c r="J18" s="98">
        <v>1439</v>
      </c>
      <c r="K18" s="71">
        <v>16</v>
      </c>
      <c r="L18" s="59">
        <v>0</v>
      </c>
      <c r="M18" s="71">
        <v>1</v>
      </c>
      <c r="N18" s="71">
        <v>1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70">
        <v>0.2</v>
      </c>
      <c r="U18" s="71">
        <v>0.2</v>
      </c>
      <c r="V18" s="71">
        <v>1.4</v>
      </c>
      <c r="W18" s="71">
        <v>1.6</v>
      </c>
      <c r="X18" s="70">
        <v>35</v>
      </c>
      <c r="Y18" s="71">
        <v>78</v>
      </c>
      <c r="Z18" s="71">
        <v>91</v>
      </c>
      <c r="AA18" s="59">
        <v>0</v>
      </c>
      <c r="AB18" s="71">
        <v>0.06</v>
      </c>
      <c r="AC18" s="71">
        <v>0.06</v>
      </c>
      <c r="AD18" s="60">
        <v>0</v>
      </c>
      <c r="AE18" s="71">
        <v>0.06</v>
      </c>
      <c r="AF18" s="70">
        <v>0.01</v>
      </c>
      <c r="AG18" s="71">
        <v>0.09</v>
      </c>
      <c r="AH18" s="71">
        <v>0.1</v>
      </c>
      <c r="AI18" s="71">
        <v>0.01</v>
      </c>
      <c r="AJ18" s="71">
        <v>0.1</v>
      </c>
      <c r="AK18" s="63" t="s">
        <v>25</v>
      </c>
      <c r="AL18" s="93">
        <f>AC18-AH18</f>
        <v>-4.0000000000000008E-2</v>
      </c>
    </row>
    <row r="19" spans="1:38" ht="17.25" thickBot="1">
      <c r="A19" s="72">
        <v>99</v>
      </c>
      <c r="B19" s="57" t="s">
        <v>150</v>
      </c>
      <c r="C19" s="58" t="s">
        <v>1845</v>
      </c>
      <c r="D19" s="69" t="s">
        <v>104</v>
      </c>
      <c r="E19" s="58" t="s">
        <v>91</v>
      </c>
      <c r="F19" s="69" t="s">
        <v>3921</v>
      </c>
      <c r="G19" s="69">
        <v>1992</v>
      </c>
      <c r="H19" s="70">
        <v>16</v>
      </c>
      <c r="I19" s="71">
        <v>16</v>
      </c>
      <c r="J19" s="98">
        <v>1436</v>
      </c>
      <c r="K19" s="71">
        <v>16</v>
      </c>
      <c r="L19" s="59">
        <v>0</v>
      </c>
      <c r="M19" s="71">
        <v>5</v>
      </c>
      <c r="N19" s="71">
        <v>5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59">
        <v>0</v>
      </c>
      <c r="U19" s="60">
        <v>0</v>
      </c>
      <c r="V19" s="71">
        <v>2</v>
      </c>
      <c r="W19" s="71">
        <v>2.1</v>
      </c>
      <c r="X19" s="70">
        <v>40</v>
      </c>
      <c r="Y19" s="71">
        <v>64</v>
      </c>
      <c r="Z19" s="71">
        <v>62</v>
      </c>
      <c r="AA19" s="59">
        <v>0</v>
      </c>
      <c r="AB19" s="71">
        <v>0.31</v>
      </c>
      <c r="AC19" s="71">
        <v>0.31</v>
      </c>
      <c r="AD19" s="60">
        <v>0</v>
      </c>
      <c r="AE19" s="71">
        <v>0.31</v>
      </c>
      <c r="AF19" s="59">
        <v>0</v>
      </c>
      <c r="AG19" s="71">
        <v>0.13</v>
      </c>
      <c r="AH19" s="71">
        <v>0.13</v>
      </c>
      <c r="AI19" s="60">
        <v>0</v>
      </c>
      <c r="AJ19" s="71">
        <v>0.13</v>
      </c>
      <c r="AK19" s="63" t="s">
        <v>25</v>
      </c>
      <c r="AL19" s="93">
        <f>AC19-AH19</f>
        <v>0.18</v>
      </c>
    </row>
    <row r="20" spans="1:38" ht="17.25" thickBot="1">
      <c r="A20" s="72">
        <v>223</v>
      </c>
      <c r="B20" s="57" t="s">
        <v>372</v>
      </c>
      <c r="C20" s="58" t="s">
        <v>1812</v>
      </c>
      <c r="D20" s="69" t="s">
        <v>111</v>
      </c>
      <c r="E20" s="58" t="s">
        <v>85</v>
      </c>
      <c r="F20" s="69" t="s">
        <v>4031</v>
      </c>
      <c r="G20" s="69">
        <v>1993</v>
      </c>
      <c r="H20" s="70">
        <v>16</v>
      </c>
      <c r="I20" s="71">
        <v>16</v>
      </c>
      <c r="J20" s="98">
        <v>1436</v>
      </c>
      <c r="K20" s="71">
        <v>16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60">
        <v>0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  <c r="AL20" s="93">
        <f>AC20-AH20</f>
        <v>0</v>
      </c>
    </row>
    <row r="21" spans="1:38" ht="17.25" thickBot="1">
      <c r="A21" s="72">
        <v>407</v>
      </c>
      <c r="B21" s="57" t="s">
        <v>74</v>
      </c>
      <c r="C21" s="58" t="s">
        <v>1820</v>
      </c>
      <c r="D21" s="69" t="s">
        <v>111</v>
      </c>
      <c r="E21" s="58" t="s">
        <v>81</v>
      </c>
      <c r="F21" s="69" t="s">
        <v>4178</v>
      </c>
      <c r="G21" s="69">
        <v>1997</v>
      </c>
      <c r="H21" s="70">
        <v>16</v>
      </c>
      <c r="I21" s="71">
        <v>16</v>
      </c>
      <c r="J21" s="98">
        <v>1433</v>
      </c>
      <c r="K21" s="71">
        <v>15.9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2</v>
      </c>
      <c r="S21" s="60">
        <v>0</v>
      </c>
      <c r="T21" s="59">
        <v>0</v>
      </c>
      <c r="U21" s="60">
        <v>0</v>
      </c>
      <c r="V21" s="60">
        <v>0</v>
      </c>
      <c r="W21" s="60">
        <v>0</v>
      </c>
      <c r="X21" s="59">
        <v>0</v>
      </c>
      <c r="Y21" s="71">
        <v>1</v>
      </c>
      <c r="Z21" s="60">
        <v>0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59">
        <v>0</v>
      </c>
      <c r="AG21" s="60">
        <v>0</v>
      </c>
      <c r="AH21" s="60">
        <v>0</v>
      </c>
      <c r="AI21" s="60">
        <v>0</v>
      </c>
      <c r="AJ21" s="60">
        <v>0</v>
      </c>
      <c r="AK21" s="63" t="s">
        <v>25</v>
      </c>
      <c r="AL21" s="93">
        <f>AC21-AH21</f>
        <v>0</v>
      </c>
    </row>
    <row r="22" spans="1:38" ht="17.25" thickBot="1">
      <c r="A22" s="72">
        <v>427</v>
      </c>
      <c r="B22" s="57" t="s">
        <v>327</v>
      </c>
      <c r="C22" s="58" t="s">
        <v>1812</v>
      </c>
      <c r="D22" s="69" t="s">
        <v>102</v>
      </c>
      <c r="E22" s="58" t="s">
        <v>95</v>
      </c>
      <c r="F22" s="69" t="s">
        <v>4194</v>
      </c>
      <c r="G22" s="69">
        <v>1997</v>
      </c>
      <c r="H22" s="70">
        <v>16</v>
      </c>
      <c r="I22" s="71">
        <v>16</v>
      </c>
      <c r="J22" s="98">
        <v>1425</v>
      </c>
      <c r="K22" s="71">
        <v>15.8</v>
      </c>
      <c r="L22" s="70">
        <v>8</v>
      </c>
      <c r="M22" s="71">
        <v>1</v>
      </c>
      <c r="N22" s="71">
        <v>9</v>
      </c>
      <c r="O22" s="71">
        <v>8</v>
      </c>
      <c r="P22" s="60">
        <v>0</v>
      </c>
      <c r="Q22" s="60">
        <v>0</v>
      </c>
      <c r="R22" s="71">
        <v>1</v>
      </c>
      <c r="S22" s="60">
        <v>0</v>
      </c>
      <c r="T22" s="70">
        <v>8.5</v>
      </c>
      <c r="U22" s="71">
        <v>8.5</v>
      </c>
      <c r="V22" s="71">
        <v>1</v>
      </c>
      <c r="W22" s="71">
        <v>9.5</v>
      </c>
      <c r="X22" s="70">
        <v>22</v>
      </c>
      <c r="Y22" s="71">
        <v>25</v>
      </c>
      <c r="Z22" s="71">
        <v>77</v>
      </c>
      <c r="AA22" s="70">
        <v>0.51</v>
      </c>
      <c r="AB22" s="71">
        <v>0.06</v>
      </c>
      <c r="AC22" s="71">
        <v>0.56999999999999995</v>
      </c>
      <c r="AD22" s="71">
        <v>0.51</v>
      </c>
      <c r="AE22" s="71">
        <v>0.56999999999999995</v>
      </c>
      <c r="AF22" s="70">
        <v>0.53</v>
      </c>
      <c r="AG22" s="71">
        <v>0.06</v>
      </c>
      <c r="AH22" s="71">
        <v>0.6</v>
      </c>
      <c r="AI22" s="71">
        <v>0.53</v>
      </c>
      <c r="AJ22" s="71">
        <v>0.6</v>
      </c>
      <c r="AK22" s="63" t="s">
        <v>25</v>
      </c>
      <c r="AL22" s="93">
        <f>AC22-AH22</f>
        <v>-3.0000000000000027E-2</v>
      </c>
    </row>
    <row r="23" spans="1:38" ht="17.25" thickBot="1">
      <c r="A23" s="72">
        <v>449</v>
      </c>
      <c r="B23" s="57" t="s">
        <v>2697</v>
      </c>
      <c r="C23" s="58" t="s">
        <v>1820</v>
      </c>
      <c r="D23" s="69" t="s">
        <v>104</v>
      </c>
      <c r="E23" s="58" t="s">
        <v>83</v>
      </c>
      <c r="F23" s="69" t="s">
        <v>3613</v>
      </c>
      <c r="G23" s="69">
        <v>1997</v>
      </c>
      <c r="H23" s="70">
        <v>16</v>
      </c>
      <c r="I23" s="71">
        <v>15</v>
      </c>
      <c r="J23" s="98">
        <v>1410</v>
      </c>
      <c r="K23" s="71">
        <v>15.7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71">
        <v>1</v>
      </c>
      <c r="S23" s="60">
        <v>0</v>
      </c>
      <c r="T23" s="70">
        <v>0.9</v>
      </c>
      <c r="U23" s="71">
        <v>0.9</v>
      </c>
      <c r="V23" s="71">
        <v>0.2</v>
      </c>
      <c r="W23" s="71">
        <v>1.1000000000000001</v>
      </c>
      <c r="X23" s="70">
        <v>28</v>
      </c>
      <c r="Y23" s="71">
        <v>81</v>
      </c>
      <c r="Z23" s="71">
        <v>9</v>
      </c>
      <c r="AA23" s="70">
        <v>0.13</v>
      </c>
      <c r="AB23" s="60">
        <v>0</v>
      </c>
      <c r="AC23" s="71">
        <v>0.13</v>
      </c>
      <c r="AD23" s="71">
        <v>0.13</v>
      </c>
      <c r="AE23" s="71">
        <v>0.13</v>
      </c>
      <c r="AF23" s="70">
        <v>0.06</v>
      </c>
      <c r="AG23" s="71">
        <v>0.01</v>
      </c>
      <c r="AH23" s="71">
        <v>7.0000000000000007E-2</v>
      </c>
      <c r="AI23" s="71">
        <v>0.06</v>
      </c>
      <c r="AJ23" s="71">
        <v>7.0000000000000007E-2</v>
      </c>
      <c r="AK23" s="63" t="s">
        <v>25</v>
      </c>
      <c r="AL23" s="93">
        <f>AC23-AH23</f>
        <v>0.06</v>
      </c>
    </row>
    <row r="24" spans="1:38" ht="17.25" thickBot="1">
      <c r="A24" s="72">
        <v>248</v>
      </c>
      <c r="B24" s="57" t="s">
        <v>233</v>
      </c>
      <c r="C24" s="58" t="s">
        <v>1829</v>
      </c>
      <c r="D24" s="69" t="s">
        <v>1819</v>
      </c>
      <c r="E24" s="58" t="s">
        <v>71</v>
      </c>
      <c r="F24" s="69" t="s">
        <v>4054</v>
      </c>
      <c r="G24" s="69">
        <v>2000</v>
      </c>
      <c r="H24" s="70">
        <v>16</v>
      </c>
      <c r="I24" s="71">
        <v>16</v>
      </c>
      <c r="J24" s="98">
        <v>1400</v>
      </c>
      <c r="K24" s="71">
        <v>15.6</v>
      </c>
      <c r="L24" s="70">
        <v>4</v>
      </c>
      <c r="M24" s="71">
        <v>1</v>
      </c>
      <c r="N24" s="71">
        <v>5</v>
      </c>
      <c r="O24" s="71">
        <v>4</v>
      </c>
      <c r="P24" s="60">
        <v>0</v>
      </c>
      <c r="Q24" s="60">
        <v>0</v>
      </c>
      <c r="R24" s="71">
        <v>3</v>
      </c>
      <c r="S24" s="60">
        <v>0</v>
      </c>
      <c r="T24" s="70">
        <v>2.2000000000000002</v>
      </c>
      <c r="U24" s="71">
        <v>2.2000000000000002</v>
      </c>
      <c r="V24" s="71">
        <v>4</v>
      </c>
      <c r="W24" s="71">
        <v>6.3</v>
      </c>
      <c r="X24" s="70">
        <v>91</v>
      </c>
      <c r="Y24" s="71">
        <v>71</v>
      </c>
      <c r="Z24" s="71">
        <v>191</v>
      </c>
      <c r="AA24" s="70">
        <v>0.26</v>
      </c>
      <c r="AB24" s="71">
        <v>0.06</v>
      </c>
      <c r="AC24" s="71">
        <v>0.32</v>
      </c>
      <c r="AD24" s="71">
        <v>0.26</v>
      </c>
      <c r="AE24" s="71">
        <v>0.32</v>
      </c>
      <c r="AF24" s="70">
        <v>0.14000000000000001</v>
      </c>
      <c r="AG24" s="71">
        <v>0.26</v>
      </c>
      <c r="AH24" s="71">
        <v>0.4</v>
      </c>
      <c r="AI24" s="71">
        <v>0.14000000000000001</v>
      </c>
      <c r="AJ24" s="71">
        <v>0.4</v>
      </c>
      <c r="AK24" s="63" t="s">
        <v>25</v>
      </c>
      <c r="AL24" s="93">
        <f>AC24-AH24</f>
        <v>-8.0000000000000016E-2</v>
      </c>
    </row>
    <row r="25" spans="1:38" ht="17.25" thickBot="1">
      <c r="A25" s="72">
        <v>123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3678</v>
      </c>
      <c r="G25" s="69">
        <v>1993</v>
      </c>
      <c r="H25" s="70">
        <v>16</v>
      </c>
      <c r="I25" s="71">
        <v>16</v>
      </c>
      <c r="J25" s="98">
        <v>1399</v>
      </c>
      <c r="K25" s="71">
        <v>15.5</v>
      </c>
      <c r="L25" s="59">
        <v>0</v>
      </c>
      <c r="M25" s="71">
        <v>2</v>
      </c>
      <c r="N25" s="71">
        <v>2</v>
      </c>
      <c r="O25" s="60">
        <v>0</v>
      </c>
      <c r="P25" s="60">
        <v>0</v>
      </c>
      <c r="Q25" s="60">
        <v>0</v>
      </c>
      <c r="R25" s="71">
        <v>5</v>
      </c>
      <c r="S25" s="60">
        <v>0</v>
      </c>
      <c r="T25" s="70">
        <v>0.4</v>
      </c>
      <c r="U25" s="71">
        <v>0.4</v>
      </c>
      <c r="V25" s="71">
        <v>2.8</v>
      </c>
      <c r="W25" s="71">
        <v>3.2</v>
      </c>
      <c r="X25" s="70">
        <v>28</v>
      </c>
      <c r="Y25" s="71">
        <v>52</v>
      </c>
      <c r="Z25" s="71">
        <v>144</v>
      </c>
      <c r="AA25" s="59">
        <v>0</v>
      </c>
      <c r="AB25" s="71">
        <v>0.13</v>
      </c>
      <c r="AC25" s="71">
        <v>0.13</v>
      </c>
      <c r="AD25" s="60">
        <v>0</v>
      </c>
      <c r="AE25" s="71">
        <v>0.13</v>
      </c>
      <c r="AF25" s="70">
        <v>0.02</v>
      </c>
      <c r="AG25" s="71">
        <v>0.18</v>
      </c>
      <c r="AH25" s="71">
        <v>0.2</v>
      </c>
      <c r="AI25" s="71">
        <v>0.02</v>
      </c>
      <c r="AJ25" s="71">
        <v>0.2</v>
      </c>
      <c r="AK25" s="63" t="s">
        <v>25</v>
      </c>
      <c r="AL25" s="93">
        <f>AC25-AH25</f>
        <v>-7.0000000000000007E-2</v>
      </c>
    </row>
    <row r="26" spans="1:38" ht="17.25" thickBot="1">
      <c r="A26" s="72">
        <v>244</v>
      </c>
      <c r="B26" s="57" t="s">
        <v>230</v>
      </c>
      <c r="C26" s="58" t="s">
        <v>1812</v>
      </c>
      <c r="D26" s="69" t="s">
        <v>104</v>
      </c>
      <c r="E26" s="58" t="s">
        <v>83</v>
      </c>
      <c r="F26" s="69" t="s">
        <v>4050</v>
      </c>
      <c r="G26" s="69">
        <v>1997</v>
      </c>
      <c r="H26" s="70">
        <v>16</v>
      </c>
      <c r="I26" s="71">
        <v>16</v>
      </c>
      <c r="J26" s="98">
        <v>1398</v>
      </c>
      <c r="K26" s="71">
        <v>15.5</v>
      </c>
      <c r="L26" s="59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71">
        <v>2</v>
      </c>
      <c r="S26" s="60">
        <v>0</v>
      </c>
      <c r="T26" s="70">
        <v>1.4</v>
      </c>
      <c r="U26" s="71">
        <v>1.4</v>
      </c>
      <c r="V26" s="71">
        <v>0.1</v>
      </c>
      <c r="W26" s="71">
        <v>1.5</v>
      </c>
      <c r="X26" s="70">
        <v>9</v>
      </c>
      <c r="Y26" s="71">
        <v>41</v>
      </c>
      <c r="Z26" s="71">
        <v>10</v>
      </c>
      <c r="AA26" s="59">
        <v>0</v>
      </c>
      <c r="AB26" s="60">
        <v>0</v>
      </c>
      <c r="AC26" s="60">
        <v>0</v>
      </c>
      <c r="AD26" s="60">
        <v>0</v>
      </c>
      <c r="AE26" s="60">
        <v>0</v>
      </c>
      <c r="AF26" s="70">
        <v>0.09</v>
      </c>
      <c r="AG26" s="60">
        <v>0</v>
      </c>
      <c r="AH26" s="71">
        <v>0.1</v>
      </c>
      <c r="AI26" s="71">
        <v>0.09</v>
      </c>
      <c r="AJ26" s="71">
        <v>0.1</v>
      </c>
      <c r="AK26" s="63" t="s">
        <v>25</v>
      </c>
      <c r="AL26" s="93">
        <f>AC26-AH26</f>
        <v>-0.1</v>
      </c>
    </row>
    <row r="27" spans="1:38" ht="17.25" thickBot="1">
      <c r="A27" s="72">
        <v>479</v>
      </c>
      <c r="B27" s="57" t="s">
        <v>350</v>
      </c>
      <c r="C27" s="58" t="s">
        <v>1812</v>
      </c>
      <c r="D27" s="69" t="s">
        <v>102</v>
      </c>
      <c r="E27" s="58" t="s">
        <v>83</v>
      </c>
      <c r="F27" s="69" t="s">
        <v>4240</v>
      </c>
      <c r="G27" s="69">
        <v>1995</v>
      </c>
      <c r="H27" s="70">
        <v>16</v>
      </c>
      <c r="I27" s="71">
        <v>16</v>
      </c>
      <c r="J27" s="98">
        <v>1396</v>
      </c>
      <c r="K27" s="71">
        <v>15.5</v>
      </c>
      <c r="L27" s="70">
        <v>8</v>
      </c>
      <c r="M27" s="71">
        <v>6</v>
      </c>
      <c r="N27" s="71">
        <v>14</v>
      </c>
      <c r="O27" s="71">
        <v>8</v>
      </c>
      <c r="P27" s="60">
        <v>0</v>
      </c>
      <c r="Q27" s="60">
        <v>0</v>
      </c>
      <c r="R27" s="71">
        <v>3</v>
      </c>
      <c r="S27" s="60">
        <v>0</v>
      </c>
      <c r="T27" s="70">
        <v>8.3000000000000007</v>
      </c>
      <c r="U27" s="71">
        <v>8.3000000000000007</v>
      </c>
      <c r="V27" s="71">
        <v>2.8</v>
      </c>
      <c r="W27" s="71">
        <v>11.1</v>
      </c>
      <c r="X27" s="70">
        <v>25</v>
      </c>
      <c r="Y27" s="71">
        <v>22</v>
      </c>
      <c r="Z27" s="71">
        <v>86</v>
      </c>
      <c r="AA27" s="70">
        <v>0.52</v>
      </c>
      <c r="AB27" s="71">
        <v>0.39</v>
      </c>
      <c r="AC27" s="71">
        <v>0.9</v>
      </c>
      <c r="AD27" s="71">
        <v>0.52</v>
      </c>
      <c r="AE27" s="71">
        <v>0.9</v>
      </c>
      <c r="AF27" s="70">
        <v>0.54</v>
      </c>
      <c r="AG27" s="71">
        <v>0.18</v>
      </c>
      <c r="AH27" s="71">
        <v>0.72</v>
      </c>
      <c r="AI27" s="71">
        <v>0.54</v>
      </c>
      <c r="AJ27" s="71">
        <v>0.72</v>
      </c>
      <c r="AK27" s="63" t="s">
        <v>25</v>
      </c>
      <c r="AL27" s="93">
        <f>AC27-AH27</f>
        <v>0.18000000000000005</v>
      </c>
    </row>
    <row r="28" spans="1:38" ht="17.25" thickBot="1">
      <c r="A28" s="72">
        <v>133</v>
      </c>
      <c r="B28" s="57" t="s">
        <v>168</v>
      </c>
      <c r="C28" s="58" t="s">
        <v>1839</v>
      </c>
      <c r="D28" s="69" t="s">
        <v>1819</v>
      </c>
      <c r="E28" s="58" t="s">
        <v>96</v>
      </c>
      <c r="F28" s="69" t="s">
        <v>3951</v>
      </c>
      <c r="G28" s="69">
        <v>1993</v>
      </c>
      <c r="H28" s="70">
        <v>16</v>
      </c>
      <c r="I28" s="71">
        <v>16</v>
      </c>
      <c r="J28" s="98">
        <v>1395</v>
      </c>
      <c r="K28" s="71">
        <v>15.5</v>
      </c>
      <c r="L28" s="70">
        <v>6</v>
      </c>
      <c r="M28" s="60">
        <v>0</v>
      </c>
      <c r="N28" s="71">
        <v>6</v>
      </c>
      <c r="O28" s="71">
        <v>6</v>
      </c>
      <c r="P28" s="60">
        <v>0</v>
      </c>
      <c r="Q28" s="60">
        <v>0</v>
      </c>
      <c r="R28" s="71">
        <v>4</v>
      </c>
      <c r="S28" s="60">
        <v>0</v>
      </c>
      <c r="T28" s="70">
        <v>5.0999999999999996</v>
      </c>
      <c r="U28" s="71">
        <v>5.0999999999999996</v>
      </c>
      <c r="V28" s="71">
        <v>2.1</v>
      </c>
      <c r="W28" s="71">
        <v>7.2</v>
      </c>
      <c r="X28" s="70">
        <v>31</v>
      </c>
      <c r="Y28" s="71">
        <v>46</v>
      </c>
      <c r="Z28" s="71">
        <v>82</v>
      </c>
      <c r="AA28" s="70">
        <v>0.39</v>
      </c>
      <c r="AB28" s="60">
        <v>0</v>
      </c>
      <c r="AC28" s="71">
        <v>0.39</v>
      </c>
      <c r="AD28" s="71">
        <v>0.39</v>
      </c>
      <c r="AE28" s="71">
        <v>0.39</v>
      </c>
      <c r="AF28" s="70">
        <v>0.33</v>
      </c>
      <c r="AG28" s="71">
        <v>0.14000000000000001</v>
      </c>
      <c r="AH28" s="71">
        <v>0.47</v>
      </c>
      <c r="AI28" s="71">
        <v>0.33</v>
      </c>
      <c r="AJ28" s="71">
        <v>0.47</v>
      </c>
      <c r="AK28" s="63" t="s">
        <v>25</v>
      </c>
      <c r="AL28" s="93">
        <f>AC28-AH28</f>
        <v>-7.999999999999996E-2</v>
      </c>
    </row>
    <row r="29" spans="1:38" ht="17.25" thickBot="1">
      <c r="A29" s="72">
        <v>394</v>
      </c>
      <c r="B29" s="57" t="s">
        <v>2691</v>
      </c>
      <c r="C29" s="58" t="s">
        <v>1812</v>
      </c>
      <c r="D29" s="69" t="s">
        <v>104</v>
      </c>
      <c r="E29" s="58" t="s">
        <v>2348</v>
      </c>
      <c r="F29" s="69" t="s">
        <v>4060</v>
      </c>
      <c r="G29" s="69">
        <v>1993</v>
      </c>
      <c r="H29" s="70">
        <v>16</v>
      </c>
      <c r="I29" s="71">
        <v>15</v>
      </c>
      <c r="J29" s="98">
        <v>1395</v>
      </c>
      <c r="K29" s="71">
        <v>15.5</v>
      </c>
      <c r="L29" s="59">
        <v>0</v>
      </c>
      <c r="M29" s="71">
        <v>1</v>
      </c>
      <c r="N29" s="71">
        <v>1</v>
      </c>
      <c r="O29" s="60">
        <v>0</v>
      </c>
      <c r="P29" s="60">
        <v>0</v>
      </c>
      <c r="Q29" s="60">
        <v>0</v>
      </c>
      <c r="R29" s="71">
        <v>5</v>
      </c>
      <c r="S29" s="60">
        <v>0</v>
      </c>
      <c r="T29" s="70">
        <v>0.5</v>
      </c>
      <c r="U29" s="71">
        <v>0.5</v>
      </c>
      <c r="V29" s="71">
        <v>0.4</v>
      </c>
      <c r="W29" s="71">
        <v>0.9</v>
      </c>
      <c r="X29" s="70">
        <v>2</v>
      </c>
      <c r="Y29" s="71">
        <v>28</v>
      </c>
      <c r="Z29" s="71">
        <v>7</v>
      </c>
      <c r="AA29" s="59">
        <v>0</v>
      </c>
      <c r="AB29" s="71">
        <v>0.06</v>
      </c>
      <c r="AC29" s="71">
        <v>0.06</v>
      </c>
      <c r="AD29" s="60">
        <v>0</v>
      </c>
      <c r="AE29" s="71">
        <v>0.06</v>
      </c>
      <c r="AF29" s="70">
        <v>0.03</v>
      </c>
      <c r="AG29" s="71">
        <v>0.02</v>
      </c>
      <c r="AH29" s="71">
        <v>0.06</v>
      </c>
      <c r="AI29" s="71">
        <v>0.03</v>
      </c>
      <c r="AJ29" s="71">
        <v>0.06</v>
      </c>
      <c r="AK29" s="63" t="s">
        <v>25</v>
      </c>
      <c r="AL29" s="93">
        <f>AC29-AH29</f>
        <v>0</v>
      </c>
    </row>
    <row r="30" spans="1:38" ht="17.25" thickBot="1">
      <c r="A30" s="72">
        <v>456</v>
      </c>
      <c r="B30" s="57" t="s">
        <v>339</v>
      </c>
      <c r="C30" s="58" t="s">
        <v>1812</v>
      </c>
      <c r="D30" s="69" t="s">
        <v>104</v>
      </c>
      <c r="E30" s="58" t="s">
        <v>67</v>
      </c>
      <c r="F30" s="69" t="s">
        <v>4217</v>
      </c>
      <c r="G30" s="69">
        <v>1990</v>
      </c>
      <c r="H30" s="70">
        <v>16</v>
      </c>
      <c r="I30" s="71">
        <v>16</v>
      </c>
      <c r="J30" s="98">
        <v>1392</v>
      </c>
      <c r="K30" s="71">
        <v>15.5</v>
      </c>
      <c r="L30" s="59">
        <v>0</v>
      </c>
      <c r="M30" s="71">
        <v>7</v>
      </c>
      <c r="N30" s="71">
        <v>7</v>
      </c>
      <c r="O30" s="60">
        <v>0</v>
      </c>
      <c r="P30" s="60">
        <v>0</v>
      </c>
      <c r="Q30" s="60">
        <v>0</v>
      </c>
      <c r="R30" s="71">
        <v>5</v>
      </c>
      <c r="S30" s="60">
        <v>0</v>
      </c>
      <c r="T30" s="70">
        <v>0.3</v>
      </c>
      <c r="U30" s="71">
        <v>0.3</v>
      </c>
      <c r="V30" s="71">
        <v>5.7</v>
      </c>
      <c r="W30" s="71">
        <v>6</v>
      </c>
      <c r="X30" s="70">
        <v>26</v>
      </c>
      <c r="Y30" s="71">
        <v>114</v>
      </c>
      <c r="Z30" s="71">
        <v>81</v>
      </c>
      <c r="AA30" s="59">
        <v>0</v>
      </c>
      <c r="AB30" s="71">
        <v>0.45</v>
      </c>
      <c r="AC30" s="71">
        <v>0.45</v>
      </c>
      <c r="AD30" s="60">
        <v>0</v>
      </c>
      <c r="AE30" s="71">
        <v>0.45</v>
      </c>
      <c r="AF30" s="70">
        <v>0.02</v>
      </c>
      <c r="AG30" s="71">
        <v>0.37</v>
      </c>
      <c r="AH30" s="71">
        <v>0.39</v>
      </c>
      <c r="AI30" s="71">
        <v>0.02</v>
      </c>
      <c r="AJ30" s="71">
        <v>0.39</v>
      </c>
      <c r="AK30" s="63" t="s">
        <v>25</v>
      </c>
      <c r="AL30" s="93">
        <f>AC30-AH30</f>
        <v>0.06</v>
      </c>
    </row>
    <row r="31" spans="1:38" ht="17.25" thickBot="1">
      <c r="A31" s="72">
        <v>265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4071</v>
      </c>
      <c r="G31" s="69">
        <v>1998</v>
      </c>
      <c r="H31" s="70">
        <v>16</v>
      </c>
      <c r="I31" s="71">
        <v>16</v>
      </c>
      <c r="J31" s="98">
        <v>1383</v>
      </c>
      <c r="K31" s="71">
        <v>15.4</v>
      </c>
      <c r="L31" s="70">
        <v>5</v>
      </c>
      <c r="M31" s="71">
        <v>2</v>
      </c>
      <c r="N31" s="71">
        <v>7</v>
      </c>
      <c r="O31" s="71">
        <v>2</v>
      </c>
      <c r="P31" s="71">
        <v>3</v>
      </c>
      <c r="Q31" s="71">
        <v>3</v>
      </c>
      <c r="R31" s="71">
        <v>5</v>
      </c>
      <c r="S31" s="60">
        <v>0</v>
      </c>
      <c r="T31" s="70">
        <v>4.0999999999999996</v>
      </c>
      <c r="U31" s="71">
        <v>1.8</v>
      </c>
      <c r="V31" s="71">
        <v>1.9</v>
      </c>
      <c r="W31" s="71">
        <v>3.7</v>
      </c>
      <c r="X31" s="70">
        <v>35</v>
      </c>
      <c r="Y31" s="71">
        <v>76</v>
      </c>
      <c r="Z31" s="71">
        <v>28</v>
      </c>
      <c r="AA31" s="70">
        <v>0.33</v>
      </c>
      <c r="AB31" s="71">
        <v>0.13</v>
      </c>
      <c r="AC31" s="71">
        <v>0.46</v>
      </c>
      <c r="AD31" s="71">
        <v>0.13</v>
      </c>
      <c r="AE31" s="71">
        <v>0.26</v>
      </c>
      <c r="AF31" s="70">
        <v>0.27</v>
      </c>
      <c r="AG31" s="71">
        <v>0.12</v>
      </c>
      <c r="AH31" s="71">
        <v>0.39</v>
      </c>
      <c r="AI31" s="71">
        <v>0.12</v>
      </c>
      <c r="AJ31" s="71">
        <v>0.24</v>
      </c>
      <c r="AK31" s="63" t="s">
        <v>25</v>
      </c>
      <c r="AL31" s="93">
        <f>AC31-AH31</f>
        <v>7.0000000000000007E-2</v>
      </c>
    </row>
    <row r="32" spans="1:38" ht="17.25" thickBot="1">
      <c r="A32" s="72">
        <v>386</v>
      </c>
      <c r="B32" s="57" t="s">
        <v>299</v>
      </c>
      <c r="C32" s="58" t="s">
        <v>1812</v>
      </c>
      <c r="D32" s="69" t="s">
        <v>103</v>
      </c>
      <c r="E32" s="58" t="s">
        <v>63</v>
      </c>
      <c r="F32" s="69" t="s">
        <v>3965</v>
      </c>
      <c r="G32" s="69">
        <v>1999</v>
      </c>
      <c r="H32" s="70">
        <v>16</v>
      </c>
      <c r="I32" s="71">
        <v>16</v>
      </c>
      <c r="J32" s="98">
        <v>1382</v>
      </c>
      <c r="K32" s="71">
        <v>15.4</v>
      </c>
      <c r="L32" s="70">
        <v>3</v>
      </c>
      <c r="M32" s="71">
        <v>1</v>
      </c>
      <c r="N32" s="71">
        <v>4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1.3</v>
      </c>
      <c r="U32" s="71">
        <v>1.3</v>
      </c>
      <c r="V32" s="71">
        <v>2</v>
      </c>
      <c r="W32" s="71">
        <v>3.3</v>
      </c>
      <c r="X32" s="70">
        <v>24</v>
      </c>
      <c r="Y32" s="71">
        <v>115</v>
      </c>
      <c r="Z32" s="71">
        <v>24</v>
      </c>
      <c r="AA32" s="70">
        <v>0.2</v>
      </c>
      <c r="AB32" s="71">
        <v>7.0000000000000007E-2</v>
      </c>
      <c r="AC32" s="71">
        <v>0.26</v>
      </c>
      <c r="AD32" s="71">
        <v>0.2</v>
      </c>
      <c r="AE32" s="71">
        <v>0.26</v>
      </c>
      <c r="AF32" s="70">
        <v>0.09</v>
      </c>
      <c r="AG32" s="71">
        <v>0.13</v>
      </c>
      <c r="AH32" s="71">
        <v>0.21</v>
      </c>
      <c r="AI32" s="71">
        <v>0.09</v>
      </c>
      <c r="AJ32" s="71">
        <v>0.21</v>
      </c>
      <c r="AK32" s="63" t="s">
        <v>25</v>
      </c>
      <c r="AL32" s="93">
        <f>AC32-AH32</f>
        <v>5.0000000000000017E-2</v>
      </c>
    </row>
    <row r="33" spans="1:38" ht="17.25" thickBot="1">
      <c r="A33" s="72">
        <v>403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3738</v>
      </c>
      <c r="G33" s="69">
        <v>1992</v>
      </c>
      <c r="H33" s="70">
        <v>16</v>
      </c>
      <c r="I33" s="71">
        <v>16</v>
      </c>
      <c r="J33" s="98">
        <v>1379</v>
      </c>
      <c r="K33" s="71">
        <v>15.3</v>
      </c>
      <c r="L33" s="70">
        <v>11</v>
      </c>
      <c r="M33" s="71">
        <v>7</v>
      </c>
      <c r="N33" s="71">
        <v>18</v>
      </c>
      <c r="O33" s="71">
        <v>8</v>
      </c>
      <c r="P33" s="71">
        <v>3</v>
      </c>
      <c r="Q33" s="71">
        <v>4</v>
      </c>
      <c r="R33" s="71">
        <v>1</v>
      </c>
      <c r="S33" s="60">
        <v>0</v>
      </c>
      <c r="T33" s="70">
        <v>10.6</v>
      </c>
      <c r="U33" s="71">
        <v>7.3</v>
      </c>
      <c r="V33" s="71">
        <v>6</v>
      </c>
      <c r="W33" s="71">
        <v>13.3</v>
      </c>
      <c r="X33" s="70">
        <v>44</v>
      </c>
      <c r="Y33" s="71">
        <v>77</v>
      </c>
      <c r="Z33" s="71">
        <v>164</v>
      </c>
      <c r="AA33" s="70">
        <v>0.72</v>
      </c>
      <c r="AB33" s="71">
        <v>0.46</v>
      </c>
      <c r="AC33" s="71">
        <v>1.17</v>
      </c>
      <c r="AD33" s="71">
        <v>0.52</v>
      </c>
      <c r="AE33" s="71">
        <v>0.98</v>
      </c>
      <c r="AF33" s="70">
        <v>0.69</v>
      </c>
      <c r="AG33" s="71">
        <v>0.39</v>
      </c>
      <c r="AH33" s="71">
        <v>1.08</v>
      </c>
      <c r="AI33" s="71">
        <v>0.47</v>
      </c>
      <c r="AJ33" s="71">
        <v>0.87</v>
      </c>
      <c r="AK33" s="63" t="s">
        <v>25</v>
      </c>
      <c r="AL33" s="93">
        <f>AC33-AH33</f>
        <v>8.9999999999999858E-2</v>
      </c>
    </row>
    <row r="34" spans="1:38" ht="17.25" thickBot="1">
      <c r="A34" s="72">
        <v>435</v>
      </c>
      <c r="B34" s="57" t="s">
        <v>2694</v>
      </c>
      <c r="C34" s="58" t="s">
        <v>1870</v>
      </c>
      <c r="D34" s="69" t="s">
        <v>103</v>
      </c>
      <c r="E34" s="58" t="s">
        <v>79</v>
      </c>
      <c r="F34" s="69" t="s">
        <v>4200</v>
      </c>
      <c r="G34" s="69">
        <v>2000</v>
      </c>
      <c r="H34" s="70">
        <v>16</v>
      </c>
      <c r="I34" s="71">
        <v>16</v>
      </c>
      <c r="J34" s="98">
        <v>1352</v>
      </c>
      <c r="K34" s="71">
        <v>15</v>
      </c>
      <c r="L34" s="70">
        <v>2</v>
      </c>
      <c r="M34" s="71">
        <v>2</v>
      </c>
      <c r="N34" s="71">
        <v>4</v>
      </c>
      <c r="O34" s="71">
        <v>2</v>
      </c>
      <c r="P34" s="60">
        <v>0</v>
      </c>
      <c r="Q34" s="60">
        <v>0</v>
      </c>
      <c r="R34" s="71">
        <v>1</v>
      </c>
      <c r="S34" s="60">
        <v>0</v>
      </c>
      <c r="T34" s="70">
        <v>1.6</v>
      </c>
      <c r="U34" s="71">
        <v>1.6</v>
      </c>
      <c r="V34" s="71">
        <v>4</v>
      </c>
      <c r="W34" s="71">
        <v>5.6</v>
      </c>
      <c r="X34" s="70">
        <v>45</v>
      </c>
      <c r="Y34" s="71">
        <v>101</v>
      </c>
      <c r="Z34" s="71">
        <v>91</v>
      </c>
      <c r="AA34" s="70">
        <v>0.13</v>
      </c>
      <c r="AB34" s="71">
        <v>0.13</v>
      </c>
      <c r="AC34" s="71">
        <v>0.27</v>
      </c>
      <c r="AD34" s="71">
        <v>0.13</v>
      </c>
      <c r="AE34" s="71">
        <v>0.27</v>
      </c>
      <c r="AF34" s="70">
        <v>0.1</v>
      </c>
      <c r="AG34" s="71">
        <v>0.27</v>
      </c>
      <c r="AH34" s="71">
        <v>0.37</v>
      </c>
      <c r="AI34" s="71">
        <v>0.1</v>
      </c>
      <c r="AJ34" s="71">
        <v>0.37</v>
      </c>
      <c r="AK34" s="63" t="s">
        <v>25</v>
      </c>
      <c r="AL34" s="93">
        <f>AC34-AH34</f>
        <v>-9.9999999999999978E-2</v>
      </c>
    </row>
    <row r="35" spans="1:38" ht="17.25" thickBot="1">
      <c r="A35" s="72">
        <v>141</v>
      </c>
      <c r="B35" s="57" t="s">
        <v>66</v>
      </c>
      <c r="C35" s="58" t="s">
        <v>1822</v>
      </c>
      <c r="D35" s="69" t="s">
        <v>111</v>
      </c>
      <c r="E35" s="58" t="s">
        <v>65</v>
      </c>
      <c r="F35" s="69" t="s">
        <v>3959</v>
      </c>
      <c r="G35" s="69">
        <v>1993</v>
      </c>
      <c r="H35" s="70">
        <v>15</v>
      </c>
      <c r="I35" s="71">
        <v>15</v>
      </c>
      <c r="J35" s="98">
        <v>1350</v>
      </c>
      <c r="K35" s="71">
        <v>15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71">
        <v>0.1</v>
      </c>
      <c r="W35" s="71">
        <v>0.1</v>
      </c>
      <c r="X35" s="59">
        <v>0</v>
      </c>
      <c r="Y35" s="71">
        <v>1</v>
      </c>
      <c r="Z35" s="60">
        <v>0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60">
        <v>0</v>
      </c>
      <c r="AH35" s="60">
        <v>0</v>
      </c>
      <c r="AI35" s="60">
        <v>0</v>
      </c>
      <c r="AJ35" s="60">
        <v>0</v>
      </c>
      <c r="AK35" s="63" t="s">
        <v>25</v>
      </c>
      <c r="AL35" s="93">
        <f>AC35-AH35</f>
        <v>0</v>
      </c>
    </row>
    <row r="36" spans="1:38" ht="17.25" thickBot="1">
      <c r="A36" s="72">
        <v>278</v>
      </c>
      <c r="B36" s="57" t="s">
        <v>84</v>
      </c>
      <c r="C36" s="58" t="s">
        <v>1821</v>
      </c>
      <c r="D36" s="69" t="s">
        <v>111</v>
      </c>
      <c r="E36" s="58" t="s">
        <v>83</v>
      </c>
      <c r="F36" s="69" t="s">
        <v>4080</v>
      </c>
      <c r="G36" s="69">
        <v>1992</v>
      </c>
      <c r="H36" s="70">
        <v>15</v>
      </c>
      <c r="I36" s="71">
        <v>15</v>
      </c>
      <c r="J36" s="98">
        <v>1350</v>
      </c>
      <c r="K36" s="71">
        <v>15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2</v>
      </c>
      <c r="S36" s="60">
        <v>0</v>
      </c>
      <c r="T36" s="59">
        <v>0</v>
      </c>
      <c r="U36" s="60">
        <v>0</v>
      </c>
      <c r="V36" s="60">
        <v>0</v>
      </c>
      <c r="W36" s="60">
        <v>0</v>
      </c>
      <c r="X36" s="59">
        <v>0</v>
      </c>
      <c r="Y36" s="71">
        <v>2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59">
        <v>0</v>
      </c>
      <c r="AG36" s="60">
        <v>0</v>
      </c>
      <c r="AH36" s="60">
        <v>0</v>
      </c>
      <c r="AI36" s="60">
        <v>0</v>
      </c>
      <c r="AJ36" s="60">
        <v>0</v>
      </c>
      <c r="AK36" s="63" t="s">
        <v>25</v>
      </c>
      <c r="AL36" s="93">
        <f>AC36-AH36</f>
        <v>0</v>
      </c>
    </row>
    <row r="37" spans="1:38" ht="17.25" thickBot="1">
      <c r="A37" s="72">
        <v>293</v>
      </c>
      <c r="B37" s="57" t="s">
        <v>258</v>
      </c>
      <c r="C37" s="58" t="s">
        <v>1811</v>
      </c>
      <c r="D37" s="69" t="s">
        <v>1810</v>
      </c>
      <c r="E37" s="58" t="s">
        <v>83</v>
      </c>
      <c r="F37" s="69" t="s">
        <v>4089</v>
      </c>
      <c r="G37" s="69">
        <v>1994</v>
      </c>
      <c r="H37" s="70">
        <v>16</v>
      </c>
      <c r="I37" s="71">
        <v>16</v>
      </c>
      <c r="J37" s="98">
        <v>1350</v>
      </c>
      <c r="K37" s="71">
        <v>15</v>
      </c>
      <c r="L37" s="70">
        <v>4</v>
      </c>
      <c r="M37" s="71">
        <v>2</v>
      </c>
      <c r="N37" s="71">
        <v>6</v>
      </c>
      <c r="O37" s="71">
        <v>4</v>
      </c>
      <c r="P37" s="60">
        <v>0</v>
      </c>
      <c r="Q37" s="60">
        <v>0</v>
      </c>
      <c r="R37" s="71">
        <v>4</v>
      </c>
      <c r="S37" s="60">
        <v>0</v>
      </c>
      <c r="T37" s="70">
        <v>2.1</v>
      </c>
      <c r="U37" s="71">
        <v>2.1</v>
      </c>
      <c r="V37" s="71">
        <v>2.4</v>
      </c>
      <c r="W37" s="71">
        <v>4.5</v>
      </c>
      <c r="X37" s="70">
        <v>25</v>
      </c>
      <c r="Y37" s="71">
        <v>89</v>
      </c>
      <c r="Z37" s="71">
        <v>50</v>
      </c>
      <c r="AA37" s="70">
        <v>0.27</v>
      </c>
      <c r="AB37" s="71">
        <v>0.13</v>
      </c>
      <c r="AC37" s="71">
        <v>0.4</v>
      </c>
      <c r="AD37" s="71">
        <v>0.27</v>
      </c>
      <c r="AE37" s="71">
        <v>0.4</v>
      </c>
      <c r="AF37" s="70">
        <v>0.14000000000000001</v>
      </c>
      <c r="AG37" s="71">
        <v>0.16</v>
      </c>
      <c r="AH37" s="71">
        <v>0.3</v>
      </c>
      <c r="AI37" s="71">
        <v>0.14000000000000001</v>
      </c>
      <c r="AJ37" s="71">
        <v>0.3</v>
      </c>
      <c r="AK37" s="63" t="s">
        <v>25</v>
      </c>
      <c r="AL37" s="93">
        <f>AC37-AH37</f>
        <v>0.10000000000000003</v>
      </c>
    </row>
    <row r="38" spans="1:38" ht="17.25" thickBot="1">
      <c r="A38" s="72">
        <v>422</v>
      </c>
      <c r="B38" s="57" t="s">
        <v>324</v>
      </c>
      <c r="C38" s="58" t="s">
        <v>1822</v>
      </c>
      <c r="D38" s="69" t="s">
        <v>104</v>
      </c>
      <c r="E38" s="58" t="s">
        <v>81</v>
      </c>
      <c r="F38" s="69" t="s">
        <v>4189</v>
      </c>
      <c r="G38" s="69">
        <v>1984</v>
      </c>
      <c r="H38" s="70">
        <v>15</v>
      </c>
      <c r="I38" s="71">
        <v>15</v>
      </c>
      <c r="J38" s="98">
        <v>1350</v>
      </c>
      <c r="K38" s="71">
        <v>15</v>
      </c>
      <c r="L38" s="70">
        <v>1</v>
      </c>
      <c r="M38" s="60">
        <v>0</v>
      </c>
      <c r="N38" s="71">
        <v>1</v>
      </c>
      <c r="O38" s="71">
        <v>1</v>
      </c>
      <c r="P38" s="60">
        <v>0</v>
      </c>
      <c r="Q38" s="60">
        <v>0</v>
      </c>
      <c r="R38" s="71">
        <v>2</v>
      </c>
      <c r="S38" s="60">
        <v>0</v>
      </c>
      <c r="T38" s="70">
        <v>0.3</v>
      </c>
      <c r="U38" s="71">
        <v>0.3</v>
      </c>
      <c r="V38" s="71">
        <v>0.3</v>
      </c>
      <c r="W38" s="71">
        <v>0.5</v>
      </c>
      <c r="X38" s="70">
        <v>1</v>
      </c>
      <c r="Y38" s="71">
        <v>44</v>
      </c>
      <c r="Z38" s="71">
        <v>2</v>
      </c>
      <c r="AA38" s="70">
        <v>7.0000000000000007E-2</v>
      </c>
      <c r="AB38" s="60">
        <v>0</v>
      </c>
      <c r="AC38" s="71">
        <v>7.0000000000000007E-2</v>
      </c>
      <c r="AD38" s="71">
        <v>7.0000000000000007E-2</v>
      </c>
      <c r="AE38" s="71">
        <v>7.0000000000000007E-2</v>
      </c>
      <c r="AF38" s="70">
        <v>0.02</v>
      </c>
      <c r="AG38" s="71">
        <v>0.02</v>
      </c>
      <c r="AH38" s="71">
        <v>0.04</v>
      </c>
      <c r="AI38" s="71">
        <v>0.02</v>
      </c>
      <c r="AJ38" s="71">
        <v>0.04</v>
      </c>
      <c r="AK38" s="63" t="s">
        <v>25</v>
      </c>
      <c r="AL38" s="93">
        <f>AC38-AH38</f>
        <v>3.0000000000000006E-2</v>
      </c>
    </row>
    <row r="39" spans="1:38" ht="17.25" thickBot="1">
      <c r="A39" s="72">
        <v>61</v>
      </c>
      <c r="B39" s="57" t="s">
        <v>132</v>
      </c>
      <c r="C39" s="58" t="s">
        <v>1812</v>
      </c>
      <c r="D39" s="69" t="s">
        <v>102</v>
      </c>
      <c r="E39" s="58" t="s">
        <v>91</v>
      </c>
      <c r="F39" s="69" t="s">
        <v>3888</v>
      </c>
      <c r="G39" s="69">
        <v>1996</v>
      </c>
      <c r="H39" s="70">
        <v>15</v>
      </c>
      <c r="I39" s="71">
        <v>15</v>
      </c>
      <c r="J39" s="98">
        <v>1349</v>
      </c>
      <c r="K39" s="71">
        <v>15</v>
      </c>
      <c r="L39" s="70">
        <v>9</v>
      </c>
      <c r="M39" s="71">
        <v>1</v>
      </c>
      <c r="N39" s="71">
        <v>10</v>
      </c>
      <c r="O39" s="71">
        <v>9</v>
      </c>
      <c r="P39" s="60">
        <v>0</v>
      </c>
      <c r="Q39" s="60">
        <v>0</v>
      </c>
      <c r="R39" s="71">
        <v>1</v>
      </c>
      <c r="S39" s="60">
        <v>0</v>
      </c>
      <c r="T39" s="70">
        <v>6.3</v>
      </c>
      <c r="U39" s="71">
        <v>6.3</v>
      </c>
      <c r="V39" s="71">
        <v>2.2000000000000002</v>
      </c>
      <c r="W39" s="71">
        <v>8.6</v>
      </c>
      <c r="X39" s="70">
        <v>33</v>
      </c>
      <c r="Y39" s="71">
        <v>24</v>
      </c>
      <c r="Z39" s="71">
        <v>81</v>
      </c>
      <c r="AA39" s="70">
        <v>0.6</v>
      </c>
      <c r="AB39" s="71">
        <v>7.0000000000000007E-2</v>
      </c>
      <c r="AC39" s="71">
        <v>0.67</v>
      </c>
      <c r="AD39" s="71">
        <v>0.6</v>
      </c>
      <c r="AE39" s="71">
        <v>0.67</v>
      </c>
      <c r="AF39" s="70">
        <v>0.42</v>
      </c>
      <c r="AG39" s="71">
        <v>0.15</v>
      </c>
      <c r="AH39" s="71">
        <v>0.56999999999999995</v>
      </c>
      <c r="AI39" s="71">
        <v>0.42</v>
      </c>
      <c r="AJ39" s="71">
        <v>0.56999999999999995</v>
      </c>
      <c r="AK39" s="63" t="s">
        <v>25</v>
      </c>
      <c r="AL39" s="93">
        <f>AC39-AH39</f>
        <v>0.10000000000000009</v>
      </c>
    </row>
    <row r="40" spans="1:38" ht="17.25" thickBot="1">
      <c r="A40" s="72">
        <v>185</v>
      </c>
      <c r="B40" s="57" t="s">
        <v>199</v>
      </c>
      <c r="C40" s="58" t="s">
        <v>1812</v>
      </c>
      <c r="D40" s="69" t="s">
        <v>104</v>
      </c>
      <c r="E40" s="58" t="s">
        <v>85</v>
      </c>
      <c r="F40" s="69" t="s">
        <v>3998</v>
      </c>
      <c r="G40" s="69">
        <v>2000</v>
      </c>
      <c r="H40" s="70">
        <v>15</v>
      </c>
      <c r="I40" s="71">
        <v>15</v>
      </c>
      <c r="J40" s="98">
        <v>1349</v>
      </c>
      <c r="K40" s="71">
        <v>15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0.6</v>
      </c>
      <c r="U40" s="71">
        <v>0.6</v>
      </c>
      <c r="V40" s="71">
        <v>0.4</v>
      </c>
      <c r="W40" s="71">
        <v>1</v>
      </c>
      <c r="X40" s="70">
        <v>11</v>
      </c>
      <c r="Y40" s="71">
        <v>38</v>
      </c>
      <c r="Z40" s="71">
        <v>5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0.03</v>
      </c>
      <c r="AH40" s="71">
        <v>7.0000000000000007E-2</v>
      </c>
      <c r="AI40" s="71">
        <v>0.04</v>
      </c>
      <c r="AJ40" s="71">
        <v>7.0000000000000007E-2</v>
      </c>
      <c r="AK40" s="63" t="s">
        <v>25</v>
      </c>
      <c r="AL40" s="93">
        <f>AC40-AH40</f>
        <v>-7.0000000000000007E-2</v>
      </c>
    </row>
    <row r="41" spans="1:38" ht="17.25" thickBot="1">
      <c r="A41" s="72">
        <v>372</v>
      </c>
      <c r="B41" s="57" t="s">
        <v>1767</v>
      </c>
      <c r="C41" s="58" t="s">
        <v>1820</v>
      </c>
      <c r="D41" s="69" t="s">
        <v>104</v>
      </c>
      <c r="E41" s="58" t="s">
        <v>71</v>
      </c>
      <c r="F41" s="69" t="s">
        <v>4153</v>
      </c>
      <c r="G41" s="69">
        <v>1999</v>
      </c>
      <c r="H41" s="70">
        <v>15</v>
      </c>
      <c r="I41" s="71">
        <v>15</v>
      </c>
      <c r="J41" s="98">
        <v>1346</v>
      </c>
      <c r="K41" s="71">
        <v>15</v>
      </c>
      <c r="L41" s="59">
        <v>0</v>
      </c>
      <c r="M41" s="71">
        <v>5</v>
      </c>
      <c r="N41" s="71">
        <v>5</v>
      </c>
      <c r="O41" s="60">
        <v>0</v>
      </c>
      <c r="P41" s="60">
        <v>0</v>
      </c>
      <c r="Q41" s="60">
        <v>0</v>
      </c>
      <c r="R41" s="71">
        <v>3</v>
      </c>
      <c r="S41" s="60">
        <v>0</v>
      </c>
      <c r="T41" s="70">
        <v>1.4</v>
      </c>
      <c r="U41" s="71">
        <v>1.4</v>
      </c>
      <c r="V41" s="71">
        <v>4</v>
      </c>
      <c r="W41" s="71">
        <v>5.4</v>
      </c>
      <c r="X41" s="70">
        <v>19</v>
      </c>
      <c r="Y41" s="71">
        <v>82</v>
      </c>
      <c r="Z41" s="71">
        <v>75</v>
      </c>
      <c r="AA41" s="59">
        <v>0</v>
      </c>
      <c r="AB41" s="71">
        <v>0.33</v>
      </c>
      <c r="AC41" s="71">
        <v>0.33</v>
      </c>
      <c r="AD41" s="60">
        <v>0</v>
      </c>
      <c r="AE41" s="71">
        <v>0.33</v>
      </c>
      <c r="AF41" s="70">
        <v>0.09</v>
      </c>
      <c r="AG41" s="71">
        <v>0.26</v>
      </c>
      <c r="AH41" s="71">
        <v>0.36</v>
      </c>
      <c r="AI41" s="71">
        <v>0.09</v>
      </c>
      <c r="AJ41" s="71">
        <v>0.36</v>
      </c>
      <c r="AK41" s="63" t="s">
        <v>25</v>
      </c>
      <c r="AL41" s="93">
        <f>AC41-AH41</f>
        <v>-2.9999999999999971E-2</v>
      </c>
    </row>
    <row r="42" spans="1:38" ht="17.25" thickBot="1">
      <c r="A42" s="72">
        <v>199</v>
      </c>
      <c r="B42" s="57" t="s">
        <v>206</v>
      </c>
      <c r="C42" s="58" t="s">
        <v>1854</v>
      </c>
      <c r="D42" s="69" t="s">
        <v>102</v>
      </c>
      <c r="E42" s="58" t="s">
        <v>71</v>
      </c>
      <c r="F42" s="69" t="s">
        <v>4011</v>
      </c>
      <c r="G42" s="69">
        <v>1992</v>
      </c>
      <c r="H42" s="70">
        <v>16</v>
      </c>
      <c r="I42" s="71">
        <v>16</v>
      </c>
      <c r="J42" s="98">
        <v>1332</v>
      </c>
      <c r="K42" s="71">
        <v>14.8</v>
      </c>
      <c r="L42" s="70">
        <v>10</v>
      </c>
      <c r="M42" s="71">
        <v>4</v>
      </c>
      <c r="N42" s="71">
        <v>14</v>
      </c>
      <c r="O42" s="71">
        <v>9</v>
      </c>
      <c r="P42" s="71">
        <v>1</v>
      </c>
      <c r="Q42" s="71">
        <v>1</v>
      </c>
      <c r="R42" s="60">
        <v>0</v>
      </c>
      <c r="S42" s="60">
        <v>0</v>
      </c>
      <c r="T42" s="70">
        <v>6</v>
      </c>
      <c r="U42" s="71">
        <v>5.2</v>
      </c>
      <c r="V42" s="71">
        <v>4.8</v>
      </c>
      <c r="W42" s="71">
        <v>10.1</v>
      </c>
      <c r="X42" s="70">
        <v>37</v>
      </c>
      <c r="Y42" s="71">
        <v>60</v>
      </c>
      <c r="Z42" s="71">
        <v>131</v>
      </c>
      <c r="AA42" s="70">
        <v>0.68</v>
      </c>
      <c r="AB42" s="71">
        <v>0.27</v>
      </c>
      <c r="AC42" s="71">
        <v>0.95</v>
      </c>
      <c r="AD42" s="71">
        <v>0.61</v>
      </c>
      <c r="AE42" s="71">
        <v>0.88</v>
      </c>
      <c r="AF42" s="70">
        <v>0.41</v>
      </c>
      <c r="AG42" s="71">
        <v>0.33</v>
      </c>
      <c r="AH42" s="71">
        <v>0.73</v>
      </c>
      <c r="AI42" s="71">
        <v>0.35</v>
      </c>
      <c r="AJ42" s="71">
        <v>0.68</v>
      </c>
      <c r="AK42" s="63" t="s">
        <v>25</v>
      </c>
      <c r="AL42" s="93">
        <f>AC42-AH42</f>
        <v>0.21999999999999997</v>
      </c>
    </row>
    <row r="43" spans="1:38" ht="17.25" thickBot="1">
      <c r="A43" s="72">
        <v>114</v>
      </c>
      <c r="B43" s="57" t="s">
        <v>160</v>
      </c>
      <c r="C43" s="58" t="s">
        <v>1812</v>
      </c>
      <c r="D43" s="69" t="s">
        <v>104</v>
      </c>
      <c r="E43" s="58" t="s">
        <v>93</v>
      </c>
      <c r="F43" s="69" t="s">
        <v>3935</v>
      </c>
      <c r="G43" s="69">
        <v>1990</v>
      </c>
      <c r="H43" s="70">
        <v>15</v>
      </c>
      <c r="I43" s="71">
        <v>15</v>
      </c>
      <c r="J43" s="98">
        <v>1330</v>
      </c>
      <c r="K43" s="71">
        <v>14.8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71">
        <v>5</v>
      </c>
      <c r="S43" s="60">
        <v>0</v>
      </c>
      <c r="T43" s="70">
        <v>0.8</v>
      </c>
      <c r="U43" s="71">
        <v>0.8</v>
      </c>
      <c r="V43" s="71">
        <v>0.6</v>
      </c>
      <c r="W43" s="71">
        <v>1.4</v>
      </c>
      <c r="X43" s="70">
        <v>1</v>
      </c>
      <c r="Y43" s="71">
        <v>35</v>
      </c>
      <c r="Z43" s="71">
        <v>2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0.05</v>
      </c>
      <c r="AG43" s="71">
        <v>0.04</v>
      </c>
      <c r="AH43" s="71">
        <v>0.09</v>
      </c>
      <c r="AI43" s="71">
        <v>0.05</v>
      </c>
      <c r="AJ43" s="71">
        <v>0.09</v>
      </c>
      <c r="AK43" s="63" t="s">
        <v>25</v>
      </c>
      <c r="AL43" s="93">
        <f>AC43-AH43</f>
        <v>-0.09</v>
      </c>
    </row>
    <row r="44" spans="1:38" ht="17.25" thickBot="1">
      <c r="A44" s="72">
        <v>104</v>
      </c>
      <c r="B44" s="57" t="s">
        <v>154</v>
      </c>
      <c r="C44" s="58" t="s">
        <v>1822</v>
      </c>
      <c r="D44" s="69" t="s">
        <v>102</v>
      </c>
      <c r="E44" s="58" t="s">
        <v>93</v>
      </c>
      <c r="F44" s="69" t="s">
        <v>3926</v>
      </c>
      <c r="G44" s="69">
        <v>1999</v>
      </c>
      <c r="H44" s="70">
        <v>16</v>
      </c>
      <c r="I44" s="71">
        <v>16</v>
      </c>
      <c r="J44" s="98">
        <v>1328</v>
      </c>
      <c r="K44" s="71">
        <v>14.8</v>
      </c>
      <c r="L44" s="70">
        <v>5</v>
      </c>
      <c r="M44" s="71">
        <v>3</v>
      </c>
      <c r="N44" s="71">
        <v>8</v>
      </c>
      <c r="O44" s="71">
        <v>5</v>
      </c>
      <c r="P44" s="60">
        <v>0</v>
      </c>
      <c r="Q44" s="60">
        <v>0</v>
      </c>
      <c r="R44" s="71">
        <v>2</v>
      </c>
      <c r="S44" s="60">
        <v>0</v>
      </c>
      <c r="T44" s="70">
        <v>4.7</v>
      </c>
      <c r="U44" s="71">
        <v>4.7</v>
      </c>
      <c r="V44" s="71">
        <v>1.9</v>
      </c>
      <c r="W44" s="71">
        <v>6.6</v>
      </c>
      <c r="X44" s="70">
        <v>51</v>
      </c>
      <c r="Y44" s="71">
        <v>33</v>
      </c>
      <c r="Z44" s="71">
        <v>59</v>
      </c>
      <c r="AA44" s="70">
        <v>0.34</v>
      </c>
      <c r="AB44" s="71">
        <v>0.2</v>
      </c>
      <c r="AC44" s="71">
        <v>0.54</v>
      </c>
      <c r="AD44" s="71">
        <v>0.34</v>
      </c>
      <c r="AE44" s="71">
        <v>0.54</v>
      </c>
      <c r="AF44" s="70">
        <v>0.32</v>
      </c>
      <c r="AG44" s="71">
        <v>0.13</v>
      </c>
      <c r="AH44" s="71">
        <v>0.45</v>
      </c>
      <c r="AI44" s="71">
        <v>0.32</v>
      </c>
      <c r="AJ44" s="71">
        <v>0.45</v>
      </c>
      <c r="AK44" s="63" t="s">
        <v>25</v>
      </c>
      <c r="AL44" s="93">
        <f>AC44-AH44</f>
        <v>9.0000000000000024E-2</v>
      </c>
    </row>
    <row r="45" spans="1:38" ht="17.25" thickBot="1">
      <c r="A45" s="72">
        <v>173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3777</v>
      </c>
      <c r="G45" s="69">
        <v>2000</v>
      </c>
      <c r="H45" s="70">
        <v>16</v>
      </c>
      <c r="I45" s="71">
        <v>14</v>
      </c>
      <c r="J45" s="98">
        <v>1328</v>
      </c>
      <c r="K45" s="71">
        <v>14.8</v>
      </c>
      <c r="L45" s="70">
        <v>1</v>
      </c>
      <c r="M45" s="71">
        <v>2</v>
      </c>
      <c r="N45" s="71">
        <v>3</v>
      </c>
      <c r="O45" s="60">
        <v>0</v>
      </c>
      <c r="P45" s="71">
        <v>1</v>
      </c>
      <c r="Q45" s="71">
        <v>1</v>
      </c>
      <c r="R45" s="71">
        <v>3</v>
      </c>
      <c r="S45" s="60">
        <v>0</v>
      </c>
      <c r="T45" s="70">
        <v>2.6</v>
      </c>
      <c r="U45" s="71">
        <v>1.9</v>
      </c>
      <c r="V45" s="71">
        <v>2.5</v>
      </c>
      <c r="W45" s="71">
        <v>4.4000000000000004</v>
      </c>
      <c r="X45" s="70">
        <v>38</v>
      </c>
      <c r="Y45" s="71">
        <v>59</v>
      </c>
      <c r="Z45" s="71">
        <v>91</v>
      </c>
      <c r="AA45" s="70">
        <v>7.0000000000000007E-2</v>
      </c>
      <c r="AB45" s="71">
        <v>0.14000000000000001</v>
      </c>
      <c r="AC45" s="71">
        <v>0.2</v>
      </c>
      <c r="AD45" s="60">
        <v>0</v>
      </c>
      <c r="AE45" s="71">
        <v>0.14000000000000001</v>
      </c>
      <c r="AF45" s="70">
        <v>0.18</v>
      </c>
      <c r="AG45" s="71">
        <v>0.17</v>
      </c>
      <c r="AH45" s="71">
        <v>0.35</v>
      </c>
      <c r="AI45" s="71">
        <v>0.13</v>
      </c>
      <c r="AJ45" s="71">
        <v>0.3</v>
      </c>
      <c r="AK45" s="63" t="s">
        <v>25</v>
      </c>
      <c r="AL45" s="93">
        <f>AC45-AH45</f>
        <v>-0.14999999999999997</v>
      </c>
    </row>
    <row r="46" spans="1:38" ht="17.25" thickBot="1">
      <c r="A46" s="72">
        <v>6</v>
      </c>
      <c r="B46" s="57" t="s">
        <v>105</v>
      </c>
      <c r="C46" s="58" t="s">
        <v>1813</v>
      </c>
      <c r="D46" s="69" t="s">
        <v>104</v>
      </c>
      <c r="E46" s="58" t="s">
        <v>91</v>
      </c>
      <c r="F46" s="69" t="s">
        <v>3838</v>
      </c>
      <c r="G46" s="69">
        <v>1996</v>
      </c>
      <c r="H46" s="70">
        <v>15</v>
      </c>
      <c r="I46" s="71">
        <v>15</v>
      </c>
      <c r="J46" s="98">
        <v>1326</v>
      </c>
      <c r="K46" s="71">
        <v>14.7</v>
      </c>
      <c r="L46" s="70">
        <v>1</v>
      </c>
      <c r="M46" s="60">
        <v>0</v>
      </c>
      <c r="N46" s="71">
        <v>1</v>
      </c>
      <c r="O46" s="71">
        <v>1</v>
      </c>
      <c r="P46" s="60">
        <v>0</v>
      </c>
      <c r="Q46" s="60">
        <v>0</v>
      </c>
      <c r="R46" s="71">
        <v>3</v>
      </c>
      <c r="S46" s="71">
        <v>1</v>
      </c>
      <c r="T46" s="70">
        <v>1.3</v>
      </c>
      <c r="U46" s="71">
        <v>1.3</v>
      </c>
      <c r="V46" s="71">
        <v>0.2</v>
      </c>
      <c r="W46" s="71">
        <v>1.5</v>
      </c>
      <c r="X46" s="70">
        <v>7</v>
      </c>
      <c r="Y46" s="71">
        <v>39</v>
      </c>
      <c r="Z46" s="60">
        <v>0</v>
      </c>
      <c r="AA46" s="70">
        <v>7.0000000000000007E-2</v>
      </c>
      <c r="AB46" s="60">
        <v>0</v>
      </c>
      <c r="AC46" s="71">
        <v>7.0000000000000007E-2</v>
      </c>
      <c r="AD46" s="71">
        <v>7.0000000000000007E-2</v>
      </c>
      <c r="AE46" s="71">
        <v>7.0000000000000007E-2</v>
      </c>
      <c r="AF46" s="70">
        <v>0.09</v>
      </c>
      <c r="AG46" s="71">
        <v>0.02</v>
      </c>
      <c r="AH46" s="71">
        <v>0.1</v>
      </c>
      <c r="AI46" s="71">
        <v>0.09</v>
      </c>
      <c r="AJ46" s="71">
        <v>0.1</v>
      </c>
      <c r="AK46" s="63" t="s">
        <v>25</v>
      </c>
      <c r="AL46" s="93">
        <f>AC46-AH46</f>
        <v>-0.03</v>
      </c>
    </row>
    <row r="47" spans="1:38" ht="17.25" thickBot="1">
      <c r="A47" s="72">
        <v>477</v>
      </c>
      <c r="B47" s="57" t="s">
        <v>2818</v>
      </c>
      <c r="C47" s="58" t="s">
        <v>1812</v>
      </c>
      <c r="D47" s="69" t="s">
        <v>103</v>
      </c>
      <c r="E47" s="58" t="s">
        <v>91</v>
      </c>
      <c r="F47" s="69" t="s">
        <v>4238</v>
      </c>
      <c r="G47" s="69">
        <v>1994</v>
      </c>
      <c r="H47" s="70">
        <v>15</v>
      </c>
      <c r="I47" s="71">
        <v>15</v>
      </c>
      <c r="J47" s="98">
        <v>1322</v>
      </c>
      <c r="K47" s="71">
        <v>14.7</v>
      </c>
      <c r="L47" s="70">
        <v>3</v>
      </c>
      <c r="M47" s="71">
        <v>5</v>
      </c>
      <c r="N47" s="71">
        <v>8</v>
      </c>
      <c r="O47" s="71">
        <v>3</v>
      </c>
      <c r="P47" s="60">
        <v>0</v>
      </c>
      <c r="Q47" s="60">
        <v>0</v>
      </c>
      <c r="R47" s="71">
        <v>3</v>
      </c>
      <c r="S47" s="60">
        <v>0</v>
      </c>
      <c r="T47" s="70">
        <v>3</v>
      </c>
      <c r="U47" s="71">
        <v>3</v>
      </c>
      <c r="V47" s="71">
        <v>3.4</v>
      </c>
      <c r="W47" s="71">
        <v>6.3</v>
      </c>
      <c r="X47" s="70">
        <v>10</v>
      </c>
      <c r="Y47" s="71">
        <v>59</v>
      </c>
      <c r="Z47" s="71">
        <v>29</v>
      </c>
      <c r="AA47" s="70">
        <v>0.2</v>
      </c>
      <c r="AB47" s="71">
        <v>0.34</v>
      </c>
      <c r="AC47" s="71">
        <v>0.54</v>
      </c>
      <c r="AD47" s="71">
        <v>0.2</v>
      </c>
      <c r="AE47" s="71">
        <v>0.54</v>
      </c>
      <c r="AF47" s="70">
        <v>0.2</v>
      </c>
      <c r="AG47" s="71">
        <v>0.23</v>
      </c>
      <c r="AH47" s="71">
        <v>0.43</v>
      </c>
      <c r="AI47" s="71">
        <v>0.2</v>
      </c>
      <c r="AJ47" s="71">
        <v>0.43</v>
      </c>
      <c r="AK47" s="63" t="s">
        <v>25</v>
      </c>
      <c r="AL47" s="93">
        <f>AC47-AH47</f>
        <v>0.11000000000000004</v>
      </c>
    </row>
    <row r="48" spans="1:38" ht="17.25" thickBot="1">
      <c r="A48" s="72">
        <v>416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4186</v>
      </c>
      <c r="G48" s="69">
        <v>1993</v>
      </c>
      <c r="H48" s="70">
        <v>15</v>
      </c>
      <c r="I48" s="71">
        <v>15</v>
      </c>
      <c r="J48" s="98">
        <v>1319</v>
      </c>
      <c r="K48" s="71">
        <v>14.7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4</v>
      </c>
      <c r="S48" s="60">
        <v>0</v>
      </c>
      <c r="T48" s="70">
        <v>0.7</v>
      </c>
      <c r="U48" s="71">
        <v>0.7</v>
      </c>
      <c r="V48" s="71">
        <v>0.4</v>
      </c>
      <c r="W48" s="71">
        <v>1.1000000000000001</v>
      </c>
      <c r="X48" s="70">
        <v>43</v>
      </c>
      <c r="Y48" s="71">
        <v>47</v>
      </c>
      <c r="Z48" s="71">
        <v>64</v>
      </c>
      <c r="AA48" s="59">
        <v>0</v>
      </c>
      <c r="AB48" s="71">
        <v>7.0000000000000007E-2</v>
      </c>
      <c r="AC48" s="71">
        <v>7.0000000000000007E-2</v>
      </c>
      <c r="AD48" s="60">
        <v>0</v>
      </c>
      <c r="AE48" s="71">
        <v>7.0000000000000007E-2</v>
      </c>
      <c r="AF48" s="70">
        <v>0.05</v>
      </c>
      <c r="AG48" s="71">
        <v>0.03</v>
      </c>
      <c r="AH48" s="71">
        <v>7.0000000000000007E-2</v>
      </c>
      <c r="AI48" s="71">
        <v>0.05</v>
      </c>
      <c r="AJ48" s="71">
        <v>7.0000000000000007E-2</v>
      </c>
      <c r="AK48" s="63" t="s">
        <v>25</v>
      </c>
      <c r="AL48" s="93">
        <f>AC48-AH48</f>
        <v>0</v>
      </c>
    </row>
    <row r="49" spans="1:38" ht="17.25" thickBot="1">
      <c r="A49" s="72">
        <v>18</v>
      </c>
      <c r="B49" s="57" t="s">
        <v>113</v>
      </c>
      <c r="C49" s="58" t="s">
        <v>1821</v>
      </c>
      <c r="D49" s="69" t="s">
        <v>1810</v>
      </c>
      <c r="E49" s="58" t="s">
        <v>65</v>
      </c>
      <c r="F49" s="69" t="s">
        <v>3849</v>
      </c>
      <c r="G49" s="69">
        <v>2000</v>
      </c>
      <c r="H49" s="70">
        <v>16</v>
      </c>
      <c r="I49" s="71">
        <v>16</v>
      </c>
      <c r="J49" s="98">
        <v>1318</v>
      </c>
      <c r="K49" s="71">
        <v>14.6</v>
      </c>
      <c r="L49" s="70">
        <v>4</v>
      </c>
      <c r="M49" s="71">
        <v>5</v>
      </c>
      <c r="N49" s="71">
        <v>9</v>
      </c>
      <c r="O49" s="71">
        <v>4</v>
      </c>
      <c r="P49" s="60">
        <v>0</v>
      </c>
      <c r="Q49" s="60">
        <v>0</v>
      </c>
      <c r="R49" s="71">
        <v>2</v>
      </c>
      <c r="S49" s="60">
        <v>0</v>
      </c>
      <c r="T49" s="70">
        <v>4</v>
      </c>
      <c r="U49" s="71">
        <v>4</v>
      </c>
      <c r="V49" s="71">
        <v>4.2</v>
      </c>
      <c r="W49" s="71">
        <v>8.3000000000000007</v>
      </c>
      <c r="X49" s="70">
        <v>32</v>
      </c>
      <c r="Y49" s="71">
        <v>58</v>
      </c>
      <c r="Z49" s="71">
        <v>82</v>
      </c>
      <c r="AA49" s="70">
        <v>0.27</v>
      </c>
      <c r="AB49" s="71">
        <v>0.34</v>
      </c>
      <c r="AC49" s="71">
        <v>0.61</v>
      </c>
      <c r="AD49" s="71">
        <v>0.27</v>
      </c>
      <c r="AE49" s="71">
        <v>0.61</v>
      </c>
      <c r="AF49" s="70">
        <v>0.27</v>
      </c>
      <c r="AG49" s="71">
        <v>0.28999999999999998</v>
      </c>
      <c r="AH49" s="71">
        <v>0.56000000000000005</v>
      </c>
      <c r="AI49" s="71">
        <v>0.27</v>
      </c>
      <c r="AJ49" s="71">
        <v>0.56000000000000005</v>
      </c>
      <c r="AK49" s="63" t="s">
        <v>25</v>
      </c>
      <c r="AL49" s="93">
        <f>AC49-AH49</f>
        <v>4.9999999999999933E-2</v>
      </c>
    </row>
    <row r="50" spans="1:38" ht="17.25" thickBot="1">
      <c r="A50" s="72">
        <v>393</v>
      </c>
      <c r="B50" s="57" t="s">
        <v>304</v>
      </c>
      <c r="C50" s="58" t="s">
        <v>1809</v>
      </c>
      <c r="D50" s="69" t="s">
        <v>104</v>
      </c>
      <c r="E50" s="58" t="s">
        <v>75</v>
      </c>
      <c r="F50" s="69" t="s">
        <v>4167</v>
      </c>
      <c r="G50" s="69">
        <v>1997</v>
      </c>
      <c r="H50" s="70">
        <v>15</v>
      </c>
      <c r="I50" s="71">
        <v>15</v>
      </c>
      <c r="J50" s="98">
        <v>1315</v>
      </c>
      <c r="K50" s="71">
        <v>14.6</v>
      </c>
      <c r="L50" s="59">
        <v>0</v>
      </c>
      <c r="M50" s="71">
        <v>3</v>
      </c>
      <c r="N50" s="71">
        <v>3</v>
      </c>
      <c r="O50" s="60">
        <v>0</v>
      </c>
      <c r="P50" s="60">
        <v>0</v>
      </c>
      <c r="Q50" s="60">
        <v>0</v>
      </c>
      <c r="R50" s="71">
        <v>4</v>
      </c>
      <c r="S50" s="60">
        <v>0</v>
      </c>
      <c r="T50" s="70">
        <v>0.1</v>
      </c>
      <c r="U50" s="71">
        <v>0.1</v>
      </c>
      <c r="V50" s="71">
        <v>2.2999999999999998</v>
      </c>
      <c r="W50" s="71">
        <v>2.4</v>
      </c>
      <c r="X50" s="70">
        <v>42</v>
      </c>
      <c r="Y50" s="71">
        <v>54</v>
      </c>
      <c r="Z50" s="71">
        <v>59</v>
      </c>
      <c r="AA50" s="59">
        <v>0</v>
      </c>
      <c r="AB50" s="71">
        <v>0.21</v>
      </c>
      <c r="AC50" s="71">
        <v>0.21</v>
      </c>
      <c r="AD50" s="60">
        <v>0</v>
      </c>
      <c r="AE50" s="71">
        <v>0.21</v>
      </c>
      <c r="AF50" s="70">
        <v>0.01</v>
      </c>
      <c r="AG50" s="71">
        <v>0.16</v>
      </c>
      <c r="AH50" s="71">
        <v>0.17</v>
      </c>
      <c r="AI50" s="71">
        <v>0.01</v>
      </c>
      <c r="AJ50" s="71">
        <v>0.17</v>
      </c>
      <c r="AK50" s="63" t="s">
        <v>25</v>
      </c>
      <c r="AL50" s="93"/>
    </row>
    <row r="51" spans="1:38" ht="17.25" thickBot="1">
      <c r="A51" s="72">
        <v>186</v>
      </c>
      <c r="B51" s="57" t="s">
        <v>200</v>
      </c>
      <c r="C51" s="58" t="s">
        <v>1822</v>
      </c>
      <c r="D51" s="69" t="s">
        <v>103</v>
      </c>
      <c r="E51" s="58" t="s">
        <v>67</v>
      </c>
      <c r="F51" s="69" t="s">
        <v>3999</v>
      </c>
      <c r="G51" s="69">
        <v>1997</v>
      </c>
      <c r="H51" s="70">
        <v>15</v>
      </c>
      <c r="I51" s="71">
        <v>15</v>
      </c>
      <c r="J51" s="98">
        <v>1312</v>
      </c>
      <c r="K51" s="71">
        <v>14.6</v>
      </c>
      <c r="L51" s="70">
        <v>1</v>
      </c>
      <c r="M51" s="71">
        <v>1</v>
      </c>
      <c r="N51" s="71">
        <v>2</v>
      </c>
      <c r="O51" s="71">
        <v>1</v>
      </c>
      <c r="P51" s="60">
        <v>0</v>
      </c>
      <c r="Q51" s="60">
        <v>0</v>
      </c>
      <c r="R51" s="71">
        <v>5</v>
      </c>
      <c r="S51" s="60">
        <v>0</v>
      </c>
      <c r="T51" s="70">
        <v>1.4</v>
      </c>
      <c r="U51" s="71">
        <v>1.4</v>
      </c>
      <c r="V51" s="71">
        <v>1.4</v>
      </c>
      <c r="W51" s="71">
        <v>2.8</v>
      </c>
      <c r="X51" s="70">
        <v>24</v>
      </c>
      <c r="Y51" s="71">
        <v>100</v>
      </c>
      <c r="Z51" s="71">
        <v>26</v>
      </c>
      <c r="AA51" s="70">
        <v>7.0000000000000007E-2</v>
      </c>
      <c r="AB51" s="71">
        <v>7.0000000000000007E-2</v>
      </c>
      <c r="AC51" s="71">
        <v>0.14000000000000001</v>
      </c>
      <c r="AD51" s="71">
        <v>7.0000000000000007E-2</v>
      </c>
      <c r="AE51" s="71">
        <v>0.14000000000000001</v>
      </c>
      <c r="AF51" s="70">
        <v>0.09</v>
      </c>
      <c r="AG51" s="71">
        <v>0.1</v>
      </c>
      <c r="AH51" s="71">
        <v>0.19</v>
      </c>
      <c r="AI51" s="71">
        <v>0.09</v>
      </c>
      <c r="AJ51" s="71">
        <v>0.19</v>
      </c>
      <c r="AK51" s="63" t="s">
        <v>25</v>
      </c>
      <c r="AL51" s="93">
        <f>AC51-AH51</f>
        <v>-4.9999999999999989E-2</v>
      </c>
    </row>
    <row r="52" spans="1:38" ht="17.25" thickBot="1">
      <c r="A52" s="72">
        <v>31</v>
      </c>
      <c r="B52" s="57" t="s">
        <v>123</v>
      </c>
      <c r="C52" s="58" t="s">
        <v>1824</v>
      </c>
      <c r="D52" s="69" t="s">
        <v>1819</v>
      </c>
      <c r="E52" s="58" t="s">
        <v>85</v>
      </c>
      <c r="F52" s="69" t="s">
        <v>3860</v>
      </c>
      <c r="G52" s="69">
        <v>1991</v>
      </c>
      <c r="H52" s="70">
        <v>16</v>
      </c>
      <c r="I52" s="71">
        <v>15</v>
      </c>
      <c r="J52" s="98">
        <v>1310</v>
      </c>
      <c r="K52" s="71">
        <v>14.6</v>
      </c>
      <c r="L52" s="70">
        <v>1</v>
      </c>
      <c r="M52" s="71">
        <v>3</v>
      </c>
      <c r="N52" s="71">
        <v>4</v>
      </c>
      <c r="O52" s="71">
        <v>1</v>
      </c>
      <c r="P52" s="60">
        <v>0</v>
      </c>
      <c r="Q52" s="60">
        <v>0</v>
      </c>
      <c r="R52" s="71">
        <v>6</v>
      </c>
      <c r="S52" s="71">
        <v>1</v>
      </c>
      <c r="T52" s="70">
        <v>1.9</v>
      </c>
      <c r="U52" s="71">
        <v>1.9</v>
      </c>
      <c r="V52" s="71">
        <v>2.5</v>
      </c>
      <c r="W52" s="71">
        <v>4.4000000000000004</v>
      </c>
      <c r="X52" s="70">
        <v>42</v>
      </c>
      <c r="Y52" s="71">
        <v>34</v>
      </c>
      <c r="Z52" s="71">
        <v>99</v>
      </c>
      <c r="AA52" s="70">
        <v>7.0000000000000007E-2</v>
      </c>
      <c r="AB52" s="71">
        <v>0.21</v>
      </c>
      <c r="AC52" s="71">
        <v>0.27</v>
      </c>
      <c r="AD52" s="71">
        <v>7.0000000000000007E-2</v>
      </c>
      <c r="AE52" s="71">
        <v>0.27</v>
      </c>
      <c r="AF52" s="70">
        <v>0.13</v>
      </c>
      <c r="AG52" s="71">
        <v>0.17</v>
      </c>
      <c r="AH52" s="71">
        <v>0.3</v>
      </c>
      <c r="AI52" s="71">
        <v>0.13</v>
      </c>
      <c r="AJ52" s="71">
        <v>0.3</v>
      </c>
      <c r="AK52" s="63" t="s">
        <v>25</v>
      </c>
      <c r="AL52" s="93">
        <f>AC52-AH52</f>
        <v>-2.9999999999999971E-2</v>
      </c>
    </row>
    <row r="53" spans="1:38" ht="17.25" thickBot="1">
      <c r="A53" s="72">
        <v>161</v>
      </c>
      <c r="B53" s="57" t="s">
        <v>2661</v>
      </c>
      <c r="C53" s="58" t="s">
        <v>1818</v>
      </c>
      <c r="D53" s="69" t="s">
        <v>111</v>
      </c>
      <c r="E53" s="58" t="s">
        <v>77</v>
      </c>
      <c r="F53" s="69" t="s">
        <v>3977</v>
      </c>
      <c r="G53" s="69">
        <v>1993</v>
      </c>
      <c r="H53" s="70">
        <v>15</v>
      </c>
      <c r="I53" s="71">
        <v>15</v>
      </c>
      <c r="J53" s="98">
        <v>1305</v>
      </c>
      <c r="K53" s="71">
        <v>14.5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1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71">
        <v>1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  <c r="AL53" s="93"/>
    </row>
    <row r="54" spans="1:38" ht="17.25" thickBot="1">
      <c r="A54" s="72">
        <v>356</v>
      </c>
      <c r="B54" s="57" t="s">
        <v>286</v>
      </c>
      <c r="C54" s="58" t="s">
        <v>1852</v>
      </c>
      <c r="D54" s="69" t="s">
        <v>104</v>
      </c>
      <c r="E54" s="58" t="s">
        <v>91</v>
      </c>
      <c r="F54" s="69" t="s">
        <v>4140</v>
      </c>
      <c r="G54" s="69">
        <v>1994</v>
      </c>
      <c r="H54" s="70">
        <v>15</v>
      </c>
      <c r="I54" s="71">
        <v>14</v>
      </c>
      <c r="J54" s="98">
        <v>1305</v>
      </c>
      <c r="K54" s="71">
        <v>14.5</v>
      </c>
      <c r="L54" s="59">
        <v>0</v>
      </c>
      <c r="M54" s="71">
        <v>1</v>
      </c>
      <c r="N54" s="71">
        <v>1</v>
      </c>
      <c r="O54" s="60">
        <v>0</v>
      </c>
      <c r="P54" s="60">
        <v>0</v>
      </c>
      <c r="Q54" s="60">
        <v>0</v>
      </c>
      <c r="R54" s="71">
        <v>7</v>
      </c>
      <c r="S54" s="60">
        <v>0</v>
      </c>
      <c r="T54" s="70">
        <v>0.7</v>
      </c>
      <c r="U54" s="71">
        <v>0.7</v>
      </c>
      <c r="V54" s="71">
        <v>1.9</v>
      </c>
      <c r="W54" s="71">
        <v>2.6</v>
      </c>
      <c r="X54" s="70">
        <v>19</v>
      </c>
      <c r="Y54" s="71">
        <v>49</v>
      </c>
      <c r="Z54" s="71">
        <v>45</v>
      </c>
      <c r="AA54" s="59">
        <v>0</v>
      </c>
      <c r="AB54" s="71">
        <v>7.0000000000000007E-2</v>
      </c>
      <c r="AC54" s="71">
        <v>7.0000000000000007E-2</v>
      </c>
      <c r="AD54" s="60">
        <v>0</v>
      </c>
      <c r="AE54" s="71">
        <v>7.0000000000000007E-2</v>
      </c>
      <c r="AF54" s="70">
        <v>0.05</v>
      </c>
      <c r="AG54" s="71">
        <v>0.13</v>
      </c>
      <c r="AH54" s="71">
        <v>0.18</v>
      </c>
      <c r="AI54" s="71">
        <v>0.05</v>
      </c>
      <c r="AJ54" s="71">
        <v>0.18</v>
      </c>
      <c r="AK54" s="63" t="s">
        <v>25</v>
      </c>
      <c r="AL54" s="93">
        <f>AC54-AH54</f>
        <v>-0.10999999999999999</v>
      </c>
    </row>
    <row r="55" spans="1:38" ht="17.25" thickBot="1">
      <c r="A55" s="72">
        <v>357</v>
      </c>
      <c r="B55" s="57" t="s">
        <v>287</v>
      </c>
      <c r="C55" s="58" t="s">
        <v>1822</v>
      </c>
      <c r="D55" s="69" t="s">
        <v>1819</v>
      </c>
      <c r="E55" s="58" t="s">
        <v>91</v>
      </c>
      <c r="F55" s="69" t="s">
        <v>4141</v>
      </c>
      <c r="G55" s="69">
        <v>1997</v>
      </c>
      <c r="H55" s="70">
        <v>15</v>
      </c>
      <c r="I55" s="71">
        <v>15</v>
      </c>
      <c r="J55" s="98">
        <v>1305</v>
      </c>
      <c r="K55" s="71">
        <v>14.5</v>
      </c>
      <c r="L55" s="70">
        <v>2</v>
      </c>
      <c r="M55" s="71">
        <v>1</v>
      </c>
      <c r="N55" s="71">
        <v>3</v>
      </c>
      <c r="O55" s="71">
        <v>1</v>
      </c>
      <c r="P55" s="71">
        <v>1</v>
      </c>
      <c r="Q55" s="71">
        <v>1</v>
      </c>
      <c r="R55" s="71">
        <v>5</v>
      </c>
      <c r="S55" s="60">
        <v>0</v>
      </c>
      <c r="T55" s="70">
        <v>2.6</v>
      </c>
      <c r="U55" s="71">
        <v>1.9</v>
      </c>
      <c r="V55" s="71">
        <v>2.2999999999999998</v>
      </c>
      <c r="W55" s="71">
        <v>4.0999999999999996</v>
      </c>
      <c r="X55" s="70">
        <v>20</v>
      </c>
      <c r="Y55" s="71">
        <v>96</v>
      </c>
      <c r="Z55" s="71">
        <v>57</v>
      </c>
      <c r="AA55" s="70">
        <v>0.14000000000000001</v>
      </c>
      <c r="AB55" s="71">
        <v>7.0000000000000007E-2</v>
      </c>
      <c r="AC55" s="71">
        <v>0.21</v>
      </c>
      <c r="AD55" s="71">
        <v>7.0000000000000007E-2</v>
      </c>
      <c r="AE55" s="71">
        <v>0.14000000000000001</v>
      </c>
      <c r="AF55" s="70">
        <v>0.18</v>
      </c>
      <c r="AG55" s="71">
        <v>0.16</v>
      </c>
      <c r="AH55" s="71">
        <v>0.34</v>
      </c>
      <c r="AI55" s="71">
        <v>0.13</v>
      </c>
      <c r="AJ55" s="71">
        <v>0.28000000000000003</v>
      </c>
      <c r="AK55" s="63" t="s">
        <v>25</v>
      </c>
      <c r="AL55" s="93">
        <f>AC55-AH55</f>
        <v>-0.13000000000000003</v>
      </c>
    </row>
    <row r="56" spans="1:38" ht="17.25" thickBot="1">
      <c r="A56" s="72">
        <v>402</v>
      </c>
      <c r="B56" s="57" t="s">
        <v>311</v>
      </c>
      <c r="C56" s="58" t="s">
        <v>1812</v>
      </c>
      <c r="D56" s="69" t="s">
        <v>102</v>
      </c>
      <c r="E56" s="58" t="s">
        <v>63</v>
      </c>
      <c r="F56" s="69" t="s">
        <v>4174</v>
      </c>
      <c r="G56" s="69">
        <v>2001</v>
      </c>
      <c r="H56" s="70">
        <v>15</v>
      </c>
      <c r="I56" s="71">
        <v>15</v>
      </c>
      <c r="J56" s="98">
        <v>1302</v>
      </c>
      <c r="K56" s="71">
        <v>14.5</v>
      </c>
      <c r="L56" s="70">
        <v>5</v>
      </c>
      <c r="M56" s="71">
        <v>6</v>
      </c>
      <c r="N56" s="71">
        <v>11</v>
      </c>
      <c r="O56" s="71">
        <v>3</v>
      </c>
      <c r="P56" s="71">
        <v>2</v>
      </c>
      <c r="Q56" s="71">
        <v>2</v>
      </c>
      <c r="R56" s="71">
        <v>1</v>
      </c>
      <c r="S56" s="60">
        <v>0</v>
      </c>
      <c r="T56" s="70">
        <v>5</v>
      </c>
      <c r="U56" s="71">
        <v>3.4</v>
      </c>
      <c r="V56" s="71">
        <v>4.4000000000000004</v>
      </c>
      <c r="W56" s="71">
        <v>7.8</v>
      </c>
      <c r="X56" s="70">
        <v>64</v>
      </c>
      <c r="Y56" s="71">
        <v>50</v>
      </c>
      <c r="Z56" s="71">
        <v>200</v>
      </c>
      <c r="AA56" s="70">
        <v>0.35</v>
      </c>
      <c r="AB56" s="71">
        <v>0.41</v>
      </c>
      <c r="AC56" s="71">
        <v>0.76</v>
      </c>
      <c r="AD56" s="71">
        <v>0.21</v>
      </c>
      <c r="AE56" s="71">
        <v>0.62</v>
      </c>
      <c r="AF56" s="70">
        <v>0.35</v>
      </c>
      <c r="AG56" s="71">
        <v>0.3</v>
      </c>
      <c r="AH56" s="71">
        <v>0.65</v>
      </c>
      <c r="AI56" s="71">
        <v>0.24</v>
      </c>
      <c r="AJ56" s="71">
        <v>0.54</v>
      </c>
      <c r="AK56" s="63" t="s">
        <v>25</v>
      </c>
      <c r="AL56" s="93">
        <f>AC56-AH56</f>
        <v>0.10999999999999999</v>
      </c>
    </row>
    <row r="57" spans="1:38" ht="17.25" thickBot="1">
      <c r="A57" s="72">
        <v>332</v>
      </c>
      <c r="B57" s="57" t="s">
        <v>280</v>
      </c>
      <c r="C57" s="58" t="s">
        <v>1825</v>
      </c>
      <c r="D57" s="69" t="s">
        <v>103</v>
      </c>
      <c r="E57" s="58" t="s">
        <v>77</v>
      </c>
      <c r="F57" s="69" t="s">
        <v>3680</v>
      </c>
      <c r="G57" s="69">
        <v>1994</v>
      </c>
      <c r="H57" s="70">
        <v>15</v>
      </c>
      <c r="I57" s="71">
        <v>15</v>
      </c>
      <c r="J57" s="98">
        <v>1300</v>
      </c>
      <c r="K57" s="71">
        <v>14.4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5</v>
      </c>
      <c r="S57" s="60">
        <v>0</v>
      </c>
      <c r="T57" s="70">
        <v>2.1</v>
      </c>
      <c r="U57" s="71">
        <v>2.1</v>
      </c>
      <c r="V57" s="71">
        <v>1.2</v>
      </c>
      <c r="W57" s="71">
        <v>3.3</v>
      </c>
      <c r="X57" s="70">
        <v>6</v>
      </c>
      <c r="Y57" s="71">
        <v>86</v>
      </c>
      <c r="Z57" s="71">
        <v>29</v>
      </c>
      <c r="AA57" s="70">
        <v>7.0000000000000007E-2</v>
      </c>
      <c r="AB57" s="71">
        <v>7.0000000000000007E-2</v>
      </c>
      <c r="AC57" s="71">
        <v>0.14000000000000001</v>
      </c>
      <c r="AD57" s="71">
        <v>7.0000000000000007E-2</v>
      </c>
      <c r="AE57" s="71">
        <v>0.14000000000000001</v>
      </c>
      <c r="AF57" s="70">
        <v>0.15</v>
      </c>
      <c r="AG57" s="71">
        <v>0.08</v>
      </c>
      <c r="AH57" s="71">
        <v>0.23</v>
      </c>
      <c r="AI57" s="71">
        <v>0.15</v>
      </c>
      <c r="AJ57" s="71">
        <v>0.23</v>
      </c>
      <c r="AK57" s="63" t="s">
        <v>25</v>
      </c>
      <c r="AL57" s="93">
        <f>AC57-AH57</f>
        <v>-0.09</v>
      </c>
    </row>
    <row r="58" spans="1:38" ht="17.25" thickBot="1">
      <c r="A58" s="72">
        <v>476</v>
      </c>
      <c r="B58" s="57" t="s">
        <v>349</v>
      </c>
      <c r="C58" s="58" t="s">
        <v>1812</v>
      </c>
      <c r="D58" s="69" t="s">
        <v>104</v>
      </c>
      <c r="E58" s="58" t="s">
        <v>85</v>
      </c>
      <c r="F58" s="69" t="s">
        <v>4237</v>
      </c>
      <c r="G58" s="69">
        <v>1989</v>
      </c>
      <c r="H58" s="70">
        <v>15</v>
      </c>
      <c r="I58" s="71">
        <v>15</v>
      </c>
      <c r="J58" s="98">
        <v>1299</v>
      </c>
      <c r="K58" s="71">
        <v>14.4</v>
      </c>
      <c r="L58" s="59">
        <v>0</v>
      </c>
      <c r="M58" s="71">
        <v>1</v>
      </c>
      <c r="N58" s="71">
        <v>1</v>
      </c>
      <c r="O58" s="60">
        <v>0</v>
      </c>
      <c r="P58" s="60">
        <v>0</v>
      </c>
      <c r="Q58" s="60">
        <v>0</v>
      </c>
      <c r="R58" s="71">
        <v>4</v>
      </c>
      <c r="S58" s="60">
        <v>0</v>
      </c>
      <c r="T58" s="70">
        <v>0.7</v>
      </c>
      <c r="U58" s="71">
        <v>0.7</v>
      </c>
      <c r="V58" s="71">
        <v>0.2</v>
      </c>
      <c r="W58" s="71">
        <v>0.9</v>
      </c>
      <c r="X58" s="70">
        <v>15</v>
      </c>
      <c r="Y58" s="71">
        <v>48</v>
      </c>
      <c r="Z58" s="71">
        <v>14</v>
      </c>
      <c r="AA58" s="59">
        <v>0</v>
      </c>
      <c r="AB58" s="71">
        <v>7.0000000000000007E-2</v>
      </c>
      <c r="AC58" s="71">
        <v>7.0000000000000007E-2</v>
      </c>
      <c r="AD58" s="60">
        <v>0</v>
      </c>
      <c r="AE58" s="71">
        <v>7.0000000000000007E-2</v>
      </c>
      <c r="AF58" s="70">
        <v>0.05</v>
      </c>
      <c r="AG58" s="71">
        <v>0.02</v>
      </c>
      <c r="AH58" s="71">
        <v>0.06</v>
      </c>
      <c r="AI58" s="71">
        <v>0.05</v>
      </c>
      <c r="AJ58" s="71">
        <v>0.06</v>
      </c>
      <c r="AK58" s="63" t="s">
        <v>25</v>
      </c>
      <c r="AL58" s="93">
        <f>AC58-AH58</f>
        <v>1.0000000000000009E-2</v>
      </c>
    </row>
    <row r="59" spans="1:38" ht="17.25" thickBot="1">
      <c r="A59" s="72">
        <v>488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4249</v>
      </c>
      <c r="G59" s="69">
        <v>1996</v>
      </c>
      <c r="H59" s="70">
        <v>16</v>
      </c>
      <c r="I59" s="71">
        <v>15</v>
      </c>
      <c r="J59" s="98">
        <v>1294</v>
      </c>
      <c r="K59" s="71">
        <v>14.4</v>
      </c>
      <c r="L59" s="70">
        <v>3</v>
      </c>
      <c r="M59" s="71">
        <v>1</v>
      </c>
      <c r="N59" s="71">
        <v>4</v>
      </c>
      <c r="O59" s="71">
        <v>3</v>
      </c>
      <c r="P59" s="60">
        <v>0</v>
      </c>
      <c r="Q59" s="60">
        <v>0</v>
      </c>
      <c r="R59" s="71">
        <v>2</v>
      </c>
      <c r="S59" s="60">
        <v>0</v>
      </c>
      <c r="T59" s="70">
        <v>5.4</v>
      </c>
      <c r="U59" s="71">
        <v>5.4</v>
      </c>
      <c r="V59" s="71">
        <v>1.4</v>
      </c>
      <c r="W59" s="71">
        <v>6.8</v>
      </c>
      <c r="X59" s="70">
        <v>24</v>
      </c>
      <c r="Y59" s="71">
        <v>18</v>
      </c>
      <c r="Z59" s="71">
        <v>71</v>
      </c>
      <c r="AA59" s="70">
        <v>0.21</v>
      </c>
      <c r="AB59" s="71">
        <v>7.0000000000000007E-2</v>
      </c>
      <c r="AC59" s="71">
        <v>0.28000000000000003</v>
      </c>
      <c r="AD59" s="71">
        <v>0.21</v>
      </c>
      <c r="AE59" s="71">
        <v>0.28000000000000003</v>
      </c>
      <c r="AF59" s="70">
        <v>0.38</v>
      </c>
      <c r="AG59" s="71">
        <v>0.09</v>
      </c>
      <c r="AH59" s="71">
        <v>0.47</v>
      </c>
      <c r="AI59" s="71">
        <v>0.38</v>
      </c>
      <c r="AJ59" s="71">
        <v>0.47</v>
      </c>
      <c r="AK59" s="63" t="s">
        <v>25</v>
      </c>
      <c r="AL59" s="93">
        <f>AC59-AH59</f>
        <v>-0.18999999999999995</v>
      </c>
    </row>
    <row r="60" spans="1:38" ht="17.25" thickBot="1">
      <c r="A60" s="72">
        <v>189</v>
      </c>
      <c r="B60" s="57" t="s">
        <v>201</v>
      </c>
      <c r="C60" s="58" t="s">
        <v>1816</v>
      </c>
      <c r="D60" s="69" t="s">
        <v>102</v>
      </c>
      <c r="E60" s="58" t="s">
        <v>65</v>
      </c>
      <c r="F60" s="69" t="s">
        <v>4002</v>
      </c>
      <c r="G60" s="69">
        <v>2000</v>
      </c>
      <c r="H60" s="70">
        <v>15</v>
      </c>
      <c r="I60" s="71">
        <v>15</v>
      </c>
      <c r="J60" s="98">
        <v>1293</v>
      </c>
      <c r="K60" s="71">
        <v>14.4</v>
      </c>
      <c r="L60" s="70">
        <v>14</v>
      </c>
      <c r="M60" s="71">
        <v>4</v>
      </c>
      <c r="N60" s="71">
        <v>18</v>
      </c>
      <c r="O60" s="71">
        <v>11</v>
      </c>
      <c r="P60" s="71">
        <v>3</v>
      </c>
      <c r="Q60" s="71">
        <v>4</v>
      </c>
      <c r="R60" s="71">
        <v>1</v>
      </c>
      <c r="S60" s="60">
        <v>0</v>
      </c>
      <c r="T60" s="70">
        <v>14.8</v>
      </c>
      <c r="U60" s="71">
        <v>11.6</v>
      </c>
      <c r="V60" s="71">
        <v>3.2</v>
      </c>
      <c r="W60" s="71">
        <v>14.8</v>
      </c>
      <c r="X60" s="70">
        <v>12</v>
      </c>
      <c r="Y60" s="71">
        <v>10</v>
      </c>
      <c r="Z60" s="71">
        <v>56</v>
      </c>
      <c r="AA60" s="70">
        <v>0.97</v>
      </c>
      <c r="AB60" s="71">
        <v>0.28000000000000003</v>
      </c>
      <c r="AC60" s="71">
        <v>1.25</v>
      </c>
      <c r="AD60" s="71">
        <v>0.77</v>
      </c>
      <c r="AE60" s="71">
        <v>1.04</v>
      </c>
      <c r="AF60" s="70">
        <v>1.03</v>
      </c>
      <c r="AG60" s="71">
        <v>0.22</v>
      </c>
      <c r="AH60" s="71">
        <v>1.25</v>
      </c>
      <c r="AI60" s="71">
        <v>0.81</v>
      </c>
      <c r="AJ60" s="71">
        <v>1.03</v>
      </c>
      <c r="AK60" s="63" t="s">
        <v>25</v>
      </c>
      <c r="AL60" s="93">
        <f>AC60-AH60</f>
        <v>0</v>
      </c>
    </row>
    <row r="61" spans="1:38" ht="17.25" thickBot="1">
      <c r="A61" s="72">
        <v>214</v>
      </c>
      <c r="B61" s="57" t="s">
        <v>214</v>
      </c>
      <c r="C61" s="58" t="s">
        <v>1836</v>
      </c>
      <c r="D61" s="69" t="s">
        <v>1853</v>
      </c>
      <c r="E61" s="58" t="s">
        <v>77</v>
      </c>
      <c r="F61" s="69" t="s">
        <v>4024</v>
      </c>
      <c r="G61" s="69">
        <v>1998</v>
      </c>
      <c r="H61" s="70">
        <v>16</v>
      </c>
      <c r="I61" s="71">
        <v>16</v>
      </c>
      <c r="J61" s="98">
        <v>1287</v>
      </c>
      <c r="K61" s="71">
        <v>14.3</v>
      </c>
      <c r="L61" s="59">
        <v>0</v>
      </c>
      <c r="M61" s="71">
        <v>1</v>
      </c>
      <c r="N61" s="71">
        <v>1</v>
      </c>
      <c r="O61" s="60">
        <v>0</v>
      </c>
      <c r="P61" s="60">
        <v>0</v>
      </c>
      <c r="Q61" s="60">
        <v>0</v>
      </c>
      <c r="R61" s="71">
        <v>2</v>
      </c>
      <c r="S61" s="60">
        <v>0</v>
      </c>
      <c r="T61" s="70">
        <v>0.6</v>
      </c>
      <c r="U61" s="71">
        <v>0.6</v>
      </c>
      <c r="V61" s="71">
        <v>2.7</v>
      </c>
      <c r="W61" s="71">
        <v>3.3</v>
      </c>
      <c r="X61" s="70">
        <v>10</v>
      </c>
      <c r="Y61" s="71">
        <v>59</v>
      </c>
      <c r="Z61" s="71">
        <v>47</v>
      </c>
      <c r="AA61" s="59">
        <v>0</v>
      </c>
      <c r="AB61" s="71">
        <v>7.0000000000000007E-2</v>
      </c>
      <c r="AC61" s="71">
        <v>7.0000000000000007E-2</v>
      </c>
      <c r="AD61" s="60">
        <v>0</v>
      </c>
      <c r="AE61" s="71">
        <v>7.0000000000000007E-2</v>
      </c>
      <c r="AF61" s="70">
        <v>0.04</v>
      </c>
      <c r="AG61" s="71">
        <v>0.19</v>
      </c>
      <c r="AH61" s="71">
        <v>0.23</v>
      </c>
      <c r="AI61" s="71">
        <v>0.04</v>
      </c>
      <c r="AJ61" s="71">
        <v>0.23</v>
      </c>
      <c r="AK61" s="63" t="s">
        <v>25</v>
      </c>
      <c r="AL61" s="93">
        <f>AC61-AH61</f>
        <v>-0.16</v>
      </c>
    </row>
    <row r="62" spans="1:38" ht="17.25" thickBot="1">
      <c r="A62" s="72">
        <v>288</v>
      </c>
      <c r="B62" s="57" t="s">
        <v>257</v>
      </c>
      <c r="C62" s="58" t="s">
        <v>1860</v>
      </c>
      <c r="D62" s="69" t="s">
        <v>102</v>
      </c>
      <c r="E62" s="58" t="s">
        <v>77</v>
      </c>
      <c r="F62" s="69" t="s">
        <v>4085</v>
      </c>
      <c r="G62" s="69">
        <v>1999</v>
      </c>
      <c r="H62" s="70">
        <v>15</v>
      </c>
      <c r="I62" s="71">
        <v>15</v>
      </c>
      <c r="J62" s="98">
        <v>1286</v>
      </c>
      <c r="K62" s="71">
        <v>14.3</v>
      </c>
      <c r="L62" s="70">
        <v>7</v>
      </c>
      <c r="M62" s="71">
        <v>3</v>
      </c>
      <c r="N62" s="71">
        <v>10</v>
      </c>
      <c r="O62" s="71">
        <v>4</v>
      </c>
      <c r="P62" s="71">
        <v>3</v>
      </c>
      <c r="Q62" s="71">
        <v>3</v>
      </c>
      <c r="R62" s="71">
        <v>1</v>
      </c>
      <c r="S62" s="60">
        <v>0</v>
      </c>
      <c r="T62" s="70">
        <v>8.5</v>
      </c>
      <c r="U62" s="71">
        <v>6.2</v>
      </c>
      <c r="V62" s="71">
        <v>2.7</v>
      </c>
      <c r="W62" s="71">
        <v>8.9</v>
      </c>
      <c r="X62" s="70">
        <v>49</v>
      </c>
      <c r="Y62" s="71">
        <v>65</v>
      </c>
      <c r="Z62" s="71">
        <v>131</v>
      </c>
      <c r="AA62" s="70">
        <v>0.49</v>
      </c>
      <c r="AB62" s="71">
        <v>0.21</v>
      </c>
      <c r="AC62" s="71">
        <v>0.7</v>
      </c>
      <c r="AD62" s="71">
        <v>0.28000000000000003</v>
      </c>
      <c r="AE62" s="71">
        <v>0.49</v>
      </c>
      <c r="AF62" s="70">
        <v>0.6</v>
      </c>
      <c r="AG62" s="71">
        <v>0.19</v>
      </c>
      <c r="AH62" s="71">
        <v>0.79</v>
      </c>
      <c r="AI62" s="71">
        <v>0.43</v>
      </c>
      <c r="AJ62" s="71">
        <v>0.62</v>
      </c>
      <c r="AK62" s="63" t="s">
        <v>25</v>
      </c>
      <c r="AL62" s="93">
        <f>AC62-AH62</f>
        <v>-9.000000000000008E-2</v>
      </c>
    </row>
    <row r="63" spans="1:38" ht="17.25" thickBot="1">
      <c r="A63" s="72">
        <v>107</v>
      </c>
      <c r="B63" s="57" t="s">
        <v>155</v>
      </c>
      <c r="C63" s="58" t="s">
        <v>1841</v>
      </c>
      <c r="D63" s="69" t="s">
        <v>104</v>
      </c>
      <c r="E63" s="58" t="s">
        <v>69</v>
      </c>
      <c r="F63" s="69" t="s">
        <v>3929</v>
      </c>
      <c r="G63" s="69">
        <v>1999</v>
      </c>
      <c r="H63" s="70">
        <v>15</v>
      </c>
      <c r="I63" s="71">
        <v>14</v>
      </c>
      <c r="J63" s="98">
        <v>1285</v>
      </c>
      <c r="K63" s="71">
        <v>14.3</v>
      </c>
      <c r="L63" s="70">
        <v>1</v>
      </c>
      <c r="M63" s="71">
        <v>1</v>
      </c>
      <c r="N63" s="71">
        <v>2</v>
      </c>
      <c r="O63" s="71">
        <v>1</v>
      </c>
      <c r="P63" s="60">
        <v>0</v>
      </c>
      <c r="Q63" s="60">
        <v>0</v>
      </c>
      <c r="R63" s="71">
        <v>3</v>
      </c>
      <c r="S63" s="60">
        <v>0</v>
      </c>
      <c r="T63" s="70">
        <v>0.6</v>
      </c>
      <c r="U63" s="71">
        <v>0.6</v>
      </c>
      <c r="V63" s="71">
        <v>1.4</v>
      </c>
      <c r="W63" s="71">
        <v>2</v>
      </c>
      <c r="X63" s="70">
        <v>32</v>
      </c>
      <c r="Y63" s="71">
        <v>60</v>
      </c>
      <c r="Z63" s="71">
        <v>60</v>
      </c>
      <c r="AA63" s="70">
        <v>7.0000000000000007E-2</v>
      </c>
      <c r="AB63" s="71">
        <v>7.0000000000000007E-2</v>
      </c>
      <c r="AC63" s="71">
        <v>0.14000000000000001</v>
      </c>
      <c r="AD63" s="71">
        <v>7.0000000000000007E-2</v>
      </c>
      <c r="AE63" s="71">
        <v>0.14000000000000001</v>
      </c>
      <c r="AF63" s="70">
        <v>0.04</v>
      </c>
      <c r="AG63" s="71">
        <v>0.1</v>
      </c>
      <c r="AH63" s="71">
        <v>0.14000000000000001</v>
      </c>
      <c r="AI63" s="71">
        <v>0.04</v>
      </c>
      <c r="AJ63" s="71">
        <v>0.14000000000000001</v>
      </c>
      <c r="AK63" s="63" t="s">
        <v>25</v>
      </c>
      <c r="AL63" s="93">
        <f>AC63-AH63</f>
        <v>0</v>
      </c>
    </row>
    <row r="64" spans="1:38" ht="17.25" thickBot="1">
      <c r="A64" s="72">
        <v>401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4173</v>
      </c>
      <c r="G64" s="69">
        <v>1993</v>
      </c>
      <c r="H64" s="70">
        <v>15</v>
      </c>
      <c r="I64" s="71">
        <v>15</v>
      </c>
      <c r="J64" s="98">
        <v>1282</v>
      </c>
      <c r="K64" s="71">
        <v>14.2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1</v>
      </c>
      <c r="S64" s="60">
        <v>0</v>
      </c>
      <c r="T64" s="59">
        <v>0</v>
      </c>
      <c r="U64" s="60">
        <v>0</v>
      </c>
      <c r="V64" s="60">
        <v>0</v>
      </c>
      <c r="W64" s="60">
        <v>0</v>
      </c>
      <c r="X64" s="59">
        <v>0</v>
      </c>
      <c r="Y64" s="60">
        <v>0</v>
      </c>
      <c r="Z64" s="60">
        <v>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59">
        <v>0</v>
      </c>
      <c r="AG64" s="60">
        <v>0</v>
      </c>
      <c r="AH64" s="60">
        <v>0</v>
      </c>
      <c r="AI64" s="60">
        <v>0</v>
      </c>
      <c r="AJ64" s="60">
        <v>0</v>
      </c>
      <c r="AK64" s="63" t="s">
        <v>25</v>
      </c>
      <c r="AL64" s="93">
        <f>AC64-AH64</f>
        <v>0</v>
      </c>
    </row>
    <row r="65" spans="1:38" ht="17.25" thickBot="1">
      <c r="A65" s="72">
        <v>273</v>
      </c>
      <c r="B65" s="57" t="s">
        <v>246</v>
      </c>
      <c r="C65" s="58" t="s">
        <v>1844</v>
      </c>
      <c r="D65" s="69" t="s">
        <v>103</v>
      </c>
      <c r="E65" s="58" t="s">
        <v>87</v>
      </c>
      <c r="F65" s="69" t="s">
        <v>4077</v>
      </c>
      <c r="G65" s="69">
        <v>1998</v>
      </c>
      <c r="H65" s="70">
        <v>15</v>
      </c>
      <c r="I65" s="71">
        <v>15</v>
      </c>
      <c r="J65" s="98">
        <v>1272</v>
      </c>
      <c r="K65" s="71">
        <v>14.1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4</v>
      </c>
      <c r="S65" s="60">
        <v>0</v>
      </c>
      <c r="T65" s="70">
        <v>0.3</v>
      </c>
      <c r="U65" s="71">
        <v>0.3</v>
      </c>
      <c r="V65" s="71">
        <v>0.2</v>
      </c>
      <c r="W65" s="71">
        <v>0.5</v>
      </c>
      <c r="X65" s="70">
        <v>12</v>
      </c>
      <c r="Y65" s="71">
        <v>40</v>
      </c>
      <c r="Z65" s="71">
        <v>8</v>
      </c>
      <c r="AA65" s="70">
        <v>7.0000000000000007E-2</v>
      </c>
      <c r="AB65" s="60">
        <v>0</v>
      </c>
      <c r="AC65" s="71">
        <v>7.0000000000000007E-2</v>
      </c>
      <c r="AD65" s="71">
        <v>7.0000000000000007E-2</v>
      </c>
      <c r="AE65" s="71">
        <v>7.0000000000000007E-2</v>
      </c>
      <c r="AF65" s="70">
        <v>0.02</v>
      </c>
      <c r="AG65" s="71">
        <v>0.01</v>
      </c>
      <c r="AH65" s="71">
        <v>0.03</v>
      </c>
      <c r="AI65" s="71">
        <v>0.02</v>
      </c>
      <c r="AJ65" s="71">
        <v>0.03</v>
      </c>
      <c r="AK65" s="63" t="s">
        <v>25</v>
      </c>
      <c r="AL65" s="93">
        <f>AC65-AH65</f>
        <v>4.0000000000000008E-2</v>
      </c>
    </row>
    <row r="66" spans="1:38" ht="17.25" thickBot="1">
      <c r="A66" s="72">
        <v>304</v>
      </c>
      <c r="B66" s="57" t="s">
        <v>264</v>
      </c>
      <c r="C66" s="58" t="s">
        <v>1812</v>
      </c>
      <c r="D66" s="69" t="s">
        <v>104</v>
      </c>
      <c r="E66" s="58" t="s">
        <v>85</v>
      </c>
      <c r="F66" s="69" t="s">
        <v>4099</v>
      </c>
      <c r="G66" s="69">
        <v>1999</v>
      </c>
      <c r="H66" s="70">
        <v>15</v>
      </c>
      <c r="I66" s="71">
        <v>15</v>
      </c>
      <c r="J66" s="98">
        <v>1267</v>
      </c>
      <c r="K66" s="71">
        <v>14.1</v>
      </c>
      <c r="L66" s="70">
        <v>1</v>
      </c>
      <c r="M66" s="71">
        <v>1</v>
      </c>
      <c r="N66" s="71">
        <v>2</v>
      </c>
      <c r="O66" s="71">
        <v>1</v>
      </c>
      <c r="P66" s="60">
        <v>0</v>
      </c>
      <c r="Q66" s="60">
        <v>0</v>
      </c>
      <c r="R66" s="71">
        <v>2</v>
      </c>
      <c r="S66" s="60">
        <v>0</v>
      </c>
      <c r="T66" s="70">
        <v>0.5</v>
      </c>
      <c r="U66" s="71">
        <v>0.5</v>
      </c>
      <c r="V66" s="71">
        <v>0.9</v>
      </c>
      <c r="W66" s="71">
        <v>1.4</v>
      </c>
      <c r="X66" s="70">
        <v>9</v>
      </c>
      <c r="Y66" s="71">
        <v>41</v>
      </c>
      <c r="Z66" s="71">
        <v>62</v>
      </c>
      <c r="AA66" s="70">
        <v>7.0000000000000007E-2</v>
      </c>
      <c r="AB66" s="71">
        <v>7.0000000000000007E-2</v>
      </c>
      <c r="AC66" s="71">
        <v>0.14000000000000001</v>
      </c>
      <c r="AD66" s="71">
        <v>7.0000000000000007E-2</v>
      </c>
      <c r="AE66" s="71">
        <v>0.14000000000000001</v>
      </c>
      <c r="AF66" s="70">
        <v>0.03</v>
      </c>
      <c r="AG66" s="71">
        <v>7.0000000000000007E-2</v>
      </c>
      <c r="AH66" s="71">
        <v>0.1</v>
      </c>
      <c r="AI66" s="71">
        <v>0.03</v>
      </c>
      <c r="AJ66" s="71">
        <v>0.1</v>
      </c>
      <c r="AK66" s="63" t="s">
        <v>25</v>
      </c>
      <c r="AL66" s="93">
        <f>AC66-AH66</f>
        <v>4.0000000000000008E-2</v>
      </c>
    </row>
    <row r="67" spans="1:38" ht="17.25" thickBot="1">
      <c r="A67" s="72">
        <v>15</v>
      </c>
      <c r="B67" s="57" t="s">
        <v>80</v>
      </c>
      <c r="C67" s="58" t="s">
        <v>1822</v>
      </c>
      <c r="D67" s="69" t="s">
        <v>111</v>
      </c>
      <c r="E67" s="58" t="s">
        <v>79</v>
      </c>
      <c r="F67" s="69" t="s">
        <v>3846</v>
      </c>
      <c r="G67" s="69">
        <v>1992</v>
      </c>
      <c r="H67" s="70">
        <v>14</v>
      </c>
      <c r="I67" s="71">
        <v>14</v>
      </c>
      <c r="J67" s="98">
        <v>1260</v>
      </c>
      <c r="K67" s="71">
        <v>14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71">
        <v>1</v>
      </c>
      <c r="S67" s="60">
        <v>0</v>
      </c>
      <c r="T67" s="59">
        <v>0</v>
      </c>
      <c r="U67" s="60">
        <v>0</v>
      </c>
      <c r="V67" s="60">
        <v>0</v>
      </c>
      <c r="W67" s="60">
        <v>0</v>
      </c>
      <c r="X67" s="59">
        <v>0</v>
      </c>
      <c r="Y67" s="71">
        <v>1</v>
      </c>
      <c r="Z67" s="60">
        <v>0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59">
        <v>0</v>
      </c>
      <c r="AG67" s="60">
        <v>0</v>
      </c>
      <c r="AH67" s="60">
        <v>0</v>
      </c>
      <c r="AI67" s="60">
        <v>0</v>
      </c>
      <c r="AJ67" s="60">
        <v>0</v>
      </c>
      <c r="AK67" s="63" t="s">
        <v>25</v>
      </c>
      <c r="AL67" s="93">
        <f>AC67-AH67</f>
        <v>0</v>
      </c>
    </row>
    <row r="68" spans="1:38" ht="17.25" thickBot="1">
      <c r="A68" s="72">
        <v>28</v>
      </c>
      <c r="B68" s="57" t="s">
        <v>120</v>
      </c>
      <c r="C68" s="58" t="s">
        <v>1814</v>
      </c>
      <c r="D68" s="69" t="s">
        <v>111</v>
      </c>
      <c r="E68" s="58" t="s">
        <v>91</v>
      </c>
      <c r="F68" s="69" t="s">
        <v>3858</v>
      </c>
      <c r="G68" s="69">
        <v>1993</v>
      </c>
      <c r="H68" s="70">
        <v>14</v>
      </c>
      <c r="I68" s="71">
        <v>14</v>
      </c>
      <c r="J68" s="98">
        <v>1260</v>
      </c>
      <c r="K68" s="71">
        <v>14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71">
        <v>1</v>
      </c>
      <c r="Z68" s="60">
        <v>0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59">
        <v>0</v>
      </c>
      <c r="AG68" s="60">
        <v>0</v>
      </c>
      <c r="AH68" s="60">
        <v>0</v>
      </c>
      <c r="AI68" s="60">
        <v>0</v>
      </c>
      <c r="AJ68" s="60">
        <v>0</v>
      </c>
      <c r="AK68" s="63" t="s">
        <v>25</v>
      </c>
      <c r="AL68" s="93">
        <f>AC68-AH68</f>
        <v>0</v>
      </c>
    </row>
    <row r="69" spans="1:38" ht="17.25" thickBot="1">
      <c r="A69" s="72">
        <v>62</v>
      </c>
      <c r="B69" s="57" t="s">
        <v>2709</v>
      </c>
      <c r="C69" s="58" t="s">
        <v>1812</v>
      </c>
      <c r="D69" s="69" t="s">
        <v>104</v>
      </c>
      <c r="E69" s="58" t="s">
        <v>96</v>
      </c>
      <c r="F69" s="69" t="s">
        <v>3889</v>
      </c>
      <c r="G69" s="69">
        <v>2002</v>
      </c>
      <c r="H69" s="70">
        <v>14</v>
      </c>
      <c r="I69" s="71">
        <v>14</v>
      </c>
      <c r="J69" s="98">
        <v>1260</v>
      </c>
      <c r="K69" s="71">
        <v>14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71">
        <v>5</v>
      </c>
      <c r="S69" s="60">
        <v>0</v>
      </c>
      <c r="T69" s="70">
        <v>0.4</v>
      </c>
      <c r="U69" s="71">
        <v>0.4</v>
      </c>
      <c r="V69" s="71">
        <v>0.9</v>
      </c>
      <c r="W69" s="71">
        <v>1.3</v>
      </c>
      <c r="X69" s="59">
        <v>0</v>
      </c>
      <c r="Y69" s="71">
        <v>29</v>
      </c>
      <c r="Z69" s="71">
        <v>2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0.03</v>
      </c>
      <c r="AG69" s="71">
        <v>0.06</v>
      </c>
      <c r="AH69" s="71">
        <v>0.09</v>
      </c>
      <c r="AI69" s="71">
        <v>0.03</v>
      </c>
      <c r="AJ69" s="71">
        <v>0.09</v>
      </c>
      <c r="AK69" s="63" t="s">
        <v>25</v>
      </c>
      <c r="AL69" s="93"/>
    </row>
    <row r="70" spans="1:38" ht="17.25" thickBot="1">
      <c r="A70" s="72">
        <v>324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4118</v>
      </c>
      <c r="G70" s="69">
        <v>1989</v>
      </c>
      <c r="H70" s="70">
        <v>14</v>
      </c>
      <c r="I70" s="71">
        <v>14</v>
      </c>
      <c r="J70" s="98">
        <v>1260</v>
      </c>
      <c r="K70" s="71">
        <v>14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3</v>
      </c>
      <c r="S70" s="60">
        <v>0</v>
      </c>
      <c r="T70" s="59">
        <v>0</v>
      </c>
      <c r="U70" s="60">
        <v>0</v>
      </c>
      <c r="V70" s="60">
        <v>0</v>
      </c>
      <c r="W70" s="60">
        <v>0</v>
      </c>
      <c r="X70" s="59">
        <v>0</v>
      </c>
      <c r="Y70" s="60">
        <v>0</v>
      </c>
      <c r="Z70" s="60">
        <v>0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59">
        <v>0</v>
      </c>
      <c r="AG70" s="60">
        <v>0</v>
      </c>
      <c r="AH70" s="60">
        <v>0</v>
      </c>
      <c r="AI70" s="60">
        <v>0</v>
      </c>
      <c r="AJ70" s="60">
        <v>0</v>
      </c>
      <c r="AK70" s="63" t="s">
        <v>25</v>
      </c>
      <c r="AL70" s="93">
        <f>AC70-AH70</f>
        <v>0</v>
      </c>
    </row>
    <row r="71" spans="1:38" ht="17.25" thickBot="1">
      <c r="A71" s="72">
        <v>232</v>
      </c>
      <c r="B71" s="57" t="s">
        <v>225</v>
      </c>
      <c r="C71" s="58" t="s">
        <v>1814</v>
      </c>
      <c r="D71" s="69" t="s">
        <v>103</v>
      </c>
      <c r="E71" s="58" t="s">
        <v>83</v>
      </c>
      <c r="F71" s="69" t="s">
        <v>4040</v>
      </c>
      <c r="G71" s="69">
        <v>1999</v>
      </c>
      <c r="H71" s="70">
        <v>15</v>
      </c>
      <c r="I71" s="71">
        <v>15</v>
      </c>
      <c r="J71" s="98">
        <v>1256</v>
      </c>
      <c r="K71" s="71">
        <v>14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71">
        <v>6</v>
      </c>
      <c r="S71" s="60">
        <v>0</v>
      </c>
      <c r="T71" s="70">
        <v>0.1</v>
      </c>
      <c r="U71" s="71">
        <v>0.1</v>
      </c>
      <c r="V71" s="71">
        <v>1</v>
      </c>
      <c r="W71" s="71">
        <v>1.1000000000000001</v>
      </c>
      <c r="X71" s="70">
        <v>16</v>
      </c>
      <c r="Y71" s="71">
        <v>68</v>
      </c>
      <c r="Z71" s="71">
        <v>4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70">
        <v>0.01</v>
      </c>
      <c r="AG71" s="71">
        <v>7.0000000000000007E-2</v>
      </c>
      <c r="AH71" s="71">
        <v>0.08</v>
      </c>
      <c r="AI71" s="71">
        <v>0.01</v>
      </c>
      <c r="AJ71" s="71">
        <v>0.08</v>
      </c>
      <c r="AK71" s="63" t="s">
        <v>25</v>
      </c>
      <c r="AL71" s="93">
        <f>AC71-AH71</f>
        <v>-0.08</v>
      </c>
    </row>
    <row r="72" spans="1:38" ht="17.25" thickBot="1">
      <c r="A72" s="72">
        <v>371</v>
      </c>
      <c r="B72" s="57" t="s">
        <v>68</v>
      </c>
      <c r="C72" s="58" t="s">
        <v>1812</v>
      </c>
      <c r="D72" s="69" t="s">
        <v>111</v>
      </c>
      <c r="E72" s="58" t="s">
        <v>67</v>
      </c>
      <c r="F72" s="69" t="s">
        <v>4152</v>
      </c>
      <c r="G72" s="69">
        <v>1992</v>
      </c>
      <c r="H72" s="70">
        <v>14</v>
      </c>
      <c r="I72" s="71">
        <v>14</v>
      </c>
      <c r="J72" s="98">
        <v>1255</v>
      </c>
      <c r="K72" s="71">
        <v>13.9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60">
        <v>0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>
        <f>AC72-AH72</f>
        <v>0</v>
      </c>
    </row>
    <row r="73" spans="1:38" ht="17.25" thickBot="1">
      <c r="A73" s="72">
        <v>432</v>
      </c>
      <c r="B73" s="57" t="s">
        <v>331</v>
      </c>
      <c r="C73" s="58" t="s">
        <v>1812</v>
      </c>
      <c r="D73" s="69" t="s">
        <v>1819</v>
      </c>
      <c r="E73" s="58" t="s">
        <v>81</v>
      </c>
      <c r="F73" s="69" t="s">
        <v>4197</v>
      </c>
      <c r="G73" s="69">
        <v>1994</v>
      </c>
      <c r="H73" s="70">
        <v>16</v>
      </c>
      <c r="I73" s="71">
        <v>14</v>
      </c>
      <c r="J73" s="98">
        <v>1255</v>
      </c>
      <c r="K73" s="71">
        <v>13.9</v>
      </c>
      <c r="L73" s="70">
        <v>5</v>
      </c>
      <c r="M73" s="71">
        <v>1</v>
      </c>
      <c r="N73" s="71">
        <v>6</v>
      </c>
      <c r="O73" s="71">
        <v>5</v>
      </c>
      <c r="P73" s="60">
        <v>0</v>
      </c>
      <c r="Q73" s="60">
        <v>0</v>
      </c>
      <c r="R73" s="71">
        <v>4</v>
      </c>
      <c r="S73" s="60">
        <v>0</v>
      </c>
      <c r="T73" s="70">
        <v>3.2</v>
      </c>
      <c r="U73" s="71">
        <v>3.2</v>
      </c>
      <c r="V73" s="71">
        <v>2.5</v>
      </c>
      <c r="W73" s="71">
        <v>5.7</v>
      </c>
      <c r="X73" s="70">
        <v>82</v>
      </c>
      <c r="Y73" s="71">
        <v>45</v>
      </c>
      <c r="Z73" s="71">
        <v>161</v>
      </c>
      <c r="AA73" s="70">
        <v>0.36</v>
      </c>
      <c r="AB73" s="71">
        <v>7.0000000000000007E-2</v>
      </c>
      <c r="AC73" s="71">
        <v>0.43</v>
      </c>
      <c r="AD73" s="71">
        <v>0.36</v>
      </c>
      <c r="AE73" s="71">
        <v>0.43</v>
      </c>
      <c r="AF73" s="70">
        <v>0.23</v>
      </c>
      <c r="AG73" s="71">
        <v>0.18</v>
      </c>
      <c r="AH73" s="71">
        <v>0.41</v>
      </c>
      <c r="AI73" s="71">
        <v>0.23</v>
      </c>
      <c r="AJ73" s="71">
        <v>0.41</v>
      </c>
      <c r="AK73" s="63" t="s">
        <v>25</v>
      </c>
      <c r="AL73" s="93"/>
    </row>
    <row r="74" spans="1:38" ht="17.25" thickBot="1">
      <c r="A74" s="72">
        <v>192</v>
      </c>
      <c r="B74" s="57" t="s">
        <v>2811</v>
      </c>
      <c r="C74" s="58" t="s">
        <v>1818</v>
      </c>
      <c r="D74" s="69" t="s">
        <v>103</v>
      </c>
      <c r="E74" s="58" t="s">
        <v>2348</v>
      </c>
      <c r="F74" s="69" t="s">
        <v>4005</v>
      </c>
      <c r="G74" s="69">
        <v>1997</v>
      </c>
      <c r="H74" s="70">
        <v>15</v>
      </c>
      <c r="I74" s="71">
        <v>15</v>
      </c>
      <c r="J74" s="98">
        <v>1252</v>
      </c>
      <c r="K74" s="71">
        <v>13.9</v>
      </c>
      <c r="L74" s="70">
        <v>2</v>
      </c>
      <c r="M74" s="71">
        <v>1</v>
      </c>
      <c r="N74" s="71">
        <v>3</v>
      </c>
      <c r="O74" s="71">
        <v>2</v>
      </c>
      <c r="P74" s="60">
        <v>0</v>
      </c>
      <c r="Q74" s="60">
        <v>0</v>
      </c>
      <c r="R74" s="71">
        <v>3</v>
      </c>
      <c r="S74" s="60">
        <v>0</v>
      </c>
      <c r="T74" s="70">
        <v>1.4</v>
      </c>
      <c r="U74" s="71">
        <v>1.4</v>
      </c>
      <c r="V74" s="71">
        <v>1</v>
      </c>
      <c r="W74" s="71">
        <v>2.4</v>
      </c>
      <c r="X74" s="70">
        <v>17</v>
      </c>
      <c r="Y74" s="71">
        <v>59</v>
      </c>
      <c r="Z74" s="71">
        <v>28</v>
      </c>
      <c r="AA74" s="70">
        <v>0.14000000000000001</v>
      </c>
      <c r="AB74" s="71">
        <v>7.0000000000000007E-2</v>
      </c>
      <c r="AC74" s="71">
        <v>0.22</v>
      </c>
      <c r="AD74" s="71">
        <v>0.14000000000000001</v>
      </c>
      <c r="AE74" s="71">
        <v>0.22</v>
      </c>
      <c r="AF74" s="70">
        <v>0.1</v>
      </c>
      <c r="AG74" s="71">
        <v>7.0000000000000007E-2</v>
      </c>
      <c r="AH74" s="71">
        <v>0.17</v>
      </c>
      <c r="AI74" s="71">
        <v>0.1</v>
      </c>
      <c r="AJ74" s="71">
        <v>0.17</v>
      </c>
      <c r="AK74" s="63" t="s">
        <v>25</v>
      </c>
      <c r="AL74" s="93">
        <f>AC74-AH74</f>
        <v>4.9999999999999989E-2</v>
      </c>
    </row>
    <row r="75" spans="1:38" ht="17.25" thickBot="1">
      <c r="A75" s="72">
        <v>171</v>
      </c>
      <c r="B75" s="57" t="s">
        <v>189</v>
      </c>
      <c r="C75" s="58" t="s">
        <v>1812</v>
      </c>
      <c r="D75" s="69" t="s">
        <v>103</v>
      </c>
      <c r="E75" s="58" t="s">
        <v>96</v>
      </c>
      <c r="F75" s="69" t="s">
        <v>3986</v>
      </c>
      <c r="G75" s="69">
        <v>2001</v>
      </c>
      <c r="H75" s="70">
        <v>15</v>
      </c>
      <c r="I75" s="71">
        <v>14</v>
      </c>
      <c r="J75" s="98">
        <v>1247</v>
      </c>
      <c r="K75" s="71">
        <v>13.9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2</v>
      </c>
      <c r="S75" s="60">
        <v>0</v>
      </c>
      <c r="T75" s="70">
        <v>1.4</v>
      </c>
      <c r="U75" s="71">
        <v>1.4</v>
      </c>
      <c r="V75" s="71">
        <v>2.2000000000000002</v>
      </c>
      <c r="W75" s="71">
        <v>3.5</v>
      </c>
      <c r="X75" s="70">
        <v>15</v>
      </c>
      <c r="Y75" s="71">
        <v>54</v>
      </c>
      <c r="Z75" s="71">
        <v>32</v>
      </c>
      <c r="AA75" s="70">
        <v>7.0000000000000007E-2</v>
      </c>
      <c r="AB75" s="71">
        <v>7.0000000000000007E-2</v>
      </c>
      <c r="AC75" s="71">
        <v>0.14000000000000001</v>
      </c>
      <c r="AD75" s="71">
        <v>7.0000000000000007E-2</v>
      </c>
      <c r="AE75" s="71">
        <v>0.14000000000000001</v>
      </c>
      <c r="AF75" s="70">
        <v>0.1</v>
      </c>
      <c r="AG75" s="71">
        <v>0.16</v>
      </c>
      <c r="AH75" s="71">
        <v>0.25</v>
      </c>
      <c r="AI75" s="71">
        <v>0.1</v>
      </c>
      <c r="AJ75" s="71">
        <v>0.25</v>
      </c>
      <c r="AK75" s="63" t="s">
        <v>25</v>
      </c>
      <c r="AL75" s="93">
        <f>AC75-AH75</f>
        <v>-0.10999999999999999</v>
      </c>
    </row>
    <row r="76" spans="1:38" ht="17.25" thickBot="1">
      <c r="A76" s="72">
        <v>162</v>
      </c>
      <c r="B76" s="57" t="s">
        <v>181</v>
      </c>
      <c r="C76" s="58" t="s">
        <v>1812</v>
      </c>
      <c r="D76" s="69" t="s">
        <v>1819</v>
      </c>
      <c r="E76" s="58" t="s">
        <v>65</v>
      </c>
      <c r="F76" s="69" t="s">
        <v>3978</v>
      </c>
      <c r="G76" s="69">
        <v>2000</v>
      </c>
      <c r="H76" s="70">
        <v>16</v>
      </c>
      <c r="I76" s="71">
        <v>14</v>
      </c>
      <c r="J76" s="98">
        <v>1244</v>
      </c>
      <c r="K76" s="71">
        <v>13.8</v>
      </c>
      <c r="L76" s="70">
        <v>4</v>
      </c>
      <c r="M76" s="71">
        <v>3</v>
      </c>
      <c r="N76" s="71">
        <v>7</v>
      </c>
      <c r="O76" s="71">
        <v>4</v>
      </c>
      <c r="P76" s="60">
        <v>0</v>
      </c>
      <c r="Q76" s="60">
        <v>0</v>
      </c>
      <c r="R76" s="71">
        <v>1</v>
      </c>
      <c r="S76" s="60">
        <v>0</v>
      </c>
      <c r="T76" s="70">
        <v>3.7</v>
      </c>
      <c r="U76" s="71">
        <v>3.7</v>
      </c>
      <c r="V76" s="71">
        <v>2.1</v>
      </c>
      <c r="W76" s="71">
        <v>5.7</v>
      </c>
      <c r="X76" s="70">
        <v>31</v>
      </c>
      <c r="Y76" s="71">
        <v>64</v>
      </c>
      <c r="Z76" s="71">
        <v>113</v>
      </c>
      <c r="AA76" s="70">
        <v>0.28999999999999998</v>
      </c>
      <c r="AB76" s="71">
        <v>0.22</v>
      </c>
      <c r="AC76" s="71">
        <v>0.51</v>
      </c>
      <c r="AD76" s="71">
        <v>0.28999999999999998</v>
      </c>
      <c r="AE76" s="71">
        <v>0.51</v>
      </c>
      <c r="AF76" s="70">
        <v>0.27</v>
      </c>
      <c r="AG76" s="71">
        <v>0.15</v>
      </c>
      <c r="AH76" s="71">
        <v>0.42</v>
      </c>
      <c r="AI76" s="71">
        <v>0.27</v>
      </c>
      <c r="AJ76" s="71">
        <v>0.42</v>
      </c>
      <c r="AK76" s="63" t="s">
        <v>25</v>
      </c>
      <c r="AL76" s="93">
        <f>AC76-AH76</f>
        <v>9.0000000000000024E-2</v>
      </c>
    </row>
    <row r="77" spans="1:38" ht="17.25" thickBot="1">
      <c r="A77" s="72">
        <v>142</v>
      </c>
      <c r="B77" s="57" t="s">
        <v>171</v>
      </c>
      <c r="C77" s="58" t="s">
        <v>1814</v>
      </c>
      <c r="D77" s="69" t="s">
        <v>102</v>
      </c>
      <c r="E77" s="58" t="s">
        <v>85</v>
      </c>
      <c r="F77" s="69" t="s">
        <v>3960</v>
      </c>
      <c r="G77" s="69">
        <v>1998</v>
      </c>
      <c r="H77" s="70">
        <v>15</v>
      </c>
      <c r="I77" s="71">
        <v>15</v>
      </c>
      <c r="J77" s="98">
        <v>1242</v>
      </c>
      <c r="K77" s="71">
        <v>13.8</v>
      </c>
      <c r="L77" s="70">
        <v>6</v>
      </c>
      <c r="M77" s="60">
        <v>0</v>
      </c>
      <c r="N77" s="71">
        <v>6</v>
      </c>
      <c r="O77" s="71">
        <v>6</v>
      </c>
      <c r="P77" s="60">
        <v>0</v>
      </c>
      <c r="Q77" s="60">
        <v>0</v>
      </c>
      <c r="R77" s="71">
        <v>3</v>
      </c>
      <c r="S77" s="60">
        <v>0</v>
      </c>
      <c r="T77" s="70">
        <v>5</v>
      </c>
      <c r="U77" s="71">
        <v>5</v>
      </c>
      <c r="V77" s="71">
        <v>0.9</v>
      </c>
      <c r="W77" s="71">
        <v>5.9</v>
      </c>
      <c r="X77" s="70">
        <v>26</v>
      </c>
      <c r="Y77" s="71">
        <v>24</v>
      </c>
      <c r="Z77" s="71">
        <v>74</v>
      </c>
      <c r="AA77" s="70">
        <v>0.43</v>
      </c>
      <c r="AB77" s="60">
        <v>0</v>
      </c>
      <c r="AC77" s="71">
        <v>0.43</v>
      </c>
      <c r="AD77" s="71">
        <v>0.43</v>
      </c>
      <c r="AE77" s="71">
        <v>0.43</v>
      </c>
      <c r="AF77" s="70">
        <v>0.36</v>
      </c>
      <c r="AG77" s="71">
        <v>7.0000000000000007E-2</v>
      </c>
      <c r="AH77" s="71">
        <v>0.43</v>
      </c>
      <c r="AI77" s="71">
        <v>0.36</v>
      </c>
      <c r="AJ77" s="71">
        <v>0.43</v>
      </c>
      <c r="AK77" s="63" t="s">
        <v>25</v>
      </c>
      <c r="AL77" s="93">
        <f>AC77-AH77</f>
        <v>0</v>
      </c>
    </row>
    <row r="78" spans="1:38" ht="17.25" thickBot="1">
      <c r="A78" s="72">
        <v>168</v>
      </c>
      <c r="B78" s="57" t="s">
        <v>186</v>
      </c>
      <c r="C78" s="58" t="s">
        <v>1812</v>
      </c>
      <c r="D78" s="69" t="s">
        <v>103</v>
      </c>
      <c r="E78" s="58" t="s">
        <v>81</v>
      </c>
      <c r="F78" s="69" t="s">
        <v>3984</v>
      </c>
      <c r="G78" s="69">
        <v>2000</v>
      </c>
      <c r="H78" s="70">
        <v>15</v>
      </c>
      <c r="I78" s="71">
        <v>15</v>
      </c>
      <c r="J78" s="98">
        <v>1237</v>
      </c>
      <c r="K78" s="71">
        <v>13.7</v>
      </c>
      <c r="L78" s="59">
        <v>0</v>
      </c>
      <c r="M78" s="71">
        <v>4</v>
      </c>
      <c r="N78" s="71">
        <v>4</v>
      </c>
      <c r="O78" s="60">
        <v>0</v>
      </c>
      <c r="P78" s="60">
        <v>0</v>
      </c>
      <c r="Q78" s="60">
        <v>0</v>
      </c>
      <c r="R78" s="71">
        <v>3</v>
      </c>
      <c r="S78" s="71">
        <v>1</v>
      </c>
      <c r="T78" s="70">
        <v>1</v>
      </c>
      <c r="U78" s="71">
        <v>1</v>
      </c>
      <c r="V78" s="71">
        <v>1.8</v>
      </c>
      <c r="W78" s="71">
        <v>2.8</v>
      </c>
      <c r="X78" s="70">
        <v>24</v>
      </c>
      <c r="Y78" s="71">
        <v>76</v>
      </c>
      <c r="Z78" s="71">
        <v>44</v>
      </c>
      <c r="AA78" s="59">
        <v>0</v>
      </c>
      <c r="AB78" s="71">
        <v>0.28999999999999998</v>
      </c>
      <c r="AC78" s="71">
        <v>0.28999999999999998</v>
      </c>
      <c r="AD78" s="60">
        <v>0</v>
      </c>
      <c r="AE78" s="71">
        <v>0.28999999999999998</v>
      </c>
      <c r="AF78" s="70">
        <v>7.0000000000000007E-2</v>
      </c>
      <c r="AG78" s="71">
        <v>0.13</v>
      </c>
      <c r="AH78" s="71">
        <v>0.2</v>
      </c>
      <c r="AI78" s="71">
        <v>7.0000000000000007E-2</v>
      </c>
      <c r="AJ78" s="71">
        <v>0.2</v>
      </c>
      <c r="AK78" s="63" t="s">
        <v>25</v>
      </c>
      <c r="AL78" s="93">
        <f>AC78-AH78</f>
        <v>8.9999999999999969E-2</v>
      </c>
    </row>
    <row r="79" spans="1:38" ht="17.25" thickBot="1">
      <c r="A79" s="72">
        <v>125</v>
      </c>
      <c r="B79" s="57" t="s">
        <v>2657</v>
      </c>
      <c r="C79" s="58" t="s">
        <v>1814</v>
      </c>
      <c r="D79" s="69" t="s">
        <v>104</v>
      </c>
      <c r="E79" s="58" t="s">
        <v>81</v>
      </c>
      <c r="F79" s="69" t="s">
        <v>3943</v>
      </c>
      <c r="G79" s="69">
        <v>1998</v>
      </c>
      <c r="H79" s="70">
        <v>14</v>
      </c>
      <c r="I79" s="71">
        <v>14</v>
      </c>
      <c r="J79" s="98">
        <v>1236</v>
      </c>
      <c r="K79" s="71">
        <v>13.7</v>
      </c>
      <c r="L79" s="70">
        <v>1</v>
      </c>
      <c r="M79" s="60">
        <v>0</v>
      </c>
      <c r="N79" s="71">
        <v>1</v>
      </c>
      <c r="O79" s="71">
        <v>1</v>
      </c>
      <c r="P79" s="60">
        <v>0</v>
      </c>
      <c r="Q79" s="60">
        <v>0</v>
      </c>
      <c r="R79" s="71">
        <v>2</v>
      </c>
      <c r="S79" s="60">
        <v>0</v>
      </c>
      <c r="T79" s="70">
        <v>0.8</v>
      </c>
      <c r="U79" s="71">
        <v>0.8</v>
      </c>
      <c r="V79" s="71">
        <v>0.2</v>
      </c>
      <c r="W79" s="71">
        <v>1</v>
      </c>
      <c r="X79" s="70">
        <v>14</v>
      </c>
      <c r="Y79" s="71">
        <v>61</v>
      </c>
      <c r="Z79" s="71">
        <v>9</v>
      </c>
      <c r="AA79" s="70">
        <v>7.0000000000000007E-2</v>
      </c>
      <c r="AB79" s="60">
        <v>0</v>
      </c>
      <c r="AC79" s="71">
        <v>7.0000000000000007E-2</v>
      </c>
      <c r="AD79" s="71">
        <v>7.0000000000000007E-2</v>
      </c>
      <c r="AE79" s="71">
        <v>7.0000000000000007E-2</v>
      </c>
      <c r="AF79" s="70">
        <v>0.06</v>
      </c>
      <c r="AG79" s="71">
        <v>0.02</v>
      </c>
      <c r="AH79" s="71">
        <v>7.0000000000000007E-2</v>
      </c>
      <c r="AI79" s="71">
        <v>0.06</v>
      </c>
      <c r="AJ79" s="71">
        <v>7.0000000000000007E-2</v>
      </c>
      <c r="AK79" s="63" t="s">
        <v>25</v>
      </c>
      <c r="AL79" s="93">
        <f>AC79-AH79</f>
        <v>0</v>
      </c>
    </row>
    <row r="80" spans="1:38" ht="17.25" thickBot="1">
      <c r="A80" s="72">
        <v>89</v>
      </c>
      <c r="B80" s="57" t="s">
        <v>144</v>
      </c>
      <c r="C80" s="58" t="s">
        <v>1811</v>
      </c>
      <c r="D80" s="69" t="s">
        <v>103</v>
      </c>
      <c r="E80" s="58" t="s">
        <v>95</v>
      </c>
      <c r="F80" s="69" t="s">
        <v>3912</v>
      </c>
      <c r="G80" s="69">
        <v>1995</v>
      </c>
      <c r="H80" s="70">
        <v>16</v>
      </c>
      <c r="I80" s="71">
        <v>15</v>
      </c>
      <c r="J80" s="98">
        <v>1233</v>
      </c>
      <c r="K80" s="71">
        <v>13.7</v>
      </c>
      <c r="L80" s="59">
        <v>0</v>
      </c>
      <c r="M80" s="71">
        <v>2</v>
      </c>
      <c r="N80" s="71">
        <v>2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0.8</v>
      </c>
      <c r="U80" s="71">
        <v>0.8</v>
      </c>
      <c r="V80" s="71">
        <v>2.7</v>
      </c>
      <c r="W80" s="71">
        <v>3.6</v>
      </c>
      <c r="X80" s="70">
        <v>28</v>
      </c>
      <c r="Y80" s="71">
        <v>52</v>
      </c>
      <c r="Z80" s="71">
        <v>41</v>
      </c>
      <c r="AA80" s="59">
        <v>0</v>
      </c>
      <c r="AB80" s="71">
        <v>0.15</v>
      </c>
      <c r="AC80" s="71">
        <v>0.15</v>
      </c>
      <c r="AD80" s="60">
        <v>0</v>
      </c>
      <c r="AE80" s="71">
        <v>0.15</v>
      </c>
      <c r="AF80" s="70">
        <v>0.06</v>
      </c>
      <c r="AG80" s="71">
        <v>0.2</v>
      </c>
      <c r="AH80" s="71">
        <v>0.26</v>
      </c>
      <c r="AI80" s="71">
        <v>0.06</v>
      </c>
      <c r="AJ80" s="71">
        <v>0.26</v>
      </c>
      <c r="AK80" s="63" t="s">
        <v>25</v>
      </c>
      <c r="AL80" s="93">
        <f>AC80-AH80</f>
        <v>-0.11000000000000001</v>
      </c>
    </row>
    <row r="81" spans="1:38" ht="17.25" thickBot="1">
      <c r="A81" s="72">
        <v>499</v>
      </c>
      <c r="B81" s="57" t="s">
        <v>362</v>
      </c>
      <c r="C81" s="58" t="s">
        <v>1814</v>
      </c>
      <c r="D81" s="69" t="s">
        <v>104</v>
      </c>
      <c r="E81" s="58" t="s">
        <v>91</v>
      </c>
      <c r="F81" s="69" t="s">
        <v>4258</v>
      </c>
      <c r="G81" s="69">
        <v>1994</v>
      </c>
      <c r="H81" s="70">
        <v>14</v>
      </c>
      <c r="I81" s="71">
        <v>14</v>
      </c>
      <c r="J81" s="98">
        <v>1233</v>
      </c>
      <c r="K81" s="71">
        <v>13.7</v>
      </c>
      <c r="L81" s="70">
        <v>1</v>
      </c>
      <c r="M81" s="60">
        <v>0</v>
      </c>
      <c r="N81" s="71">
        <v>1</v>
      </c>
      <c r="O81" s="71">
        <v>1</v>
      </c>
      <c r="P81" s="60">
        <v>0</v>
      </c>
      <c r="Q81" s="60">
        <v>0</v>
      </c>
      <c r="R81" s="71">
        <v>1</v>
      </c>
      <c r="S81" s="60">
        <v>0</v>
      </c>
      <c r="T81" s="70">
        <v>0.9</v>
      </c>
      <c r="U81" s="71">
        <v>0.9</v>
      </c>
      <c r="V81" s="60">
        <v>0</v>
      </c>
      <c r="W81" s="71">
        <v>1</v>
      </c>
      <c r="X81" s="70">
        <v>2</v>
      </c>
      <c r="Y81" s="71">
        <v>24</v>
      </c>
      <c r="Z81" s="60">
        <v>0</v>
      </c>
      <c r="AA81" s="70">
        <v>7.0000000000000007E-2</v>
      </c>
      <c r="AB81" s="60">
        <v>0</v>
      </c>
      <c r="AC81" s="71">
        <v>7.0000000000000007E-2</v>
      </c>
      <c r="AD81" s="71">
        <v>7.0000000000000007E-2</v>
      </c>
      <c r="AE81" s="71">
        <v>7.0000000000000007E-2</v>
      </c>
      <c r="AF81" s="70">
        <v>7.0000000000000007E-2</v>
      </c>
      <c r="AG81" s="60">
        <v>0</v>
      </c>
      <c r="AH81" s="71">
        <v>7.0000000000000007E-2</v>
      </c>
      <c r="AI81" s="71">
        <v>7.0000000000000007E-2</v>
      </c>
      <c r="AJ81" s="71">
        <v>7.0000000000000007E-2</v>
      </c>
      <c r="AK81" s="63" t="s">
        <v>25</v>
      </c>
      <c r="AL81" s="93"/>
    </row>
    <row r="82" spans="1:38" ht="17.25" thickBot="1">
      <c r="A82" s="72">
        <v>159</v>
      </c>
      <c r="B82" s="57" t="s">
        <v>1779</v>
      </c>
      <c r="C82" s="58" t="s">
        <v>1821</v>
      </c>
      <c r="D82" s="69" t="s">
        <v>103</v>
      </c>
      <c r="E82" s="58" t="s">
        <v>81</v>
      </c>
      <c r="F82" s="69" t="s">
        <v>3975</v>
      </c>
      <c r="G82" s="69">
        <v>2001</v>
      </c>
      <c r="H82" s="70">
        <v>15</v>
      </c>
      <c r="I82" s="71">
        <v>15</v>
      </c>
      <c r="J82" s="98">
        <v>1231</v>
      </c>
      <c r="K82" s="71">
        <v>13.7</v>
      </c>
      <c r="L82" s="70">
        <v>2</v>
      </c>
      <c r="M82" s="60">
        <v>0</v>
      </c>
      <c r="N82" s="71">
        <v>2</v>
      </c>
      <c r="O82" s="71">
        <v>1</v>
      </c>
      <c r="P82" s="71">
        <v>1</v>
      </c>
      <c r="Q82" s="71">
        <v>2</v>
      </c>
      <c r="R82" s="71">
        <v>4</v>
      </c>
      <c r="S82" s="60">
        <v>0</v>
      </c>
      <c r="T82" s="70">
        <v>4.7</v>
      </c>
      <c r="U82" s="71">
        <v>3.2</v>
      </c>
      <c r="V82" s="71">
        <v>1.1000000000000001</v>
      </c>
      <c r="W82" s="71">
        <v>4.3</v>
      </c>
      <c r="X82" s="70">
        <v>32</v>
      </c>
      <c r="Y82" s="71">
        <v>114</v>
      </c>
      <c r="Z82" s="71">
        <v>31</v>
      </c>
      <c r="AA82" s="70">
        <v>0.15</v>
      </c>
      <c r="AB82" s="60">
        <v>0</v>
      </c>
      <c r="AC82" s="71">
        <v>0.15</v>
      </c>
      <c r="AD82" s="71">
        <v>7.0000000000000007E-2</v>
      </c>
      <c r="AE82" s="71">
        <v>7.0000000000000007E-2</v>
      </c>
      <c r="AF82" s="70">
        <v>0.35</v>
      </c>
      <c r="AG82" s="71">
        <v>0.08</v>
      </c>
      <c r="AH82" s="71">
        <v>0.43</v>
      </c>
      <c r="AI82" s="71">
        <v>0.23</v>
      </c>
      <c r="AJ82" s="71">
        <v>0.31</v>
      </c>
      <c r="AK82" s="63" t="s">
        <v>25</v>
      </c>
      <c r="AL82" s="93">
        <f>AC82-AH82</f>
        <v>-0.28000000000000003</v>
      </c>
    </row>
    <row r="83" spans="1:38" ht="17.25" thickBot="1">
      <c r="A83" s="72">
        <v>181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3994</v>
      </c>
      <c r="G83" s="69">
        <v>2001</v>
      </c>
      <c r="H83" s="70">
        <v>15</v>
      </c>
      <c r="I83" s="71">
        <v>14</v>
      </c>
      <c r="J83" s="98">
        <v>1222</v>
      </c>
      <c r="K83" s="71">
        <v>13.6</v>
      </c>
      <c r="L83" s="70">
        <v>6</v>
      </c>
      <c r="M83" s="71">
        <v>3</v>
      </c>
      <c r="N83" s="71">
        <v>9</v>
      </c>
      <c r="O83" s="71">
        <v>6</v>
      </c>
      <c r="P83" s="60">
        <v>0</v>
      </c>
      <c r="Q83" s="60">
        <v>0</v>
      </c>
      <c r="R83" s="71">
        <v>6</v>
      </c>
      <c r="S83" s="60">
        <v>0</v>
      </c>
      <c r="T83" s="70">
        <v>4.5999999999999996</v>
      </c>
      <c r="U83" s="71">
        <v>4.5999999999999996</v>
      </c>
      <c r="V83" s="71">
        <v>2.2999999999999998</v>
      </c>
      <c r="W83" s="71">
        <v>6.8</v>
      </c>
      <c r="X83" s="70">
        <v>50</v>
      </c>
      <c r="Y83" s="71">
        <v>39</v>
      </c>
      <c r="Z83" s="71">
        <v>101</v>
      </c>
      <c r="AA83" s="70">
        <v>0.44</v>
      </c>
      <c r="AB83" s="71">
        <v>0.22</v>
      </c>
      <c r="AC83" s="71">
        <v>0.66</v>
      </c>
      <c r="AD83" s="71">
        <v>0.44</v>
      </c>
      <c r="AE83" s="71">
        <v>0.66</v>
      </c>
      <c r="AF83" s="70">
        <v>0.34</v>
      </c>
      <c r="AG83" s="71">
        <v>0.17</v>
      </c>
      <c r="AH83" s="71">
        <v>0.5</v>
      </c>
      <c r="AI83" s="71">
        <v>0.34</v>
      </c>
      <c r="AJ83" s="71">
        <v>0.5</v>
      </c>
      <c r="AK83" s="63" t="s">
        <v>25</v>
      </c>
      <c r="AL83" s="93">
        <f>AC83-AH83</f>
        <v>0.16000000000000003</v>
      </c>
    </row>
    <row r="84" spans="1:38" ht="17.25" thickBot="1">
      <c r="A84" s="72">
        <v>254</v>
      </c>
      <c r="B84" s="57" t="s">
        <v>236</v>
      </c>
      <c r="C84" s="58" t="s">
        <v>1828</v>
      </c>
      <c r="D84" s="69" t="s">
        <v>103</v>
      </c>
      <c r="E84" s="58" t="s">
        <v>93</v>
      </c>
      <c r="F84" s="69" t="s">
        <v>4060</v>
      </c>
      <c r="G84" s="69">
        <v>1993</v>
      </c>
      <c r="H84" s="70">
        <v>14</v>
      </c>
      <c r="I84" s="71">
        <v>14</v>
      </c>
      <c r="J84" s="98">
        <v>1211</v>
      </c>
      <c r="K84" s="71">
        <v>13.5</v>
      </c>
      <c r="L84" s="70">
        <v>2</v>
      </c>
      <c r="M84" s="60">
        <v>0</v>
      </c>
      <c r="N84" s="71">
        <v>2</v>
      </c>
      <c r="O84" s="71">
        <v>2</v>
      </c>
      <c r="P84" s="60">
        <v>0</v>
      </c>
      <c r="Q84" s="60">
        <v>0</v>
      </c>
      <c r="R84" s="71">
        <v>8</v>
      </c>
      <c r="S84" s="71">
        <v>1</v>
      </c>
      <c r="T84" s="70">
        <v>2.6</v>
      </c>
      <c r="U84" s="71">
        <v>2.6</v>
      </c>
      <c r="V84" s="71">
        <v>0.2</v>
      </c>
      <c r="W84" s="71">
        <v>2.8</v>
      </c>
      <c r="X84" s="70">
        <v>8</v>
      </c>
      <c r="Y84" s="71">
        <v>33</v>
      </c>
      <c r="Z84" s="71">
        <v>17</v>
      </c>
      <c r="AA84" s="70">
        <v>0.15</v>
      </c>
      <c r="AB84" s="60">
        <v>0</v>
      </c>
      <c r="AC84" s="71">
        <v>0.15</v>
      </c>
      <c r="AD84" s="71">
        <v>0.15</v>
      </c>
      <c r="AE84" s="71">
        <v>0.15</v>
      </c>
      <c r="AF84" s="70">
        <v>0.19</v>
      </c>
      <c r="AG84" s="71">
        <v>0.02</v>
      </c>
      <c r="AH84" s="71">
        <v>0.21</v>
      </c>
      <c r="AI84" s="71">
        <v>0.19</v>
      </c>
      <c r="AJ84" s="71">
        <v>0.21</v>
      </c>
      <c r="AK84" s="63" t="s">
        <v>25</v>
      </c>
      <c r="AL84" s="93">
        <f>AC84-AH84</f>
        <v>-0.06</v>
      </c>
    </row>
    <row r="85" spans="1:38" ht="17.25" thickBot="1">
      <c r="A85" s="72">
        <v>494</v>
      </c>
      <c r="B85" s="57" t="s">
        <v>361</v>
      </c>
      <c r="C85" s="58" t="s">
        <v>1812</v>
      </c>
      <c r="D85" s="69" t="s">
        <v>104</v>
      </c>
      <c r="E85" s="58" t="s">
        <v>96</v>
      </c>
      <c r="F85" s="69" t="s">
        <v>4254</v>
      </c>
      <c r="G85" s="69">
        <v>1985</v>
      </c>
      <c r="H85" s="70">
        <v>15</v>
      </c>
      <c r="I85" s="71">
        <v>15</v>
      </c>
      <c r="J85" s="98">
        <v>1209</v>
      </c>
      <c r="K85" s="71">
        <v>13.4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71">
        <v>6</v>
      </c>
      <c r="S85" s="71">
        <v>1</v>
      </c>
      <c r="T85" s="70">
        <v>0.3</v>
      </c>
      <c r="U85" s="71">
        <v>0.3</v>
      </c>
      <c r="V85" s="71">
        <v>1</v>
      </c>
      <c r="W85" s="71">
        <v>1.3</v>
      </c>
      <c r="X85" s="70">
        <v>22</v>
      </c>
      <c r="Y85" s="71">
        <v>52</v>
      </c>
      <c r="Z85" s="71">
        <v>21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70">
        <v>0.02</v>
      </c>
      <c r="AG85" s="71">
        <v>7.0000000000000007E-2</v>
      </c>
      <c r="AH85" s="71">
        <v>0.1</v>
      </c>
      <c r="AI85" s="71">
        <v>0.02</v>
      </c>
      <c r="AJ85" s="71">
        <v>0.1</v>
      </c>
      <c r="AK85" s="63" t="s">
        <v>25</v>
      </c>
      <c r="AL85" s="93">
        <f>AC85-AH85</f>
        <v>-0.1</v>
      </c>
    </row>
    <row r="86" spans="1:38" ht="17.25" thickBot="1">
      <c r="A86" s="72">
        <v>463</v>
      </c>
      <c r="B86" s="57" t="s">
        <v>342</v>
      </c>
      <c r="C86" s="58" t="s">
        <v>1818</v>
      </c>
      <c r="D86" s="69" t="s">
        <v>104</v>
      </c>
      <c r="E86" s="58" t="s">
        <v>79</v>
      </c>
      <c r="F86" s="69" t="s">
        <v>4224</v>
      </c>
      <c r="G86" s="69">
        <v>1991</v>
      </c>
      <c r="H86" s="70">
        <v>14</v>
      </c>
      <c r="I86" s="71">
        <v>14</v>
      </c>
      <c r="J86" s="98">
        <v>1197</v>
      </c>
      <c r="K86" s="71">
        <v>13.3</v>
      </c>
      <c r="L86" s="70">
        <v>1</v>
      </c>
      <c r="M86" s="71">
        <v>2</v>
      </c>
      <c r="N86" s="71">
        <v>3</v>
      </c>
      <c r="O86" s="71">
        <v>1</v>
      </c>
      <c r="P86" s="60">
        <v>0</v>
      </c>
      <c r="Q86" s="60">
        <v>0</v>
      </c>
      <c r="R86" s="71">
        <v>1</v>
      </c>
      <c r="S86" s="71">
        <v>1</v>
      </c>
      <c r="T86" s="70">
        <v>1.3</v>
      </c>
      <c r="U86" s="71">
        <v>1.3</v>
      </c>
      <c r="V86" s="71">
        <v>1</v>
      </c>
      <c r="W86" s="71">
        <v>2.2999999999999998</v>
      </c>
      <c r="X86" s="70">
        <v>10</v>
      </c>
      <c r="Y86" s="71">
        <v>66</v>
      </c>
      <c r="Z86" s="71">
        <v>2</v>
      </c>
      <c r="AA86" s="70">
        <v>0.08</v>
      </c>
      <c r="AB86" s="71">
        <v>0.15</v>
      </c>
      <c r="AC86" s="71">
        <v>0.23</v>
      </c>
      <c r="AD86" s="71">
        <v>0.08</v>
      </c>
      <c r="AE86" s="71">
        <v>0.23</v>
      </c>
      <c r="AF86" s="70">
        <v>0.1</v>
      </c>
      <c r="AG86" s="71">
        <v>7.0000000000000007E-2</v>
      </c>
      <c r="AH86" s="71">
        <v>0.17</v>
      </c>
      <c r="AI86" s="71">
        <v>0.1</v>
      </c>
      <c r="AJ86" s="71">
        <v>0.17</v>
      </c>
      <c r="AK86" s="63" t="s">
        <v>25</v>
      </c>
      <c r="AL86" s="93">
        <f>AC86-AH86</f>
        <v>0.06</v>
      </c>
    </row>
    <row r="87" spans="1:38" ht="17.25" thickBot="1">
      <c r="A87" s="72">
        <v>95</v>
      </c>
      <c r="B87" s="57" t="s">
        <v>148</v>
      </c>
      <c r="C87" s="58" t="s">
        <v>1812</v>
      </c>
      <c r="D87" s="69" t="s">
        <v>104</v>
      </c>
      <c r="E87" s="58" t="s">
        <v>81</v>
      </c>
      <c r="F87" s="69" t="s">
        <v>3918</v>
      </c>
      <c r="G87" s="69">
        <v>2003</v>
      </c>
      <c r="H87" s="70">
        <v>15</v>
      </c>
      <c r="I87" s="71">
        <v>13</v>
      </c>
      <c r="J87" s="98">
        <v>1194</v>
      </c>
      <c r="K87" s="71">
        <v>13.3</v>
      </c>
      <c r="L87" s="70">
        <v>1</v>
      </c>
      <c r="M87" s="71">
        <v>1</v>
      </c>
      <c r="N87" s="71">
        <v>2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1.2</v>
      </c>
      <c r="U87" s="71">
        <v>1.2</v>
      </c>
      <c r="V87" s="71">
        <v>1.1000000000000001</v>
      </c>
      <c r="W87" s="71">
        <v>2.2999999999999998</v>
      </c>
      <c r="X87" s="70">
        <v>14</v>
      </c>
      <c r="Y87" s="71">
        <v>43</v>
      </c>
      <c r="Z87" s="71">
        <v>19</v>
      </c>
      <c r="AA87" s="70">
        <v>0.08</v>
      </c>
      <c r="AB87" s="71">
        <v>0.08</v>
      </c>
      <c r="AC87" s="71">
        <v>0.15</v>
      </c>
      <c r="AD87" s="71">
        <v>0.08</v>
      </c>
      <c r="AE87" s="71">
        <v>0.15</v>
      </c>
      <c r="AF87" s="70">
        <v>0.09</v>
      </c>
      <c r="AG87" s="71">
        <v>0.09</v>
      </c>
      <c r="AH87" s="71">
        <v>0.18</v>
      </c>
      <c r="AI87" s="71">
        <v>0.09</v>
      </c>
      <c r="AJ87" s="71">
        <v>0.18</v>
      </c>
      <c r="AK87" s="63" t="s">
        <v>25</v>
      </c>
      <c r="AL87" s="93">
        <f>AC87-AH87</f>
        <v>-0.03</v>
      </c>
    </row>
    <row r="88" spans="1:38" ht="17.25" thickBot="1">
      <c r="A88" s="72">
        <v>184</v>
      </c>
      <c r="B88" s="57" t="s">
        <v>198</v>
      </c>
      <c r="C88" s="58" t="s">
        <v>1836</v>
      </c>
      <c r="D88" s="69" t="s">
        <v>1853</v>
      </c>
      <c r="E88" s="58" t="s">
        <v>73</v>
      </c>
      <c r="F88" s="69" t="s">
        <v>3997</v>
      </c>
      <c r="G88" s="69">
        <v>1991</v>
      </c>
      <c r="H88" s="70">
        <v>14</v>
      </c>
      <c r="I88" s="71">
        <v>13</v>
      </c>
      <c r="J88" s="98">
        <v>1192</v>
      </c>
      <c r="K88" s="71">
        <v>13.2</v>
      </c>
      <c r="L88" s="70">
        <v>3</v>
      </c>
      <c r="M88" s="71">
        <v>5</v>
      </c>
      <c r="N88" s="71">
        <v>8</v>
      </c>
      <c r="O88" s="71">
        <v>3</v>
      </c>
      <c r="P88" s="60">
        <v>0</v>
      </c>
      <c r="Q88" s="60">
        <v>0</v>
      </c>
      <c r="R88" s="71">
        <v>2</v>
      </c>
      <c r="S88" s="60">
        <v>0</v>
      </c>
      <c r="T88" s="70">
        <v>2.2999999999999998</v>
      </c>
      <c r="U88" s="71">
        <v>2.2999999999999998</v>
      </c>
      <c r="V88" s="71">
        <v>3.5</v>
      </c>
      <c r="W88" s="71">
        <v>5.8</v>
      </c>
      <c r="X88" s="70">
        <v>33</v>
      </c>
      <c r="Y88" s="71">
        <v>127</v>
      </c>
      <c r="Z88" s="71">
        <v>75</v>
      </c>
      <c r="AA88" s="70">
        <v>0.23</v>
      </c>
      <c r="AB88" s="71">
        <v>0.38</v>
      </c>
      <c r="AC88" s="71">
        <v>0.6</v>
      </c>
      <c r="AD88" s="71">
        <v>0.23</v>
      </c>
      <c r="AE88" s="71">
        <v>0.6</v>
      </c>
      <c r="AF88" s="70">
        <v>0.17</v>
      </c>
      <c r="AG88" s="71">
        <v>0.26</v>
      </c>
      <c r="AH88" s="71">
        <v>0.44</v>
      </c>
      <c r="AI88" s="71">
        <v>0.17</v>
      </c>
      <c r="AJ88" s="71">
        <v>0.44</v>
      </c>
      <c r="AK88" s="63" t="s">
        <v>25</v>
      </c>
      <c r="AL88" s="93">
        <f>AC88-AH88</f>
        <v>0.15999999999999998</v>
      </c>
    </row>
    <row r="89" spans="1:38" ht="17.25" thickBot="1">
      <c r="A89" s="72">
        <v>312</v>
      </c>
      <c r="B89" s="57" t="s">
        <v>2682</v>
      </c>
      <c r="C89" s="58" t="s">
        <v>1812</v>
      </c>
      <c r="D89" s="69" t="s">
        <v>102</v>
      </c>
      <c r="E89" s="58" t="s">
        <v>2634</v>
      </c>
      <c r="F89" s="69" t="s">
        <v>4107</v>
      </c>
      <c r="G89" s="69">
        <v>1995</v>
      </c>
      <c r="H89" s="70">
        <v>16</v>
      </c>
      <c r="I89" s="71">
        <v>14</v>
      </c>
      <c r="J89" s="98">
        <v>1190</v>
      </c>
      <c r="K89" s="71">
        <v>13.2</v>
      </c>
      <c r="L89" s="70">
        <v>3</v>
      </c>
      <c r="M89" s="71">
        <v>2</v>
      </c>
      <c r="N89" s="71">
        <v>5</v>
      </c>
      <c r="O89" s="71">
        <v>1</v>
      </c>
      <c r="P89" s="71">
        <v>2</v>
      </c>
      <c r="Q89" s="71">
        <v>2</v>
      </c>
      <c r="R89" s="71">
        <v>1</v>
      </c>
      <c r="S89" s="60">
        <v>0</v>
      </c>
      <c r="T89" s="70">
        <v>3.9</v>
      </c>
      <c r="U89" s="71">
        <v>2.2999999999999998</v>
      </c>
      <c r="V89" s="71">
        <v>0.5</v>
      </c>
      <c r="W89" s="71">
        <v>2.8</v>
      </c>
      <c r="X89" s="70">
        <v>10</v>
      </c>
      <c r="Y89" s="71">
        <v>31</v>
      </c>
      <c r="Z89" s="71">
        <v>61</v>
      </c>
      <c r="AA89" s="70">
        <v>0.23</v>
      </c>
      <c r="AB89" s="71">
        <v>0.15</v>
      </c>
      <c r="AC89" s="71">
        <v>0.38</v>
      </c>
      <c r="AD89" s="71">
        <v>0.08</v>
      </c>
      <c r="AE89" s="71">
        <v>0.23</v>
      </c>
      <c r="AF89" s="70">
        <v>0.28999999999999998</v>
      </c>
      <c r="AG89" s="71">
        <v>0.04</v>
      </c>
      <c r="AH89" s="71">
        <v>0.33</v>
      </c>
      <c r="AI89" s="71">
        <v>0.17</v>
      </c>
      <c r="AJ89" s="71">
        <v>0.21</v>
      </c>
      <c r="AK89" s="63" t="s">
        <v>25</v>
      </c>
      <c r="AL89" s="93">
        <f>AC89-AH89</f>
        <v>4.9999999999999989E-2</v>
      </c>
    </row>
    <row r="90" spans="1:38" ht="17.25" thickBot="1">
      <c r="A90" s="72">
        <v>120</v>
      </c>
      <c r="B90" s="57" t="s">
        <v>2808</v>
      </c>
      <c r="C90" s="58" t="s">
        <v>1841</v>
      </c>
      <c r="D90" s="69" t="s">
        <v>104</v>
      </c>
      <c r="E90" s="58" t="s">
        <v>65</v>
      </c>
      <c r="F90" s="69" t="s">
        <v>3612</v>
      </c>
      <c r="G90" s="69">
        <v>1997</v>
      </c>
      <c r="H90" s="70">
        <v>14</v>
      </c>
      <c r="I90" s="71">
        <v>13</v>
      </c>
      <c r="J90" s="98">
        <v>1186</v>
      </c>
      <c r="K90" s="71">
        <v>13.2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70">
        <v>0.6</v>
      </c>
      <c r="U90" s="71">
        <v>0.6</v>
      </c>
      <c r="V90" s="60">
        <v>0</v>
      </c>
      <c r="W90" s="71">
        <v>0.7</v>
      </c>
      <c r="X90" s="70">
        <v>18</v>
      </c>
      <c r="Y90" s="71">
        <v>74</v>
      </c>
      <c r="Z90" s="71">
        <v>7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0.05</v>
      </c>
      <c r="AG90" s="60">
        <v>0</v>
      </c>
      <c r="AH90" s="71">
        <v>0.05</v>
      </c>
      <c r="AI90" s="71">
        <v>0.05</v>
      </c>
      <c r="AJ90" s="71">
        <v>0.05</v>
      </c>
      <c r="AK90" s="63" t="s">
        <v>25</v>
      </c>
      <c r="AL90" s="93">
        <f>AC90-AH90</f>
        <v>-0.05</v>
      </c>
    </row>
    <row r="91" spans="1:38" ht="17.25" thickBot="1">
      <c r="A91" s="72">
        <v>440</v>
      </c>
      <c r="B91" s="57" t="s">
        <v>3209</v>
      </c>
      <c r="C91" s="58" t="s">
        <v>1812</v>
      </c>
      <c r="D91" s="69" t="s">
        <v>104</v>
      </c>
      <c r="E91" s="58" t="s">
        <v>2347</v>
      </c>
      <c r="F91" s="69" t="s">
        <v>4203</v>
      </c>
      <c r="G91" s="69">
        <v>1993</v>
      </c>
      <c r="H91" s="70">
        <v>13</v>
      </c>
      <c r="I91" s="71">
        <v>13</v>
      </c>
      <c r="J91" s="98">
        <v>1170</v>
      </c>
      <c r="K91" s="71">
        <v>13</v>
      </c>
      <c r="L91" s="70">
        <v>1</v>
      </c>
      <c r="M91" s="71">
        <v>1</v>
      </c>
      <c r="N91" s="71">
        <v>2</v>
      </c>
      <c r="O91" s="71">
        <v>1</v>
      </c>
      <c r="P91" s="60">
        <v>0</v>
      </c>
      <c r="Q91" s="60">
        <v>0</v>
      </c>
      <c r="R91" s="71">
        <v>5</v>
      </c>
      <c r="S91" s="60">
        <v>0</v>
      </c>
      <c r="T91" s="70">
        <v>0.1</v>
      </c>
      <c r="U91" s="71">
        <v>0.1</v>
      </c>
      <c r="V91" s="71">
        <v>0.3</v>
      </c>
      <c r="W91" s="71">
        <v>0.4</v>
      </c>
      <c r="X91" s="70">
        <v>13</v>
      </c>
      <c r="Y91" s="71">
        <v>49</v>
      </c>
      <c r="Z91" s="71">
        <v>28</v>
      </c>
      <c r="AA91" s="70">
        <v>0.08</v>
      </c>
      <c r="AB91" s="71">
        <v>0.08</v>
      </c>
      <c r="AC91" s="71">
        <v>0.15</v>
      </c>
      <c r="AD91" s="71">
        <v>0.08</v>
      </c>
      <c r="AE91" s="71">
        <v>0.15</v>
      </c>
      <c r="AF91" s="70">
        <v>0.01</v>
      </c>
      <c r="AG91" s="71">
        <v>0.02</v>
      </c>
      <c r="AH91" s="71">
        <v>0.03</v>
      </c>
      <c r="AI91" s="71">
        <v>0.01</v>
      </c>
      <c r="AJ91" s="71">
        <v>0.03</v>
      </c>
      <c r="AK91" s="63" t="s">
        <v>25</v>
      </c>
      <c r="AL91" s="93"/>
    </row>
    <row r="92" spans="1:38" ht="17.25" thickBot="1">
      <c r="A92" s="72">
        <v>262</v>
      </c>
      <c r="B92" s="57" t="s">
        <v>2677</v>
      </c>
      <c r="C92" s="58" t="s">
        <v>1838</v>
      </c>
      <c r="D92" s="69" t="s">
        <v>104</v>
      </c>
      <c r="E92" s="58" t="s">
        <v>2634</v>
      </c>
      <c r="F92" s="69" t="s">
        <v>4068</v>
      </c>
      <c r="G92" s="69">
        <v>1994</v>
      </c>
      <c r="H92" s="70">
        <v>14</v>
      </c>
      <c r="I92" s="71">
        <v>14</v>
      </c>
      <c r="J92" s="98">
        <v>1169</v>
      </c>
      <c r="K92" s="71">
        <v>13</v>
      </c>
      <c r="L92" s="70">
        <v>1</v>
      </c>
      <c r="M92" s="71">
        <v>1</v>
      </c>
      <c r="N92" s="71">
        <v>2</v>
      </c>
      <c r="O92" s="71">
        <v>1</v>
      </c>
      <c r="P92" s="60">
        <v>0</v>
      </c>
      <c r="Q92" s="60">
        <v>0</v>
      </c>
      <c r="R92" s="71">
        <v>4</v>
      </c>
      <c r="S92" s="60">
        <v>0</v>
      </c>
      <c r="T92" s="70">
        <v>1.1000000000000001</v>
      </c>
      <c r="U92" s="71">
        <v>1.1000000000000001</v>
      </c>
      <c r="V92" s="71">
        <v>0.6</v>
      </c>
      <c r="W92" s="71">
        <v>1.7</v>
      </c>
      <c r="X92" s="70">
        <v>6</v>
      </c>
      <c r="Y92" s="71">
        <v>37</v>
      </c>
      <c r="Z92" s="71">
        <v>2</v>
      </c>
      <c r="AA92" s="70">
        <v>0.08</v>
      </c>
      <c r="AB92" s="71">
        <v>0.08</v>
      </c>
      <c r="AC92" s="71">
        <v>0.15</v>
      </c>
      <c r="AD92" s="71">
        <v>0.08</v>
      </c>
      <c r="AE92" s="71">
        <v>0.15</v>
      </c>
      <c r="AF92" s="70">
        <v>0.08</v>
      </c>
      <c r="AG92" s="71">
        <v>0.05</v>
      </c>
      <c r="AH92" s="71">
        <v>0.13</v>
      </c>
      <c r="AI92" s="71">
        <v>0.08</v>
      </c>
      <c r="AJ92" s="71">
        <v>0.13</v>
      </c>
      <c r="AK92" s="63" t="s">
        <v>25</v>
      </c>
      <c r="AL92" s="93">
        <f>AC92-AH92</f>
        <v>1.999999999999999E-2</v>
      </c>
    </row>
    <row r="93" spans="1:38" ht="17.25" thickBot="1">
      <c r="A93" s="72">
        <v>429</v>
      </c>
      <c r="B93" s="57" t="s">
        <v>329</v>
      </c>
      <c r="C93" s="58" t="s">
        <v>1845</v>
      </c>
      <c r="D93" s="69" t="s">
        <v>103</v>
      </c>
      <c r="E93" s="58" t="s">
        <v>91</v>
      </c>
      <c r="F93" s="69" t="s">
        <v>3759</v>
      </c>
      <c r="G93" s="69">
        <v>1995</v>
      </c>
      <c r="H93" s="70">
        <v>15</v>
      </c>
      <c r="I93" s="71">
        <v>14</v>
      </c>
      <c r="J93" s="98">
        <v>1166</v>
      </c>
      <c r="K93" s="71">
        <v>13</v>
      </c>
      <c r="L93" s="70">
        <v>4</v>
      </c>
      <c r="M93" s="71">
        <v>1</v>
      </c>
      <c r="N93" s="71">
        <v>5</v>
      </c>
      <c r="O93" s="71">
        <v>4</v>
      </c>
      <c r="P93" s="60">
        <v>0</v>
      </c>
      <c r="Q93" s="60">
        <v>0</v>
      </c>
      <c r="R93" s="71">
        <v>2</v>
      </c>
      <c r="S93" s="60">
        <v>0</v>
      </c>
      <c r="T93" s="70">
        <v>3.7</v>
      </c>
      <c r="U93" s="71">
        <v>3.7</v>
      </c>
      <c r="V93" s="71">
        <v>0.6</v>
      </c>
      <c r="W93" s="71">
        <v>4.3</v>
      </c>
      <c r="X93" s="70">
        <v>4</v>
      </c>
      <c r="Y93" s="71">
        <v>38</v>
      </c>
      <c r="Z93" s="71">
        <v>20</v>
      </c>
      <c r="AA93" s="70">
        <v>0.31</v>
      </c>
      <c r="AB93" s="71">
        <v>0.08</v>
      </c>
      <c r="AC93" s="71">
        <v>0.39</v>
      </c>
      <c r="AD93" s="71">
        <v>0.31</v>
      </c>
      <c r="AE93" s="71">
        <v>0.39</v>
      </c>
      <c r="AF93" s="70">
        <v>0.28999999999999998</v>
      </c>
      <c r="AG93" s="71">
        <v>0.05</v>
      </c>
      <c r="AH93" s="71">
        <v>0.33</v>
      </c>
      <c r="AI93" s="71">
        <v>0.28999999999999998</v>
      </c>
      <c r="AJ93" s="71">
        <v>0.33</v>
      </c>
      <c r="AK93" s="63" t="s">
        <v>25</v>
      </c>
      <c r="AL93" s="93">
        <f>AC93-AH93</f>
        <v>0.06</v>
      </c>
    </row>
    <row r="94" spans="1:38" ht="17.25" thickBot="1">
      <c r="A94" s="72">
        <v>238</v>
      </c>
      <c r="B94" s="57" t="s">
        <v>2673</v>
      </c>
      <c r="C94" s="58" t="s">
        <v>1870</v>
      </c>
      <c r="D94" s="69" t="s">
        <v>104</v>
      </c>
      <c r="E94" s="58" t="s">
        <v>95</v>
      </c>
      <c r="F94" s="69" t="s">
        <v>4045</v>
      </c>
      <c r="G94" s="69">
        <v>2003</v>
      </c>
      <c r="H94" s="70">
        <v>15</v>
      </c>
      <c r="I94" s="71">
        <v>13</v>
      </c>
      <c r="J94" s="98">
        <v>1161</v>
      </c>
      <c r="K94" s="71">
        <v>12.9</v>
      </c>
      <c r="L94" s="59">
        <v>0</v>
      </c>
      <c r="M94" s="71">
        <v>1</v>
      </c>
      <c r="N94" s="71">
        <v>1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70">
        <v>0.2</v>
      </c>
      <c r="U94" s="71">
        <v>0.2</v>
      </c>
      <c r="V94" s="71">
        <v>0.3</v>
      </c>
      <c r="W94" s="71">
        <v>0.5</v>
      </c>
      <c r="X94" s="70">
        <v>21</v>
      </c>
      <c r="Y94" s="71">
        <v>22</v>
      </c>
      <c r="Z94" s="71">
        <v>47</v>
      </c>
      <c r="AA94" s="59">
        <v>0</v>
      </c>
      <c r="AB94" s="71">
        <v>0.08</v>
      </c>
      <c r="AC94" s="71">
        <v>0.08</v>
      </c>
      <c r="AD94" s="60">
        <v>0</v>
      </c>
      <c r="AE94" s="71">
        <v>0.08</v>
      </c>
      <c r="AF94" s="70">
        <v>0.01</v>
      </c>
      <c r="AG94" s="71">
        <v>0.02</v>
      </c>
      <c r="AH94" s="71">
        <v>0.04</v>
      </c>
      <c r="AI94" s="71">
        <v>0.01</v>
      </c>
      <c r="AJ94" s="71">
        <v>0.04</v>
      </c>
      <c r="AK94" s="63" t="s">
        <v>25</v>
      </c>
      <c r="AL94" s="93">
        <f>AC94-AH94</f>
        <v>0.04</v>
      </c>
    </row>
    <row r="95" spans="1:38" ht="17.25" thickBot="1">
      <c r="A95" s="72">
        <v>50</v>
      </c>
      <c r="B95" s="57" t="s">
        <v>2645</v>
      </c>
      <c r="C95" s="58" t="s">
        <v>1816</v>
      </c>
      <c r="D95" s="69" t="s">
        <v>103</v>
      </c>
      <c r="E95" s="58" t="s">
        <v>2347</v>
      </c>
      <c r="F95" s="69" t="s">
        <v>3878</v>
      </c>
      <c r="G95" s="69">
        <v>1998</v>
      </c>
      <c r="H95" s="70">
        <v>16</v>
      </c>
      <c r="I95" s="71">
        <v>13</v>
      </c>
      <c r="J95" s="98">
        <v>1150</v>
      </c>
      <c r="K95" s="71">
        <v>12.8</v>
      </c>
      <c r="L95" s="59">
        <v>0</v>
      </c>
      <c r="M95" s="71">
        <v>1</v>
      </c>
      <c r="N95" s="71">
        <v>1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0.9</v>
      </c>
      <c r="U95" s="71">
        <v>0.9</v>
      </c>
      <c r="V95" s="71">
        <v>0.8</v>
      </c>
      <c r="W95" s="71">
        <v>1.7</v>
      </c>
      <c r="X95" s="70">
        <v>20</v>
      </c>
      <c r="Y95" s="71">
        <v>52</v>
      </c>
      <c r="Z95" s="71">
        <v>19</v>
      </c>
      <c r="AA95" s="59">
        <v>0</v>
      </c>
      <c r="AB95" s="71">
        <v>0.08</v>
      </c>
      <c r="AC95" s="71">
        <v>0.08</v>
      </c>
      <c r="AD95" s="60">
        <v>0</v>
      </c>
      <c r="AE95" s="71">
        <v>0.08</v>
      </c>
      <c r="AF95" s="70">
        <v>7.0000000000000007E-2</v>
      </c>
      <c r="AG95" s="71">
        <v>0.06</v>
      </c>
      <c r="AH95" s="71">
        <v>0.13</v>
      </c>
      <c r="AI95" s="71">
        <v>7.0000000000000007E-2</v>
      </c>
      <c r="AJ95" s="71">
        <v>0.13</v>
      </c>
      <c r="AK95" s="63" t="s">
        <v>25</v>
      </c>
      <c r="AL95" s="93"/>
    </row>
    <row r="96" spans="1:38" ht="17.25" thickBot="1">
      <c r="A96" s="72">
        <v>305</v>
      </c>
      <c r="B96" s="57" t="s">
        <v>265</v>
      </c>
      <c r="C96" s="58" t="s">
        <v>1861</v>
      </c>
      <c r="D96" s="69" t="s">
        <v>1819</v>
      </c>
      <c r="E96" s="58" t="s">
        <v>73</v>
      </c>
      <c r="F96" s="69" t="s">
        <v>4100</v>
      </c>
      <c r="G96" s="69">
        <v>1997</v>
      </c>
      <c r="H96" s="70">
        <v>15</v>
      </c>
      <c r="I96" s="71">
        <v>11</v>
      </c>
      <c r="J96" s="98">
        <v>1149</v>
      </c>
      <c r="K96" s="71">
        <v>12.8</v>
      </c>
      <c r="L96" s="70">
        <v>3</v>
      </c>
      <c r="M96" s="71">
        <v>4</v>
      </c>
      <c r="N96" s="71">
        <v>7</v>
      </c>
      <c r="O96" s="71">
        <v>3</v>
      </c>
      <c r="P96" s="60">
        <v>0</v>
      </c>
      <c r="Q96" s="60">
        <v>0</v>
      </c>
      <c r="R96" s="71">
        <v>3</v>
      </c>
      <c r="S96" s="60">
        <v>0</v>
      </c>
      <c r="T96" s="70">
        <v>3.1</v>
      </c>
      <c r="U96" s="71">
        <v>3.1</v>
      </c>
      <c r="V96" s="71">
        <v>2.2000000000000002</v>
      </c>
      <c r="W96" s="71">
        <v>5.2</v>
      </c>
      <c r="X96" s="70">
        <v>103</v>
      </c>
      <c r="Y96" s="71">
        <v>46</v>
      </c>
      <c r="Z96" s="71">
        <v>190</v>
      </c>
      <c r="AA96" s="70">
        <v>0.23</v>
      </c>
      <c r="AB96" s="71">
        <v>0.31</v>
      </c>
      <c r="AC96" s="71">
        <v>0.55000000000000004</v>
      </c>
      <c r="AD96" s="71">
        <v>0.23</v>
      </c>
      <c r="AE96" s="71">
        <v>0.55000000000000004</v>
      </c>
      <c r="AF96" s="70">
        <v>0.24</v>
      </c>
      <c r="AG96" s="71">
        <v>0.17</v>
      </c>
      <c r="AH96" s="71">
        <v>0.41</v>
      </c>
      <c r="AI96" s="71">
        <v>0.24</v>
      </c>
      <c r="AJ96" s="71">
        <v>0.41</v>
      </c>
      <c r="AK96" s="63" t="s">
        <v>25</v>
      </c>
      <c r="AL96" s="93"/>
    </row>
    <row r="97" spans="1:38" ht="17.25" thickBot="1">
      <c r="A97" s="72">
        <v>430</v>
      </c>
      <c r="B97" s="57" t="s">
        <v>2693</v>
      </c>
      <c r="C97" s="58" t="s">
        <v>1822</v>
      </c>
      <c r="D97" s="69" t="s">
        <v>103</v>
      </c>
      <c r="E97" s="58" t="s">
        <v>2348</v>
      </c>
      <c r="F97" s="69" t="s">
        <v>4190</v>
      </c>
      <c r="G97" s="69">
        <v>1999</v>
      </c>
      <c r="H97" s="70">
        <v>15</v>
      </c>
      <c r="I97" s="71">
        <v>14</v>
      </c>
      <c r="J97" s="98">
        <v>1149</v>
      </c>
      <c r="K97" s="71">
        <v>12.8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2</v>
      </c>
      <c r="S97" s="60">
        <v>0</v>
      </c>
      <c r="T97" s="70">
        <v>0.2</v>
      </c>
      <c r="U97" s="71">
        <v>0.2</v>
      </c>
      <c r="V97" s="60">
        <v>0</v>
      </c>
      <c r="W97" s="71">
        <v>0.2</v>
      </c>
      <c r="X97" s="70">
        <v>5</v>
      </c>
      <c r="Y97" s="71">
        <v>33</v>
      </c>
      <c r="Z97" s="71">
        <v>11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0.01</v>
      </c>
      <c r="AG97" s="60">
        <v>0</v>
      </c>
      <c r="AH97" s="71">
        <v>0.02</v>
      </c>
      <c r="AI97" s="71">
        <v>0.01</v>
      </c>
      <c r="AJ97" s="71">
        <v>0.02</v>
      </c>
      <c r="AK97" s="63" t="s">
        <v>25</v>
      </c>
      <c r="AL97" s="93">
        <f>AC97-AH97</f>
        <v>-0.02</v>
      </c>
    </row>
    <row r="98" spans="1:38" ht="17.25" thickBot="1">
      <c r="A98" s="72">
        <v>139</v>
      </c>
      <c r="B98" s="57" t="s">
        <v>170</v>
      </c>
      <c r="C98" s="58" t="s">
        <v>1812</v>
      </c>
      <c r="D98" s="69" t="s">
        <v>104</v>
      </c>
      <c r="E98" s="58" t="s">
        <v>73</v>
      </c>
      <c r="F98" s="69" t="s">
        <v>3957</v>
      </c>
      <c r="G98" s="69">
        <v>1991</v>
      </c>
      <c r="H98" s="70">
        <v>13</v>
      </c>
      <c r="I98" s="71">
        <v>13</v>
      </c>
      <c r="J98" s="98">
        <v>1146</v>
      </c>
      <c r="K98" s="71">
        <v>12.7</v>
      </c>
      <c r="L98" s="70">
        <v>1</v>
      </c>
      <c r="M98" s="60">
        <v>0</v>
      </c>
      <c r="N98" s="71">
        <v>1</v>
      </c>
      <c r="O98" s="71">
        <v>1</v>
      </c>
      <c r="P98" s="60">
        <v>0</v>
      </c>
      <c r="Q98" s="60">
        <v>0</v>
      </c>
      <c r="R98" s="71">
        <v>4</v>
      </c>
      <c r="S98" s="71">
        <v>1</v>
      </c>
      <c r="T98" s="70">
        <v>1.6</v>
      </c>
      <c r="U98" s="71">
        <v>1.6</v>
      </c>
      <c r="V98" s="71">
        <v>0.2</v>
      </c>
      <c r="W98" s="71">
        <v>1.8</v>
      </c>
      <c r="X98" s="70">
        <v>22</v>
      </c>
      <c r="Y98" s="71">
        <v>88</v>
      </c>
      <c r="Z98" s="71">
        <v>9</v>
      </c>
      <c r="AA98" s="70">
        <v>0.08</v>
      </c>
      <c r="AB98" s="60">
        <v>0</v>
      </c>
      <c r="AC98" s="71">
        <v>0.08</v>
      </c>
      <c r="AD98" s="71">
        <v>0.08</v>
      </c>
      <c r="AE98" s="71">
        <v>0.08</v>
      </c>
      <c r="AF98" s="70">
        <v>0.13</v>
      </c>
      <c r="AG98" s="71">
        <v>0.01</v>
      </c>
      <c r="AH98" s="71">
        <v>0.14000000000000001</v>
      </c>
      <c r="AI98" s="71">
        <v>0.13</v>
      </c>
      <c r="AJ98" s="71">
        <v>0.14000000000000001</v>
      </c>
      <c r="AK98" s="63" t="s">
        <v>25</v>
      </c>
      <c r="AL98" s="93">
        <f>AC98-AH98</f>
        <v>-6.0000000000000012E-2</v>
      </c>
    </row>
    <row r="99" spans="1:38" ht="17.25" thickBot="1">
      <c r="A99" s="72">
        <v>500</v>
      </c>
      <c r="B99" s="57" t="s">
        <v>363</v>
      </c>
      <c r="C99" s="58" t="s">
        <v>1816</v>
      </c>
      <c r="D99" s="69" t="s">
        <v>103</v>
      </c>
      <c r="E99" s="58" t="s">
        <v>63</v>
      </c>
      <c r="F99" s="69" t="s">
        <v>4259</v>
      </c>
      <c r="G99" s="69">
        <v>1998</v>
      </c>
      <c r="H99" s="70">
        <v>13</v>
      </c>
      <c r="I99" s="71">
        <v>13</v>
      </c>
      <c r="J99" s="98">
        <v>1145</v>
      </c>
      <c r="K99" s="71">
        <v>12.7</v>
      </c>
      <c r="L99" s="70">
        <v>4</v>
      </c>
      <c r="M99" s="71">
        <v>2</v>
      </c>
      <c r="N99" s="71">
        <v>6</v>
      </c>
      <c r="O99" s="71">
        <v>2</v>
      </c>
      <c r="P99" s="71">
        <v>2</v>
      </c>
      <c r="Q99" s="71">
        <v>2</v>
      </c>
      <c r="R99" s="71">
        <v>1</v>
      </c>
      <c r="S99" s="60">
        <v>0</v>
      </c>
      <c r="T99" s="70">
        <v>3.2</v>
      </c>
      <c r="U99" s="71">
        <v>1.7</v>
      </c>
      <c r="V99" s="71">
        <v>2.2999999999999998</v>
      </c>
      <c r="W99" s="71">
        <v>4</v>
      </c>
      <c r="X99" s="70">
        <v>29</v>
      </c>
      <c r="Y99" s="71">
        <v>95</v>
      </c>
      <c r="Z99" s="71">
        <v>66</v>
      </c>
      <c r="AA99" s="70">
        <v>0.31</v>
      </c>
      <c r="AB99" s="71">
        <v>0.16</v>
      </c>
      <c r="AC99" s="71">
        <v>0.47</v>
      </c>
      <c r="AD99" s="71">
        <v>0.16</v>
      </c>
      <c r="AE99" s="71">
        <v>0.31</v>
      </c>
      <c r="AF99" s="70">
        <v>0.25</v>
      </c>
      <c r="AG99" s="71">
        <v>0.18</v>
      </c>
      <c r="AH99" s="71">
        <v>0.44</v>
      </c>
      <c r="AI99" s="71">
        <v>0.13</v>
      </c>
      <c r="AJ99" s="71">
        <v>0.31</v>
      </c>
      <c r="AK99" s="63" t="s">
        <v>25</v>
      </c>
      <c r="AL99" s="93"/>
    </row>
    <row r="100" spans="1:38" ht="17.25" thickBot="1">
      <c r="A100" s="72">
        <v>381</v>
      </c>
      <c r="B100" s="57" t="s">
        <v>295</v>
      </c>
      <c r="C100" s="58" t="s">
        <v>1809</v>
      </c>
      <c r="D100" s="69" t="s">
        <v>104</v>
      </c>
      <c r="E100" s="58" t="s">
        <v>75</v>
      </c>
      <c r="F100" s="69" t="s">
        <v>4161</v>
      </c>
      <c r="G100" s="69">
        <v>1987</v>
      </c>
      <c r="H100" s="70">
        <v>13</v>
      </c>
      <c r="I100" s="71">
        <v>13</v>
      </c>
      <c r="J100" s="98">
        <v>1143</v>
      </c>
      <c r="K100" s="71">
        <v>12.7</v>
      </c>
      <c r="L100" s="70">
        <v>1</v>
      </c>
      <c r="M100" s="60">
        <v>0</v>
      </c>
      <c r="N100" s="71">
        <v>1</v>
      </c>
      <c r="O100" s="71">
        <v>1</v>
      </c>
      <c r="P100" s="60">
        <v>0</v>
      </c>
      <c r="Q100" s="60">
        <v>0</v>
      </c>
      <c r="R100" s="71">
        <v>4</v>
      </c>
      <c r="S100" s="71">
        <v>1</v>
      </c>
      <c r="T100" s="70">
        <v>1</v>
      </c>
      <c r="U100" s="71">
        <v>1</v>
      </c>
      <c r="V100" s="60">
        <v>0</v>
      </c>
      <c r="W100" s="71">
        <v>1</v>
      </c>
      <c r="X100" s="70">
        <v>11</v>
      </c>
      <c r="Y100" s="71">
        <v>56</v>
      </c>
      <c r="Z100" s="71">
        <v>3</v>
      </c>
      <c r="AA100" s="70">
        <v>0.08</v>
      </c>
      <c r="AB100" s="60">
        <v>0</v>
      </c>
      <c r="AC100" s="71">
        <v>0.08</v>
      </c>
      <c r="AD100" s="71">
        <v>0.08</v>
      </c>
      <c r="AE100" s="71">
        <v>0.08</v>
      </c>
      <c r="AF100" s="70">
        <v>0.08</v>
      </c>
      <c r="AG100" s="60">
        <v>0</v>
      </c>
      <c r="AH100" s="71">
        <v>0.08</v>
      </c>
      <c r="AI100" s="71">
        <v>0.08</v>
      </c>
      <c r="AJ100" s="71">
        <v>0.08</v>
      </c>
      <c r="AK100" s="63" t="s">
        <v>25</v>
      </c>
      <c r="AL100" s="93"/>
    </row>
    <row r="101" spans="1:38" ht="17.25" thickBot="1">
      <c r="A101" s="72">
        <v>461</v>
      </c>
      <c r="B101" s="57" t="s">
        <v>2699</v>
      </c>
      <c r="C101" s="58" t="s">
        <v>1852</v>
      </c>
      <c r="D101" s="69" t="s">
        <v>104</v>
      </c>
      <c r="E101" s="58" t="s">
        <v>71</v>
      </c>
      <c r="F101" s="69" t="s">
        <v>4222</v>
      </c>
      <c r="G101" s="69">
        <v>2002</v>
      </c>
      <c r="H101" s="70">
        <v>14</v>
      </c>
      <c r="I101" s="71">
        <v>14</v>
      </c>
      <c r="J101" s="98">
        <v>1142</v>
      </c>
      <c r="K101" s="71">
        <v>12.7</v>
      </c>
      <c r="L101" s="70">
        <v>1</v>
      </c>
      <c r="M101" s="71">
        <v>2</v>
      </c>
      <c r="N101" s="71">
        <v>3</v>
      </c>
      <c r="O101" s="71">
        <v>1</v>
      </c>
      <c r="P101" s="60">
        <v>0</v>
      </c>
      <c r="Q101" s="60">
        <v>0</v>
      </c>
      <c r="R101" s="71">
        <v>6</v>
      </c>
      <c r="S101" s="71">
        <v>1</v>
      </c>
      <c r="T101" s="70">
        <v>1.4</v>
      </c>
      <c r="U101" s="71">
        <v>1.4</v>
      </c>
      <c r="V101" s="71">
        <v>0.8</v>
      </c>
      <c r="W101" s="71">
        <v>2.2999999999999998</v>
      </c>
      <c r="X101" s="70">
        <v>34</v>
      </c>
      <c r="Y101" s="71">
        <v>61</v>
      </c>
      <c r="Z101" s="71">
        <v>69</v>
      </c>
      <c r="AA101" s="70">
        <v>0.08</v>
      </c>
      <c r="AB101" s="71">
        <v>0.16</v>
      </c>
      <c r="AC101" s="71">
        <v>0.24</v>
      </c>
      <c r="AD101" s="71">
        <v>0.08</v>
      </c>
      <c r="AE101" s="71">
        <v>0.24</v>
      </c>
      <c r="AF101" s="70">
        <v>0.11</v>
      </c>
      <c r="AG101" s="71">
        <v>7.0000000000000007E-2</v>
      </c>
      <c r="AH101" s="71">
        <v>0.18</v>
      </c>
      <c r="AI101" s="71">
        <v>0.11</v>
      </c>
      <c r="AJ101" s="71">
        <v>0.18</v>
      </c>
      <c r="AK101" s="63" t="s">
        <v>25</v>
      </c>
      <c r="AL101" s="93">
        <f>AC101-AH101</f>
        <v>0.06</v>
      </c>
    </row>
    <row r="102" spans="1:38" ht="17.25" thickBot="1">
      <c r="A102" s="72">
        <v>68</v>
      </c>
      <c r="B102" s="57" t="s">
        <v>2650</v>
      </c>
      <c r="C102" s="58" t="s">
        <v>1812</v>
      </c>
      <c r="D102" s="69" t="s">
        <v>103</v>
      </c>
      <c r="E102" s="58" t="s">
        <v>2347</v>
      </c>
      <c r="F102" s="69" t="s">
        <v>3757</v>
      </c>
      <c r="G102" s="69">
        <v>1995</v>
      </c>
      <c r="H102" s="70">
        <v>15</v>
      </c>
      <c r="I102" s="71">
        <v>12</v>
      </c>
      <c r="J102" s="98">
        <v>1140</v>
      </c>
      <c r="K102" s="71">
        <v>12.7</v>
      </c>
      <c r="L102" s="70">
        <v>3</v>
      </c>
      <c r="M102" s="60">
        <v>0</v>
      </c>
      <c r="N102" s="71">
        <v>3</v>
      </c>
      <c r="O102" s="71">
        <v>3</v>
      </c>
      <c r="P102" s="60">
        <v>0</v>
      </c>
      <c r="Q102" s="60">
        <v>0</v>
      </c>
      <c r="R102" s="71">
        <v>2</v>
      </c>
      <c r="S102" s="60">
        <v>0</v>
      </c>
      <c r="T102" s="70">
        <v>0.8</v>
      </c>
      <c r="U102" s="71">
        <v>0.8</v>
      </c>
      <c r="V102" s="71">
        <v>0.8</v>
      </c>
      <c r="W102" s="71">
        <v>1.6</v>
      </c>
      <c r="X102" s="70">
        <v>12</v>
      </c>
      <c r="Y102" s="71">
        <v>44</v>
      </c>
      <c r="Z102" s="71">
        <v>21</v>
      </c>
      <c r="AA102" s="70">
        <v>0.24</v>
      </c>
      <c r="AB102" s="60">
        <v>0</v>
      </c>
      <c r="AC102" s="71">
        <v>0.24</v>
      </c>
      <c r="AD102" s="71">
        <v>0.24</v>
      </c>
      <c r="AE102" s="71">
        <v>0.24</v>
      </c>
      <c r="AF102" s="70">
        <v>0.06</v>
      </c>
      <c r="AG102" s="71">
        <v>0.06</v>
      </c>
      <c r="AH102" s="71">
        <v>0.13</v>
      </c>
      <c r="AI102" s="71">
        <v>0.06</v>
      </c>
      <c r="AJ102" s="71">
        <v>0.13</v>
      </c>
      <c r="AK102" s="63" t="s">
        <v>25</v>
      </c>
      <c r="AL102" s="93">
        <f>AC102-AH102</f>
        <v>0.10999999999999999</v>
      </c>
    </row>
    <row r="103" spans="1:38" ht="17.25" thickBot="1">
      <c r="A103" s="72">
        <v>482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4243</v>
      </c>
      <c r="G103" s="69">
        <v>1997</v>
      </c>
      <c r="H103" s="70">
        <v>15</v>
      </c>
      <c r="I103" s="71">
        <v>13</v>
      </c>
      <c r="J103" s="98">
        <v>1140</v>
      </c>
      <c r="K103" s="71">
        <v>12.7</v>
      </c>
      <c r="L103" s="70">
        <v>1</v>
      </c>
      <c r="M103" s="71">
        <v>1</v>
      </c>
      <c r="N103" s="71">
        <v>2</v>
      </c>
      <c r="O103" s="71">
        <v>1</v>
      </c>
      <c r="P103" s="60">
        <v>0</v>
      </c>
      <c r="Q103" s="60">
        <v>0</v>
      </c>
      <c r="R103" s="71">
        <v>2</v>
      </c>
      <c r="S103" s="60">
        <v>0</v>
      </c>
      <c r="T103" s="70">
        <v>0.5</v>
      </c>
      <c r="U103" s="71">
        <v>0.5</v>
      </c>
      <c r="V103" s="71">
        <v>1.5</v>
      </c>
      <c r="W103" s="71">
        <v>1.9</v>
      </c>
      <c r="X103" s="70">
        <v>15</v>
      </c>
      <c r="Y103" s="71">
        <v>63</v>
      </c>
      <c r="Z103" s="71">
        <v>61</v>
      </c>
      <c r="AA103" s="70">
        <v>0.08</v>
      </c>
      <c r="AB103" s="71">
        <v>0.08</v>
      </c>
      <c r="AC103" s="71">
        <v>0.16</v>
      </c>
      <c r="AD103" s="71">
        <v>0.08</v>
      </c>
      <c r="AE103" s="71">
        <v>0.16</v>
      </c>
      <c r="AF103" s="70">
        <v>0.04</v>
      </c>
      <c r="AG103" s="71">
        <v>0.12</v>
      </c>
      <c r="AH103" s="71">
        <v>0.15</v>
      </c>
      <c r="AI103" s="71">
        <v>0.04</v>
      </c>
      <c r="AJ103" s="71">
        <v>0.15</v>
      </c>
      <c r="AK103" s="63" t="s">
        <v>25</v>
      </c>
      <c r="AL103" s="93">
        <f>AC103-AH103</f>
        <v>1.0000000000000009E-2</v>
      </c>
    </row>
    <row r="104" spans="1:38" ht="17.25" thickBot="1">
      <c r="A104" s="72">
        <v>55</v>
      </c>
      <c r="B104" s="57" t="s">
        <v>129</v>
      </c>
      <c r="C104" s="58" t="s">
        <v>1839</v>
      </c>
      <c r="D104" s="69" t="s">
        <v>103</v>
      </c>
      <c r="E104" s="58" t="s">
        <v>71</v>
      </c>
      <c r="F104" s="69" t="s">
        <v>3883</v>
      </c>
      <c r="G104" s="69">
        <v>1996</v>
      </c>
      <c r="H104" s="70">
        <v>14</v>
      </c>
      <c r="I104" s="71">
        <v>14</v>
      </c>
      <c r="J104" s="98">
        <v>1138</v>
      </c>
      <c r="K104" s="71">
        <v>12.6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7</v>
      </c>
      <c r="S104" s="71">
        <v>1</v>
      </c>
      <c r="T104" s="70">
        <v>1.2</v>
      </c>
      <c r="U104" s="71">
        <v>1.2</v>
      </c>
      <c r="V104" s="71">
        <v>0.3</v>
      </c>
      <c r="W104" s="71">
        <v>1.5</v>
      </c>
      <c r="X104" s="70">
        <v>31</v>
      </c>
      <c r="Y104" s="71">
        <v>87</v>
      </c>
      <c r="Z104" s="71">
        <v>7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0.09</v>
      </c>
      <c r="AG104" s="71">
        <v>0.02</v>
      </c>
      <c r="AH104" s="71">
        <v>0.12</v>
      </c>
      <c r="AI104" s="71">
        <v>0.09</v>
      </c>
      <c r="AJ104" s="71">
        <v>0.12</v>
      </c>
      <c r="AK104" s="63" t="s">
        <v>25</v>
      </c>
      <c r="AL104" s="93">
        <f>AC104-AH104</f>
        <v>-0.12</v>
      </c>
    </row>
    <row r="105" spans="1:38" ht="17.25" thickBot="1">
      <c r="A105" s="72">
        <v>14</v>
      </c>
      <c r="B105" s="57" t="s">
        <v>110</v>
      </c>
      <c r="C105" s="58" t="s">
        <v>1812</v>
      </c>
      <c r="D105" s="69" t="s">
        <v>104</v>
      </c>
      <c r="E105" s="58" t="s">
        <v>79</v>
      </c>
      <c r="F105" s="69" t="s">
        <v>3845</v>
      </c>
      <c r="G105" s="69">
        <v>1998</v>
      </c>
      <c r="H105" s="70">
        <v>14</v>
      </c>
      <c r="I105" s="71">
        <v>13</v>
      </c>
      <c r="J105" s="98">
        <v>1137</v>
      </c>
      <c r="K105" s="71">
        <v>12.6</v>
      </c>
      <c r="L105" s="70">
        <v>2</v>
      </c>
      <c r="M105" s="71">
        <v>2</v>
      </c>
      <c r="N105" s="71">
        <v>4</v>
      </c>
      <c r="O105" s="71">
        <v>2</v>
      </c>
      <c r="P105" s="60">
        <v>0</v>
      </c>
      <c r="Q105" s="60">
        <v>0</v>
      </c>
      <c r="R105" s="71">
        <v>3</v>
      </c>
      <c r="S105" s="60">
        <v>0</v>
      </c>
      <c r="T105" s="70">
        <v>0.8</v>
      </c>
      <c r="U105" s="71">
        <v>0.8</v>
      </c>
      <c r="V105" s="71">
        <v>4.0999999999999996</v>
      </c>
      <c r="W105" s="71">
        <v>4.8</v>
      </c>
      <c r="X105" s="70">
        <v>28</v>
      </c>
      <c r="Y105" s="71">
        <v>103</v>
      </c>
      <c r="Z105" s="71">
        <v>45</v>
      </c>
      <c r="AA105" s="70">
        <v>0.16</v>
      </c>
      <c r="AB105" s="71">
        <v>0.16</v>
      </c>
      <c r="AC105" s="71">
        <v>0.32</v>
      </c>
      <c r="AD105" s="71">
        <v>0.16</v>
      </c>
      <c r="AE105" s="71">
        <v>0.32</v>
      </c>
      <c r="AF105" s="70">
        <v>0.06</v>
      </c>
      <c r="AG105" s="71">
        <v>0.32</v>
      </c>
      <c r="AH105" s="71">
        <v>0.38</v>
      </c>
      <c r="AI105" s="71">
        <v>0.06</v>
      </c>
      <c r="AJ105" s="71">
        <v>0.38</v>
      </c>
      <c r="AK105" s="63" t="s">
        <v>25</v>
      </c>
      <c r="AL105" s="93">
        <f>AC105-AH105</f>
        <v>-0.06</v>
      </c>
    </row>
    <row r="106" spans="1:38" ht="17.25" thickBot="1">
      <c r="A106" s="72">
        <v>197</v>
      </c>
      <c r="B106" s="57" t="s">
        <v>204</v>
      </c>
      <c r="C106" s="58" t="s">
        <v>1854</v>
      </c>
      <c r="D106" s="69" t="s">
        <v>1819</v>
      </c>
      <c r="E106" s="58" t="s">
        <v>93</v>
      </c>
      <c r="F106" s="69" t="s">
        <v>4010</v>
      </c>
      <c r="G106" s="69">
        <v>1996</v>
      </c>
      <c r="H106" s="70">
        <v>16</v>
      </c>
      <c r="I106" s="71">
        <v>13</v>
      </c>
      <c r="J106" s="98">
        <v>1134</v>
      </c>
      <c r="K106" s="71">
        <v>12.6</v>
      </c>
      <c r="L106" s="70">
        <v>8</v>
      </c>
      <c r="M106" s="71">
        <v>2</v>
      </c>
      <c r="N106" s="71">
        <v>10</v>
      </c>
      <c r="O106" s="71">
        <v>7</v>
      </c>
      <c r="P106" s="71">
        <v>1</v>
      </c>
      <c r="Q106" s="71">
        <v>1</v>
      </c>
      <c r="R106" s="71">
        <v>4</v>
      </c>
      <c r="S106" s="60">
        <v>0</v>
      </c>
      <c r="T106" s="70">
        <v>4</v>
      </c>
      <c r="U106" s="71">
        <v>3.2</v>
      </c>
      <c r="V106" s="71">
        <v>2</v>
      </c>
      <c r="W106" s="71">
        <v>5.2</v>
      </c>
      <c r="X106" s="70">
        <v>23</v>
      </c>
      <c r="Y106" s="71">
        <v>21</v>
      </c>
      <c r="Z106" s="71">
        <v>59</v>
      </c>
      <c r="AA106" s="70">
        <v>0.63</v>
      </c>
      <c r="AB106" s="71">
        <v>0.16</v>
      </c>
      <c r="AC106" s="71">
        <v>0.79</v>
      </c>
      <c r="AD106" s="71">
        <v>0.56000000000000005</v>
      </c>
      <c r="AE106" s="71">
        <v>0.71</v>
      </c>
      <c r="AF106" s="70">
        <v>0.32</v>
      </c>
      <c r="AG106" s="71">
        <v>0.16</v>
      </c>
      <c r="AH106" s="71">
        <v>0.48</v>
      </c>
      <c r="AI106" s="71">
        <v>0.26</v>
      </c>
      <c r="AJ106" s="71">
        <v>0.41</v>
      </c>
      <c r="AK106" s="63" t="s">
        <v>25</v>
      </c>
      <c r="AL106" s="93">
        <f>AC106-AH106</f>
        <v>0.31000000000000005</v>
      </c>
    </row>
    <row r="107" spans="1:38" ht="17.25" thickBot="1">
      <c r="A107" s="72">
        <v>321</v>
      </c>
      <c r="B107" s="57" t="s">
        <v>374</v>
      </c>
      <c r="C107" s="58" t="s">
        <v>1868</v>
      </c>
      <c r="D107" s="69" t="s">
        <v>103</v>
      </c>
      <c r="E107" s="58" t="s">
        <v>2634</v>
      </c>
      <c r="F107" s="69" t="s">
        <v>4115</v>
      </c>
      <c r="G107" s="69">
        <v>1994</v>
      </c>
      <c r="H107" s="70">
        <v>13</v>
      </c>
      <c r="I107" s="71">
        <v>13</v>
      </c>
      <c r="J107" s="98">
        <v>1130</v>
      </c>
      <c r="K107" s="71">
        <v>12.6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5</v>
      </c>
      <c r="S107" s="60">
        <v>0</v>
      </c>
      <c r="T107" s="70">
        <v>0.2</v>
      </c>
      <c r="U107" s="71">
        <v>0.2</v>
      </c>
      <c r="V107" s="71">
        <v>0.4</v>
      </c>
      <c r="W107" s="71">
        <v>0.6</v>
      </c>
      <c r="X107" s="70">
        <v>1</v>
      </c>
      <c r="Y107" s="71">
        <v>36</v>
      </c>
      <c r="Z107" s="71">
        <v>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0.01</v>
      </c>
      <c r="AG107" s="71">
        <v>0.03</v>
      </c>
      <c r="AH107" s="71">
        <v>0.05</v>
      </c>
      <c r="AI107" s="71">
        <v>0.01</v>
      </c>
      <c r="AJ107" s="71">
        <v>0.05</v>
      </c>
      <c r="AK107" s="63" t="s">
        <v>25</v>
      </c>
      <c r="AL107" s="93"/>
    </row>
    <row r="108" spans="1:38" ht="17.25" thickBot="1">
      <c r="A108" s="72">
        <v>82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3907</v>
      </c>
      <c r="G108" s="69">
        <v>1997</v>
      </c>
      <c r="H108" s="70">
        <v>15</v>
      </c>
      <c r="I108" s="71">
        <v>13</v>
      </c>
      <c r="J108" s="98">
        <v>1110</v>
      </c>
      <c r="K108" s="71">
        <v>12.3</v>
      </c>
      <c r="L108" s="70">
        <v>2</v>
      </c>
      <c r="M108" s="71">
        <v>1</v>
      </c>
      <c r="N108" s="71">
        <v>3</v>
      </c>
      <c r="O108" s="71">
        <v>2</v>
      </c>
      <c r="P108" s="60">
        <v>0</v>
      </c>
      <c r="Q108" s="60">
        <v>0</v>
      </c>
      <c r="R108" s="71">
        <v>4</v>
      </c>
      <c r="S108" s="60">
        <v>0</v>
      </c>
      <c r="T108" s="70">
        <v>3.3</v>
      </c>
      <c r="U108" s="71">
        <v>3.3</v>
      </c>
      <c r="V108" s="71">
        <v>1.1000000000000001</v>
      </c>
      <c r="W108" s="71">
        <v>4.5</v>
      </c>
      <c r="X108" s="70">
        <v>27</v>
      </c>
      <c r="Y108" s="71">
        <v>34</v>
      </c>
      <c r="Z108" s="71">
        <v>45</v>
      </c>
      <c r="AA108" s="70">
        <v>0.16</v>
      </c>
      <c r="AB108" s="71">
        <v>0.08</v>
      </c>
      <c r="AC108" s="71">
        <v>0.24</v>
      </c>
      <c r="AD108" s="71">
        <v>0.16</v>
      </c>
      <c r="AE108" s="71">
        <v>0.24</v>
      </c>
      <c r="AF108" s="70">
        <v>0.27</v>
      </c>
      <c r="AG108" s="71">
        <v>0.09</v>
      </c>
      <c r="AH108" s="71">
        <v>0.36</v>
      </c>
      <c r="AI108" s="71">
        <v>0.27</v>
      </c>
      <c r="AJ108" s="71">
        <v>0.36</v>
      </c>
      <c r="AK108" s="63" t="s">
        <v>25</v>
      </c>
      <c r="AL108" s="93"/>
    </row>
    <row r="109" spans="1:38" ht="17.25" thickBot="1">
      <c r="A109" s="72">
        <v>132</v>
      </c>
      <c r="B109" s="57" t="s">
        <v>167</v>
      </c>
      <c r="C109" s="58" t="s">
        <v>1822</v>
      </c>
      <c r="D109" s="69" t="s">
        <v>104</v>
      </c>
      <c r="E109" s="58" t="s">
        <v>63</v>
      </c>
      <c r="F109" s="69" t="s">
        <v>3950</v>
      </c>
      <c r="G109" s="69">
        <v>1997</v>
      </c>
      <c r="H109" s="70">
        <v>14</v>
      </c>
      <c r="I109" s="71">
        <v>12</v>
      </c>
      <c r="J109" s="98">
        <v>1106</v>
      </c>
      <c r="K109" s="71">
        <v>12.3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0.8</v>
      </c>
      <c r="U109" s="71">
        <v>0.8</v>
      </c>
      <c r="V109" s="71">
        <v>0.7</v>
      </c>
      <c r="W109" s="71">
        <v>1.5</v>
      </c>
      <c r="X109" s="70">
        <v>7</v>
      </c>
      <c r="Y109" s="71">
        <v>42</v>
      </c>
      <c r="Z109" s="71">
        <v>4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0.06</v>
      </c>
      <c r="AG109" s="71">
        <v>0.05</v>
      </c>
      <c r="AH109" s="71">
        <v>0.12</v>
      </c>
      <c r="AI109" s="71">
        <v>0.06</v>
      </c>
      <c r="AJ109" s="71">
        <v>0.12</v>
      </c>
      <c r="AK109" s="63" t="s">
        <v>25</v>
      </c>
      <c r="AL109" s="93">
        <f>AC109-AH109</f>
        <v>-0.12</v>
      </c>
    </row>
    <row r="110" spans="1:38" ht="17.25" thickBot="1">
      <c r="A110" s="72">
        <v>212</v>
      </c>
      <c r="B110" s="57" t="s">
        <v>2668</v>
      </c>
      <c r="C110" s="58" t="s">
        <v>1851</v>
      </c>
      <c r="D110" s="69" t="s">
        <v>102</v>
      </c>
      <c r="E110" s="58" t="s">
        <v>81</v>
      </c>
      <c r="F110" s="69" t="s">
        <v>3768</v>
      </c>
      <c r="G110" s="69">
        <v>2001</v>
      </c>
      <c r="H110" s="70">
        <v>15</v>
      </c>
      <c r="I110" s="71">
        <v>12</v>
      </c>
      <c r="J110" s="98">
        <v>1101</v>
      </c>
      <c r="K110" s="71">
        <v>12.2</v>
      </c>
      <c r="L110" s="70">
        <v>6</v>
      </c>
      <c r="M110" s="71">
        <v>1</v>
      </c>
      <c r="N110" s="71">
        <v>7</v>
      </c>
      <c r="O110" s="71">
        <v>6</v>
      </c>
      <c r="P110" s="60">
        <v>0</v>
      </c>
      <c r="Q110" s="60">
        <v>0</v>
      </c>
      <c r="R110" s="71">
        <v>7</v>
      </c>
      <c r="S110" s="60">
        <v>0</v>
      </c>
      <c r="T110" s="70">
        <v>8.6999999999999993</v>
      </c>
      <c r="U110" s="71">
        <v>8.6999999999999993</v>
      </c>
      <c r="V110" s="71">
        <v>1.1000000000000001</v>
      </c>
      <c r="W110" s="71">
        <v>9.6999999999999993</v>
      </c>
      <c r="X110" s="70">
        <v>27</v>
      </c>
      <c r="Y110" s="71">
        <v>23</v>
      </c>
      <c r="Z110" s="71">
        <v>74</v>
      </c>
      <c r="AA110" s="70">
        <v>0.49</v>
      </c>
      <c r="AB110" s="71">
        <v>0.08</v>
      </c>
      <c r="AC110" s="71">
        <v>0.56999999999999995</v>
      </c>
      <c r="AD110" s="71">
        <v>0.49</v>
      </c>
      <c r="AE110" s="71">
        <v>0.56999999999999995</v>
      </c>
      <c r="AF110" s="70">
        <v>0.71</v>
      </c>
      <c r="AG110" s="71">
        <v>0.09</v>
      </c>
      <c r="AH110" s="71">
        <v>0.8</v>
      </c>
      <c r="AI110" s="71">
        <v>0.71</v>
      </c>
      <c r="AJ110" s="71">
        <v>0.8</v>
      </c>
      <c r="AK110" s="63" t="s">
        <v>25</v>
      </c>
      <c r="AL110" s="93">
        <f>AC110-AH110</f>
        <v>-0.23000000000000009</v>
      </c>
    </row>
    <row r="111" spans="1:38" ht="17.25" thickBot="1">
      <c r="A111" s="72">
        <v>379</v>
      </c>
      <c r="B111" s="57" t="s">
        <v>294</v>
      </c>
      <c r="C111" s="58" t="s">
        <v>1812</v>
      </c>
      <c r="D111" s="69" t="s">
        <v>102</v>
      </c>
      <c r="E111" s="58" t="s">
        <v>69</v>
      </c>
      <c r="F111" s="69" t="s">
        <v>4159</v>
      </c>
      <c r="G111" s="69">
        <v>1997</v>
      </c>
      <c r="H111" s="70">
        <v>15</v>
      </c>
      <c r="I111" s="71">
        <v>13</v>
      </c>
      <c r="J111" s="98">
        <v>1100</v>
      </c>
      <c r="K111" s="71">
        <v>12.2</v>
      </c>
      <c r="L111" s="70">
        <v>2</v>
      </c>
      <c r="M111" s="71">
        <v>1</v>
      </c>
      <c r="N111" s="71">
        <v>3</v>
      </c>
      <c r="O111" s="71">
        <v>1</v>
      </c>
      <c r="P111" s="71">
        <v>1</v>
      </c>
      <c r="Q111" s="71">
        <v>1</v>
      </c>
      <c r="R111" s="71">
        <v>1</v>
      </c>
      <c r="S111" s="60">
        <v>0</v>
      </c>
      <c r="T111" s="70">
        <v>4.7</v>
      </c>
      <c r="U111" s="71">
        <v>3.9</v>
      </c>
      <c r="V111" s="71">
        <v>1.6</v>
      </c>
      <c r="W111" s="71">
        <v>5.5</v>
      </c>
      <c r="X111" s="70">
        <v>47</v>
      </c>
      <c r="Y111" s="71">
        <v>34</v>
      </c>
      <c r="Z111" s="71">
        <v>110</v>
      </c>
      <c r="AA111" s="70">
        <v>0.16</v>
      </c>
      <c r="AB111" s="71">
        <v>0.08</v>
      </c>
      <c r="AC111" s="71">
        <v>0.25</v>
      </c>
      <c r="AD111" s="71">
        <v>0.08</v>
      </c>
      <c r="AE111" s="71">
        <v>0.16</v>
      </c>
      <c r="AF111" s="70">
        <v>0.38</v>
      </c>
      <c r="AG111" s="71">
        <v>0.13</v>
      </c>
      <c r="AH111" s="71">
        <v>0.52</v>
      </c>
      <c r="AI111" s="71">
        <v>0.32</v>
      </c>
      <c r="AJ111" s="71">
        <v>0.45</v>
      </c>
      <c r="AK111" s="63" t="s">
        <v>25</v>
      </c>
      <c r="AL111" s="93">
        <f>AC111-AH111</f>
        <v>-0.27</v>
      </c>
    </row>
    <row r="112" spans="1:38" ht="17.25" thickBot="1">
      <c r="A112" s="72">
        <v>364</v>
      </c>
      <c r="B112" s="57" t="s">
        <v>290</v>
      </c>
      <c r="C112" s="58" t="s">
        <v>1822</v>
      </c>
      <c r="D112" s="69" t="s">
        <v>103</v>
      </c>
      <c r="E112" s="58" t="s">
        <v>75</v>
      </c>
      <c r="F112" s="69" t="s">
        <v>3927</v>
      </c>
      <c r="G112" s="69">
        <v>1996</v>
      </c>
      <c r="H112" s="70">
        <v>16</v>
      </c>
      <c r="I112" s="71">
        <v>14</v>
      </c>
      <c r="J112" s="98">
        <v>1097</v>
      </c>
      <c r="K112" s="71">
        <v>12.2</v>
      </c>
      <c r="L112" s="70">
        <v>1</v>
      </c>
      <c r="M112" s="71">
        <v>4</v>
      </c>
      <c r="N112" s="71">
        <v>5</v>
      </c>
      <c r="O112" s="71">
        <v>1</v>
      </c>
      <c r="P112" s="60">
        <v>0</v>
      </c>
      <c r="Q112" s="60">
        <v>0</v>
      </c>
      <c r="R112" s="71">
        <v>2</v>
      </c>
      <c r="S112" s="60">
        <v>0</v>
      </c>
      <c r="T112" s="70">
        <v>1.1000000000000001</v>
      </c>
      <c r="U112" s="71">
        <v>1.1000000000000001</v>
      </c>
      <c r="V112" s="71">
        <v>3.4</v>
      </c>
      <c r="W112" s="71">
        <v>4.5</v>
      </c>
      <c r="X112" s="70">
        <v>24</v>
      </c>
      <c r="Y112" s="71">
        <v>48</v>
      </c>
      <c r="Z112" s="71">
        <v>55</v>
      </c>
      <c r="AA112" s="70">
        <v>0.08</v>
      </c>
      <c r="AB112" s="71">
        <v>0.33</v>
      </c>
      <c r="AC112" s="71">
        <v>0.41</v>
      </c>
      <c r="AD112" s="71">
        <v>0.08</v>
      </c>
      <c r="AE112" s="71">
        <v>0.41</v>
      </c>
      <c r="AF112" s="70">
        <v>0.09</v>
      </c>
      <c r="AG112" s="71">
        <v>0.28000000000000003</v>
      </c>
      <c r="AH112" s="71">
        <v>0.37</v>
      </c>
      <c r="AI112" s="71">
        <v>0.09</v>
      </c>
      <c r="AJ112" s="71">
        <v>0.37</v>
      </c>
      <c r="AK112" s="63" t="s">
        <v>25</v>
      </c>
      <c r="AL112" s="93">
        <f>AC112-AH112</f>
        <v>3.999999999999998E-2</v>
      </c>
    </row>
    <row r="113" spans="1:38" ht="17.25" thickBot="1">
      <c r="A113" s="72">
        <v>76</v>
      </c>
      <c r="B113" s="57" t="s">
        <v>2806</v>
      </c>
      <c r="C113" s="58" t="s">
        <v>1842</v>
      </c>
      <c r="D113" s="69" t="s">
        <v>103</v>
      </c>
      <c r="E113" s="58" t="s">
        <v>81</v>
      </c>
      <c r="F113" s="69" t="s">
        <v>3901</v>
      </c>
      <c r="G113" s="69">
        <v>2001</v>
      </c>
      <c r="H113" s="70">
        <v>14</v>
      </c>
      <c r="I113" s="71">
        <v>12</v>
      </c>
      <c r="J113" s="98">
        <v>1094</v>
      </c>
      <c r="K113" s="71">
        <v>12.2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71">
        <v>3</v>
      </c>
      <c r="S113" s="60">
        <v>0</v>
      </c>
      <c r="T113" s="70">
        <v>0.2</v>
      </c>
      <c r="U113" s="71">
        <v>0.2</v>
      </c>
      <c r="V113" s="71">
        <v>0.9</v>
      </c>
      <c r="W113" s="71">
        <v>1</v>
      </c>
      <c r="X113" s="70">
        <v>6</v>
      </c>
      <c r="Y113" s="71">
        <v>56</v>
      </c>
      <c r="Z113" s="71">
        <v>12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70">
        <v>0.02</v>
      </c>
      <c r="AG113" s="71">
        <v>7.0000000000000007E-2</v>
      </c>
      <c r="AH113" s="71">
        <v>0.09</v>
      </c>
      <c r="AI113" s="71">
        <v>0.02</v>
      </c>
      <c r="AJ113" s="71">
        <v>0.09</v>
      </c>
      <c r="AK113" s="63" t="s">
        <v>25</v>
      </c>
      <c r="AL113" s="93">
        <f>AC113-AH113</f>
        <v>-0.09</v>
      </c>
    </row>
    <row r="114" spans="1:38" ht="17.25" thickBot="1">
      <c r="A114" s="72">
        <v>395</v>
      </c>
      <c r="B114" s="57" t="s">
        <v>306</v>
      </c>
      <c r="C114" s="58" t="s">
        <v>1820</v>
      </c>
      <c r="D114" s="69" t="s">
        <v>103</v>
      </c>
      <c r="E114" s="58" t="s">
        <v>65</v>
      </c>
      <c r="F114" s="69" t="s">
        <v>4168</v>
      </c>
      <c r="G114" s="69">
        <v>1996</v>
      </c>
      <c r="H114" s="70">
        <v>13</v>
      </c>
      <c r="I114" s="71">
        <v>13</v>
      </c>
      <c r="J114" s="98">
        <v>1090</v>
      </c>
      <c r="K114" s="71">
        <v>12.1</v>
      </c>
      <c r="L114" s="70">
        <v>3</v>
      </c>
      <c r="M114" s="71">
        <v>2</v>
      </c>
      <c r="N114" s="71">
        <v>5</v>
      </c>
      <c r="O114" s="71">
        <v>3</v>
      </c>
      <c r="P114" s="60">
        <v>0</v>
      </c>
      <c r="Q114" s="60">
        <v>0</v>
      </c>
      <c r="R114" s="71">
        <v>6</v>
      </c>
      <c r="S114" s="71">
        <v>1</v>
      </c>
      <c r="T114" s="70">
        <v>1.6</v>
      </c>
      <c r="U114" s="71">
        <v>1.6</v>
      </c>
      <c r="V114" s="71">
        <v>1.3</v>
      </c>
      <c r="W114" s="71">
        <v>2.9</v>
      </c>
      <c r="X114" s="70">
        <v>25</v>
      </c>
      <c r="Y114" s="71">
        <v>115</v>
      </c>
      <c r="Z114" s="71">
        <v>20</v>
      </c>
      <c r="AA114" s="70">
        <v>0.25</v>
      </c>
      <c r="AB114" s="71">
        <v>0.17</v>
      </c>
      <c r="AC114" s="71">
        <v>0.41</v>
      </c>
      <c r="AD114" s="71">
        <v>0.25</v>
      </c>
      <c r="AE114" s="71">
        <v>0.41</v>
      </c>
      <c r="AF114" s="70">
        <v>0.13</v>
      </c>
      <c r="AG114" s="71">
        <v>0.11</v>
      </c>
      <c r="AH114" s="71">
        <v>0.24</v>
      </c>
      <c r="AI114" s="71">
        <v>0.13</v>
      </c>
      <c r="AJ114" s="71">
        <v>0.24</v>
      </c>
      <c r="AK114" s="63" t="s">
        <v>25</v>
      </c>
      <c r="AL114" s="93">
        <f>AC114-AH114</f>
        <v>0.16999999999999998</v>
      </c>
    </row>
    <row r="115" spans="1:38" ht="17.25" thickBot="1">
      <c r="A115" s="72">
        <v>420</v>
      </c>
      <c r="B115" s="57" t="s">
        <v>323</v>
      </c>
      <c r="C115" s="58" t="s">
        <v>1841</v>
      </c>
      <c r="D115" s="69" t="s">
        <v>1810</v>
      </c>
      <c r="E115" s="58" t="s">
        <v>65</v>
      </c>
      <c r="F115" s="69" t="s">
        <v>4187</v>
      </c>
      <c r="G115" s="69">
        <v>1994</v>
      </c>
      <c r="H115" s="70">
        <v>13</v>
      </c>
      <c r="I115" s="71">
        <v>12</v>
      </c>
      <c r="J115" s="98">
        <v>1088</v>
      </c>
      <c r="K115" s="71">
        <v>12.1</v>
      </c>
      <c r="L115" s="70">
        <v>4</v>
      </c>
      <c r="M115" s="71">
        <v>3</v>
      </c>
      <c r="N115" s="71">
        <v>7</v>
      </c>
      <c r="O115" s="71">
        <v>4</v>
      </c>
      <c r="P115" s="60">
        <v>0</v>
      </c>
      <c r="Q115" s="60">
        <v>0</v>
      </c>
      <c r="R115" s="71">
        <v>3</v>
      </c>
      <c r="S115" s="60">
        <v>0</v>
      </c>
      <c r="T115" s="70">
        <v>1.1000000000000001</v>
      </c>
      <c r="U115" s="71">
        <v>1.1000000000000001</v>
      </c>
      <c r="V115" s="71">
        <v>3.9</v>
      </c>
      <c r="W115" s="71">
        <v>5.0999999999999996</v>
      </c>
      <c r="X115" s="70">
        <v>59</v>
      </c>
      <c r="Y115" s="71">
        <v>83</v>
      </c>
      <c r="Z115" s="71">
        <v>88</v>
      </c>
      <c r="AA115" s="70">
        <v>0.33</v>
      </c>
      <c r="AB115" s="71">
        <v>0.25</v>
      </c>
      <c r="AC115" s="71">
        <v>0.57999999999999996</v>
      </c>
      <c r="AD115" s="71">
        <v>0.33</v>
      </c>
      <c r="AE115" s="71">
        <v>0.57999999999999996</v>
      </c>
      <c r="AF115" s="70">
        <v>0.09</v>
      </c>
      <c r="AG115" s="71">
        <v>0.32</v>
      </c>
      <c r="AH115" s="71">
        <v>0.42</v>
      </c>
      <c r="AI115" s="71">
        <v>0.09</v>
      </c>
      <c r="AJ115" s="71">
        <v>0.42</v>
      </c>
      <c r="AK115" s="63" t="s">
        <v>25</v>
      </c>
      <c r="AL115" s="93">
        <f>AC115-AH115</f>
        <v>0.15999999999999998</v>
      </c>
    </row>
    <row r="116" spans="1:38" ht="17.25" thickBot="1">
      <c r="A116" s="72">
        <v>268</v>
      </c>
      <c r="B116" s="57" t="s">
        <v>243</v>
      </c>
      <c r="C116" s="58" t="s">
        <v>1821</v>
      </c>
      <c r="D116" s="69" t="s">
        <v>103</v>
      </c>
      <c r="E116" s="58" t="s">
        <v>79</v>
      </c>
      <c r="F116" s="69" t="s">
        <v>4074</v>
      </c>
      <c r="G116" s="69">
        <v>1998</v>
      </c>
      <c r="H116" s="70">
        <v>14</v>
      </c>
      <c r="I116" s="71">
        <v>14</v>
      </c>
      <c r="J116" s="98">
        <v>1084</v>
      </c>
      <c r="K116" s="71">
        <v>12</v>
      </c>
      <c r="L116" s="70">
        <v>1</v>
      </c>
      <c r="M116" s="71">
        <v>1</v>
      </c>
      <c r="N116" s="71">
        <v>2</v>
      </c>
      <c r="O116" s="71">
        <v>1</v>
      </c>
      <c r="P116" s="60">
        <v>0</v>
      </c>
      <c r="Q116" s="60">
        <v>0</v>
      </c>
      <c r="R116" s="71">
        <v>5</v>
      </c>
      <c r="S116" s="71">
        <v>1</v>
      </c>
      <c r="T116" s="70">
        <v>0.2</v>
      </c>
      <c r="U116" s="71">
        <v>0.2</v>
      </c>
      <c r="V116" s="71">
        <v>0.4</v>
      </c>
      <c r="W116" s="71">
        <v>0.6</v>
      </c>
      <c r="X116" s="70">
        <v>15</v>
      </c>
      <c r="Y116" s="71">
        <v>80</v>
      </c>
      <c r="Z116" s="71">
        <v>8</v>
      </c>
      <c r="AA116" s="70">
        <v>0.08</v>
      </c>
      <c r="AB116" s="71">
        <v>0.08</v>
      </c>
      <c r="AC116" s="71">
        <v>0.17</v>
      </c>
      <c r="AD116" s="71">
        <v>0.08</v>
      </c>
      <c r="AE116" s="71">
        <v>0.17</v>
      </c>
      <c r="AF116" s="70">
        <v>0.02</v>
      </c>
      <c r="AG116" s="71">
        <v>0.03</v>
      </c>
      <c r="AH116" s="71">
        <v>0.05</v>
      </c>
      <c r="AI116" s="71">
        <v>0.02</v>
      </c>
      <c r="AJ116" s="71">
        <v>0.05</v>
      </c>
      <c r="AK116" s="63" t="s">
        <v>25</v>
      </c>
      <c r="AL116" s="93">
        <f>AC116-AH116</f>
        <v>0.12000000000000001</v>
      </c>
    </row>
    <row r="117" spans="1:38" ht="17.25" thickBot="1">
      <c r="A117" s="72">
        <v>12</v>
      </c>
      <c r="B117" s="57" t="s">
        <v>108</v>
      </c>
      <c r="C117" s="58" t="s">
        <v>1817</v>
      </c>
      <c r="D117" s="69" t="s">
        <v>1833</v>
      </c>
      <c r="E117" s="58" t="s">
        <v>65</v>
      </c>
      <c r="F117" s="69" t="s">
        <v>3843</v>
      </c>
      <c r="G117" s="69">
        <v>1995</v>
      </c>
      <c r="H117" s="70">
        <v>13</v>
      </c>
      <c r="I117" s="71">
        <v>12</v>
      </c>
      <c r="J117" s="98">
        <v>1080</v>
      </c>
      <c r="K117" s="71">
        <v>12</v>
      </c>
      <c r="L117" s="70">
        <v>2</v>
      </c>
      <c r="M117" s="60">
        <v>0</v>
      </c>
      <c r="N117" s="71">
        <v>2</v>
      </c>
      <c r="O117" s="71">
        <v>2</v>
      </c>
      <c r="P117" s="60">
        <v>0</v>
      </c>
      <c r="Q117" s="60">
        <v>0</v>
      </c>
      <c r="R117" s="71">
        <v>3</v>
      </c>
      <c r="S117" s="71">
        <v>1</v>
      </c>
      <c r="T117" s="70">
        <v>0.6</v>
      </c>
      <c r="U117" s="71">
        <v>0.6</v>
      </c>
      <c r="V117" s="71">
        <v>0.2</v>
      </c>
      <c r="W117" s="71">
        <v>0.8</v>
      </c>
      <c r="X117" s="70">
        <v>16</v>
      </c>
      <c r="Y117" s="71">
        <v>51</v>
      </c>
      <c r="Z117" s="71">
        <v>14</v>
      </c>
      <c r="AA117" s="70">
        <v>0.17</v>
      </c>
      <c r="AB117" s="60">
        <v>0</v>
      </c>
      <c r="AC117" s="71">
        <v>0.17</v>
      </c>
      <c r="AD117" s="71">
        <v>0.17</v>
      </c>
      <c r="AE117" s="71">
        <v>0.17</v>
      </c>
      <c r="AF117" s="70">
        <v>0.05</v>
      </c>
      <c r="AG117" s="71">
        <v>0.02</v>
      </c>
      <c r="AH117" s="71">
        <v>7.0000000000000007E-2</v>
      </c>
      <c r="AI117" s="71">
        <v>0.05</v>
      </c>
      <c r="AJ117" s="71">
        <v>7.0000000000000007E-2</v>
      </c>
      <c r="AK117" s="63" t="s">
        <v>25</v>
      </c>
      <c r="AL117" s="93">
        <f>AC117-AH117</f>
        <v>0.1</v>
      </c>
    </row>
    <row r="118" spans="1:38" ht="17.25" thickBot="1">
      <c r="A118" s="72">
        <v>16</v>
      </c>
      <c r="B118" s="57" t="s">
        <v>112</v>
      </c>
      <c r="C118" s="58" t="s">
        <v>1823</v>
      </c>
      <c r="D118" s="69" t="s">
        <v>102</v>
      </c>
      <c r="E118" s="58" t="s">
        <v>67</v>
      </c>
      <c r="F118" s="69" t="s">
        <v>3847</v>
      </c>
      <c r="G118" s="69">
        <v>1994</v>
      </c>
      <c r="H118" s="70">
        <v>16</v>
      </c>
      <c r="I118" s="71">
        <v>14</v>
      </c>
      <c r="J118" s="98">
        <v>1077</v>
      </c>
      <c r="K118" s="71">
        <v>12</v>
      </c>
      <c r="L118" s="70">
        <v>2</v>
      </c>
      <c r="M118" s="71">
        <v>1</v>
      </c>
      <c r="N118" s="71">
        <v>3</v>
      </c>
      <c r="O118" s="71">
        <v>2</v>
      </c>
      <c r="P118" s="60">
        <v>0</v>
      </c>
      <c r="Q118" s="60">
        <v>0</v>
      </c>
      <c r="R118" s="71">
        <v>1</v>
      </c>
      <c r="S118" s="60">
        <v>0</v>
      </c>
      <c r="T118" s="70">
        <v>2.4</v>
      </c>
      <c r="U118" s="71">
        <v>2.4</v>
      </c>
      <c r="V118" s="71">
        <v>0.9</v>
      </c>
      <c r="W118" s="71">
        <v>3.3</v>
      </c>
      <c r="X118" s="70">
        <v>47</v>
      </c>
      <c r="Y118" s="71">
        <v>44</v>
      </c>
      <c r="Z118" s="71">
        <v>98</v>
      </c>
      <c r="AA118" s="70">
        <v>0.17</v>
      </c>
      <c r="AB118" s="71">
        <v>0.08</v>
      </c>
      <c r="AC118" s="71">
        <v>0.25</v>
      </c>
      <c r="AD118" s="71">
        <v>0.17</v>
      </c>
      <c r="AE118" s="71">
        <v>0.25</v>
      </c>
      <c r="AF118" s="70">
        <v>0.2</v>
      </c>
      <c r="AG118" s="71">
        <v>0.08</v>
      </c>
      <c r="AH118" s="71">
        <v>0.28000000000000003</v>
      </c>
      <c r="AI118" s="71">
        <v>0.2</v>
      </c>
      <c r="AJ118" s="71">
        <v>0.28000000000000003</v>
      </c>
      <c r="AK118" s="63" t="s">
        <v>25</v>
      </c>
      <c r="AL118" s="93">
        <f>AC118-AH118</f>
        <v>-3.0000000000000027E-2</v>
      </c>
    </row>
    <row r="119" spans="1:38" ht="17.25" thickBot="1">
      <c r="A119" s="72">
        <v>320</v>
      </c>
      <c r="B119" s="57" t="s">
        <v>272</v>
      </c>
      <c r="C119" s="58" t="s">
        <v>1862</v>
      </c>
      <c r="D119" s="69" t="s">
        <v>104</v>
      </c>
      <c r="E119" s="58" t="s">
        <v>96</v>
      </c>
      <c r="F119" s="69" t="s">
        <v>4114</v>
      </c>
      <c r="G119" s="69">
        <v>1999</v>
      </c>
      <c r="H119" s="70">
        <v>12</v>
      </c>
      <c r="I119" s="71">
        <v>12</v>
      </c>
      <c r="J119" s="98">
        <v>1077</v>
      </c>
      <c r="K119" s="71">
        <v>12</v>
      </c>
      <c r="L119" s="70">
        <v>2</v>
      </c>
      <c r="M119" s="60">
        <v>0</v>
      </c>
      <c r="N119" s="71">
        <v>2</v>
      </c>
      <c r="O119" s="71">
        <v>2</v>
      </c>
      <c r="P119" s="60">
        <v>0</v>
      </c>
      <c r="Q119" s="60">
        <v>0</v>
      </c>
      <c r="R119" s="71">
        <v>1</v>
      </c>
      <c r="S119" s="60">
        <v>0</v>
      </c>
      <c r="T119" s="70">
        <v>1.1000000000000001</v>
      </c>
      <c r="U119" s="71">
        <v>1.1000000000000001</v>
      </c>
      <c r="V119" s="71">
        <v>0.3</v>
      </c>
      <c r="W119" s="71">
        <v>1.4</v>
      </c>
      <c r="X119" s="70">
        <v>4</v>
      </c>
      <c r="Y119" s="71">
        <v>21</v>
      </c>
      <c r="Z119" s="71">
        <v>23</v>
      </c>
      <c r="AA119" s="70">
        <v>0.17</v>
      </c>
      <c r="AB119" s="60">
        <v>0</v>
      </c>
      <c r="AC119" s="71">
        <v>0.17</v>
      </c>
      <c r="AD119" s="71">
        <v>0.17</v>
      </c>
      <c r="AE119" s="71">
        <v>0.17</v>
      </c>
      <c r="AF119" s="70">
        <v>0.1</v>
      </c>
      <c r="AG119" s="71">
        <v>0.02</v>
      </c>
      <c r="AH119" s="71">
        <v>0.12</v>
      </c>
      <c r="AI119" s="71">
        <v>0.1</v>
      </c>
      <c r="AJ119" s="71">
        <v>0.12</v>
      </c>
      <c r="AK119" s="63" t="s">
        <v>25</v>
      </c>
      <c r="AL119" s="93">
        <f>AC119-AH119</f>
        <v>5.0000000000000017E-2</v>
      </c>
    </row>
    <row r="120" spans="1:38" ht="17.25" thickBot="1">
      <c r="A120" s="72">
        <v>353</v>
      </c>
      <c r="B120" s="57" t="s">
        <v>2815</v>
      </c>
      <c r="C120" s="58" t="s">
        <v>1841</v>
      </c>
      <c r="D120" s="69" t="s">
        <v>103</v>
      </c>
      <c r="E120" s="58" t="s">
        <v>75</v>
      </c>
      <c r="F120" s="69" t="s">
        <v>4138</v>
      </c>
      <c r="G120" s="69">
        <v>1995</v>
      </c>
      <c r="H120" s="70">
        <v>13</v>
      </c>
      <c r="I120" s="71">
        <v>12</v>
      </c>
      <c r="J120" s="98">
        <v>1072</v>
      </c>
      <c r="K120" s="71">
        <v>11.9</v>
      </c>
      <c r="L120" s="70">
        <v>2</v>
      </c>
      <c r="M120" s="71">
        <v>1</v>
      </c>
      <c r="N120" s="71">
        <v>3</v>
      </c>
      <c r="O120" s="71">
        <v>2</v>
      </c>
      <c r="P120" s="60">
        <v>0</v>
      </c>
      <c r="Q120" s="60">
        <v>0</v>
      </c>
      <c r="R120" s="71">
        <v>6</v>
      </c>
      <c r="S120" s="60">
        <v>0</v>
      </c>
      <c r="T120" s="70">
        <v>0.8</v>
      </c>
      <c r="U120" s="71">
        <v>0.8</v>
      </c>
      <c r="V120" s="71">
        <v>0.1</v>
      </c>
      <c r="W120" s="71">
        <v>1</v>
      </c>
      <c r="X120" s="70">
        <v>5</v>
      </c>
      <c r="Y120" s="71">
        <v>38</v>
      </c>
      <c r="Z120" s="71">
        <v>6</v>
      </c>
      <c r="AA120" s="70">
        <v>0.17</v>
      </c>
      <c r="AB120" s="71">
        <v>0.08</v>
      </c>
      <c r="AC120" s="71">
        <v>0.25</v>
      </c>
      <c r="AD120" s="71">
        <v>0.17</v>
      </c>
      <c r="AE120" s="71">
        <v>0.25</v>
      </c>
      <c r="AF120" s="70">
        <v>7.0000000000000007E-2</v>
      </c>
      <c r="AG120" s="71">
        <v>0.01</v>
      </c>
      <c r="AH120" s="71">
        <v>0.08</v>
      </c>
      <c r="AI120" s="71">
        <v>7.0000000000000007E-2</v>
      </c>
      <c r="AJ120" s="71">
        <v>0.08</v>
      </c>
      <c r="AK120" s="63" t="s">
        <v>25</v>
      </c>
      <c r="AL120" s="93">
        <f>AC120-AH120</f>
        <v>0.16999999999999998</v>
      </c>
    </row>
    <row r="121" spans="1:38" ht="17.25" thickBot="1">
      <c r="A121" s="72">
        <v>328</v>
      </c>
      <c r="B121" s="57" t="s">
        <v>2683</v>
      </c>
      <c r="C121" s="58" t="s">
        <v>1850</v>
      </c>
      <c r="D121" s="69" t="s">
        <v>103</v>
      </c>
      <c r="E121" s="58" t="s">
        <v>2348</v>
      </c>
      <c r="F121" s="69" t="s">
        <v>4121</v>
      </c>
      <c r="G121" s="69">
        <v>1991</v>
      </c>
      <c r="H121" s="70">
        <v>14</v>
      </c>
      <c r="I121" s="71">
        <v>12</v>
      </c>
      <c r="J121" s="98">
        <v>1066</v>
      </c>
      <c r="K121" s="71">
        <v>11.8</v>
      </c>
      <c r="L121" s="70">
        <v>1</v>
      </c>
      <c r="M121" s="60">
        <v>0</v>
      </c>
      <c r="N121" s="71">
        <v>1</v>
      </c>
      <c r="O121" s="60">
        <v>0</v>
      </c>
      <c r="P121" s="71">
        <v>1</v>
      </c>
      <c r="Q121" s="71">
        <v>1</v>
      </c>
      <c r="R121" s="71">
        <v>5</v>
      </c>
      <c r="S121" s="60">
        <v>0</v>
      </c>
      <c r="T121" s="70">
        <v>1</v>
      </c>
      <c r="U121" s="71">
        <v>0.2</v>
      </c>
      <c r="V121" s="71">
        <v>0.5</v>
      </c>
      <c r="W121" s="71">
        <v>0.7</v>
      </c>
      <c r="X121" s="70">
        <v>2</v>
      </c>
      <c r="Y121" s="71">
        <v>56</v>
      </c>
      <c r="Z121" s="71">
        <v>7</v>
      </c>
      <c r="AA121" s="70">
        <v>0.08</v>
      </c>
      <c r="AB121" s="60">
        <v>0</v>
      </c>
      <c r="AC121" s="71">
        <v>0.08</v>
      </c>
      <c r="AD121" s="60">
        <v>0</v>
      </c>
      <c r="AE121" s="60">
        <v>0</v>
      </c>
      <c r="AF121" s="70">
        <v>0.09</v>
      </c>
      <c r="AG121" s="71">
        <v>0.04</v>
      </c>
      <c r="AH121" s="71">
        <v>0.13</v>
      </c>
      <c r="AI121" s="71">
        <v>0.02</v>
      </c>
      <c r="AJ121" s="71">
        <v>0.06</v>
      </c>
      <c r="AK121" s="63" t="s">
        <v>25</v>
      </c>
      <c r="AL121" s="93"/>
    </row>
    <row r="122" spans="1:38" ht="17.25" thickBot="1">
      <c r="A122" s="72">
        <v>135</v>
      </c>
      <c r="B122" s="57" t="s">
        <v>2659</v>
      </c>
      <c r="C122" s="58" t="s">
        <v>1812</v>
      </c>
      <c r="D122" s="69" t="s">
        <v>1833</v>
      </c>
      <c r="E122" s="58" t="s">
        <v>2634</v>
      </c>
      <c r="F122" s="69" t="s">
        <v>3953</v>
      </c>
      <c r="G122" s="69">
        <v>1999</v>
      </c>
      <c r="H122" s="70">
        <v>15</v>
      </c>
      <c r="I122" s="71">
        <v>12</v>
      </c>
      <c r="J122" s="98">
        <v>1060</v>
      </c>
      <c r="K122" s="71">
        <v>11.8</v>
      </c>
      <c r="L122" s="59">
        <v>0</v>
      </c>
      <c r="M122" s="71">
        <v>3</v>
      </c>
      <c r="N122" s="71">
        <v>3</v>
      </c>
      <c r="O122" s="60">
        <v>0</v>
      </c>
      <c r="P122" s="60">
        <v>0</v>
      </c>
      <c r="Q122" s="60">
        <v>0</v>
      </c>
      <c r="R122" s="71">
        <v>2</v>
      </c>
      <c r="S122" s="60">
        <v>0</v>
      </c>
      <c r="T122" s="70">
        <v>0.2</v>
      </c>
      <c r="U122" s="71">
        <v>0.2</v>
      </c>
      <c r="V122" s="71">
        <v>2.1</v>
      </c>
      <c r="W122" s="71">
        <v>2.2999999999999998</v>
      </c>
      <c r="X122" s="70">
        <v>33</v>
      </c>
      <c r="Y122" s="71">
        <v>42</v>
      </c>
      <c r="Z122" s="71">
        <v>52</v>
      </c>
      <c r="AA122" s="59">
        <v>0</v>
      </c>
      <c r="AB122" s="71">
        <v>0.25</v>
      </c>
      <c r="AC122" s="71">
        <v>0.25</v>
      </c>
      <c r="AD122" s="60">
        <v>0</v>
      </c>
      <c r="AE122" s="71">
        <v>0.25</v>
      </c>
      <c r="AF122" s="70">
        <v>0.02</v>
      </c>
      <c r="AG122" s="71">
        <v>0.18</v>
      </c>
      <c r="AH122" s="71">
        <v>0.2</v>
      </c>
      <c r="AI122" s="71">
        <v>0.02</v>
      </c>
      <c r="AJ122" s="71">
        <v>0.2</v>
      </c>
      <c r="AK122" s="63" t="s">
        <v>25</v>
      </c>
      <c r="AL122" s="93">
        <f>AC122-AH122</f>
        <v>4.9999999999999989E-2</v>
      </c>
    </row>
    <row r="123" spans="1:38" ht="17.25" thickBot="1">
      <c r="A123" s="72">
        <v>19</v>
      </c>
      <c r="B123" s="57" t="s">
        <v>2640</v>
      </c>
      <c r="C123" s="58" t="s">
        <v>1817</v>
      </c>
      <c r="D123" s="69" t="s">
        <v>1819</v>
      </c>
      <c r="E123" s="58" t="s">
        <v>2347</v>
      </c>
      <c r="F123" s="69" t="s">
        <v>3850</v>
      </c>
      <c r="G123" s="69">
        <v>2000</v>
      </c>
      <c r="H123" s="70">
        <v>15</v>
      </c>
      <c r="I123" s="71">
        <v>15</v>
      </c>
      <c r="J123" s="98">
        <v>1057</v>
      </c>
      <c r="K123" s="71">
        <v>11.7</v>
      </c>
      <c r="L123" s="70">
        <v>2</v>
      </c>
      <c r="M123" s="71">
        <v>1</v>
      </c>
      <c r="N123" s="71">
        <v>3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2.4</v>
      </c>
      <c r="U123" s="71">
        <v>2.4</v>
      </c>
      <c r="V123" s="71">
        <v>0.7</v>
      </c>
      <c r="W123" s="71">
        <v>3.1</v>
      </c>
      <c r="X123" s="70">
        <v>35</v>
      </c>
      <c r="Y123" s="71">
        <v>26</v>
      </c>
      <c r="Z123" s="71">
        <v>49</v>
      </c>
      <c r="AA123" s="70">
        <v>0.17</v>
      </c>
      <c r="AB123" s="71">
        <v>0.09</v>
      </c>
      <c r="AC123" s="71">
        <v>0.26</v>
      </c>
      <c r="AD123" s="71">
        <v>0.17</v>
      </c>
      <c r="AE123" s="71">
        <v>0.26</v>
      </c>
      <c r="AF123" s="70">
        <v>0.21</v>
      </c>
      <c r="AG123" s="71">
        <v>0.06</v>
      </c>
      <c r="AH123" s="71">
        <v>0.27</v>
      </c>
      <c r="AI123" s="71">
        <v>0.21</v>
      </c>
      <c r="AJ123" s="71">
        <v>0.27</v>
      </c>
      <c r="AK123" s="63" t="s">
        <v>25</v>
      </c>
      <c r="AL123" s="93">
        <f>AC123-AH123</f>
        <v>-1.0000000000000009E-2</v>
      </c>
    </row>
    <row r="124" spans="1:38" ht="17.25" thickBot="1">
      <c r="A124" s="72">
        <v>118</v>
      </c>
      <c r="B124" s="57" t="s">
        <v>2656</v>
      </c>
      <c r="C124" s="58" t="s">
        <v>1814</v>
      </c>
      <c r="D124" s="69" t="s">
        <v>1819</v>
      </c>
      <c r="E124" s="58" t="s">
        <v>83</v>
      </c>
      <c r="F124" s="69" t="s">
        <v>3939</v>
      </c>
      <c r="G124" s="69">
        <v>1999</v>
      </c>
      <c r="H124" s="70">
        <v>16</v>
      </c>
      <c r="I124" s="71">
        <v>13</v>
      </c>
      <c r="J124" s="98">
        <v>1057</v>
      </c>
      <c r="K124" s="71">
        <v>11.7</v>
      </c>
      <c r="L124" s="70">
        <v>3</v>
      </c>
      <c r="M124" s="71">
        <v>4</v>
      </c>
      <c r="N124" s="71">
        <v>7</v>
      </c>
      <c r="O124" s="71">
        <v>3</v>
      </c>
      <c r="P124" s="60">
        <v>0</v>
      </c>
      <c r="Q124" s="60">
        <v>0</v>
      </c>
      <c r="R124" s="60">
        <v>0</v>
      </c>
      <c r="S124" s="60">
        <v>0</v>
      </c>
      <c r="T124" s="70">
        <v>2.7</v>
      </c>
      <c r="U124" s="71">
        <v>2.7</v>
      </c>
      <c r="V124" s="71">
        <v>4</v>
      </c>
      <c r="W124" s="71">
        <v>6.7</v>
      </c>
      <c r="X124" s="70">
        <v>43</v>
      </c>
      <c r="Y124" s="71">
        <v>35</v>
      </c>
      <c r="Z124" s="71">
        <v>88</v>
      </c>
      <c r="AA124" s="70">
        <v>0.26</v>
      </c>
      <c r="AB124" s="71">
        <v>0.34</v>
      </c>
      <c r="AC124" s="71">
        <v>0.6</v>
      </c>
      <c r="AD124" s="71">
        <v>0.26</v>
      </c>
      <c r="AE124" s="71">
        <v>0.6</v>
      </c>
      <c r="AF124" s="70">
        <v>0.23</v>
      </c>
      <c r="AG124" s="71">
        <v>0.34</v>
      </c>
      <c r="AH124" s="71">
        <v>0.56999999999999995</v>
      </c>
      <c r="AI124" s="71">
        <v>0.23</v>
      </c>
      <c r="AJ124" s="71">
        <v>0.56999999999999995</v>
      </c>
      <c r="AK124" s="63" t="s">
        <v>25</v>
      </c>
      <c r="AL124" s="93">
        <f>AC124-AH124</f>
        <v>3.0000000000000027E-2</v>
      </c>
    </row>
    <row r="125" spans="1:38" ht="17.25" thickBot="1">
      <c r="A125" s="72">
        <v>54</v>
      </c>
      <c r="B125" s="57" t="s">
        <v>128</v>
      </c>
      <c r="C125" s="58" t="s">
        <v>1825</v>
      </c>
      <c r="D125" s="69" t="s">
        <v>103</v>
      </c>
      <c r="E125" s="58" t="s">
        <v>95</v>
      </c>
      <c r="F125" s="69" t="s">
        <v>3882</v>
      </c>
      <c r="G125" s="69">
        <v>1996</v>
      </c>
      <c r="H125" s="70">
        <v>15</v>
      </c>
      <c r="I125" s="71">
        <v>11</v>
      </c>
      <c r="J125" s="98">
        <v>1039</v>
      </c>
      <c r="K125" s="71">
        <v>11.5</v>
      </c>
      <c r="L125" s="70">
        <v>2</v>
      </c>
      <c r="M125" s="71">
        <v>2</v>
      </c>
      <c r="N125" s="71">
        <v>4</v>
      </c>
      <c r="O125" s="71">
        <v>2</v>
      </c>
      <c r="P125" s="60">
        <v>0</v>
      </c>
      <c r="Q125" s="60">
        <v>0</v>
      </c>
      <c r="R125" s="71">
        <v>3</v>
      </c>
      <c r="S125" s="60">
        <v>0</v>
      </c>
      <c r="T125" s="70">
        <v>2</v>
      </c>
      <c r="U125" s="71">
        <v>2</v>
      </c>
      <c r="V125" s="71">
        <v>2.2999999999999998</v>
      </c>
      <c r="W125" s="71">
        <v>4.3</v>
      </c>
      <c r="X125" s="70">
        <v>14</v>
      </c>
      <c r="Y125" s="71">
        <v>35</v>
      </c>
      <c r="Z125" s="71">
        <v>37</v>
      </c>
      <c r="AA125" s="70">
        <v>0.17</v>
      </c>
      <c r="AB125" s="71">
        <v>0.17</v>
      </c>
      <c r="AC125" s="71">
        <v>0.35</v>
      </c>
      <c r="AD125" s="71">
        <v>0.17</v>
      </c>
      <c r="AE125" s="71">
        <v>0.35</v>
      </c>
      <c r="AF125" s="70">
        <v>0.17</v>
      </c>
      <c r="AG125" s="71">
        <v>0.2</v>
      </c>
      <c r="AH125" s="71">
        <v>0.37</v>
      </c>
      <c r="AI125" s="71">
        <v>0.17</v>
      </c>
      <c r="AJ125" s="71">
        <v>0.37</v>
      </c>
      <c r="AK125" s="63" t="s">
        <v>25</v>
      </c>
      <c r="AL125" s="93">
        <f>AC125-AH125</f>
        <v>-2.0000000000000018E-2</v>
      </c>
    </row>
    <row r="126" spans="1:38" ht="17.25" thickBot="1">
      <c r="A126" s="72">
        <v>256</v>
      </c>
      <c r="B126" s="57" t="s">
        <v>237</v>
      </c>
      <c r="C126" s="58" t="s">
        <v>1846</v>
      </c>
      <c r="D126" s="69" t="s">
        <v>103</v>
      </c>
      <c r="E126" s="58" t="s">
        <v>85</v>
      </c>
      <c r="F126" s="69" t="s">
        <v>4062</v>
      </c>
      <c r="G126" s="69">
        <v>1994</v>
      </c>
      <c r="H126" s="70">
        <v>12</v>
      </c>
      <c r="I126" s="71">
        <v>12</v>
      </c>
      <c r="J126" s="98">
        <v>1036</v>
      </c>
      <c r="K126" s="71">
        <v>11.5</v>
      </c>
      <c r="L126" s="59">
        <v>0</v>
      </c>
      <c r="M126" s="71">
        <v>1</v>
      </c>
      <c r="N126" s="71">
        <v>1</v>
      </c>
      <c r="O126" s="60">
        <v>0</v>
      </c>
      <c r="P126" s="60">
        <v>0</v>
      </c>
      <c r="Q126" s="60">
        <v>0</v>
      </c>
      <c r="R126" s="71">
        <v>3</v>
      </c>
      <c r="S126" s="60">
        <v>0</v>
      </c>
      <c r="T126" s="70">
        <v>2</v>
      </c>
      <c r="U126" s="71">
        <v>2</v>
      </c>
      <c r="V126" s="71">
        <v>1.5</v>
      </c>
      <c r="W126" s="71">
        <v>3.5</v>
      </c>
      <c r="X126" s="70">
        <v>8</v>
      </c>
      <c r="Y126" s="71">
        <v>45</v>
      </c>
      <c r="Z126" s="71">
        <v>30</v>
      </c>
      <c r="AA126" s="59">
        <v>0</v>
      </c>
      <c r="AB126" s="71">
        <v>0.09</v>
      </c>
      <c r="AC126" s="71">
        <v>0.09</v>
      </c>
      <c r="AD126" s="60">
        <v>0</v>
      </c>
      <c r="AE126" s="71">
        <v>0.09</v>
      </c>
      <c r="AF126" s="70">
        <v>0.17</v>
      </c>
      <c r="AG126" s="71">
        <v>0.13</v>
      </c>
      <c r="AH126" s="71">
        <v>0.3</v>
      </c>
      <c r="AI126" s="71">
        <v>0.17</v>
      </c>
      <c r="AJ126" s="71">
        <v>0.3</v>
      </c>
      <c r="AK126" s="63" t="s">
        <v>25</v>
      </c>
      <c r="AL126" s="93">
        <f>AC126-AH126</f>
        <v>-0.21</v>
      </c>
    </row>
    <row r="127" spans="1:38" ht="17.25" thickBot="1">
      <c r="A127" s="72">
        <v>8</v>
      </c>
      <c r="B127" s="57" t="s">
        <v>3292</v>
      </c>
      <c r="C127" s="58" t="s">
        <v>1835</v>
      </c>
      <c r="D127" s="69" t="s">
        <v>104</v>
      </c>
      <c r="E127" s="58" t="s">
        <v>2348</v>
      </c>
      <c r="F127" s="69" t="s">
        <v>3840</v>
      </c>
      <c r="G127" s="69">
        <v>1999</v>
      </c>
      <c r="H127" s="70">
        <v>12</v>
      </c>
      <c r="I127" s="71">
        <v>11</v>
      </c>
      <c r="J127" s="98">
        <v>1035</v>
      </c>
      <c r="K127" s="71">
        <v>11.5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4</v>
      </c>
      <c r="S127" s="60">
        <v>0</v>
      </c>
      <c r="T127" s="70">
        <v>0.9</v>
      </c>
      <c r="U127" s="71">
        <v>0.9</v>
      </c>
      <c r="V127" s="60">
        <v>0</v>
      </c>
      <c r="W127" s="71">
        <v>0.9</v>
      </c>
      <c r="X127" s="70">
        <v>3</v>
      </c>
      <c r="Y127" s="71">
        <v>14</v>
      </c>
      <c r="Z127" s="71">
        <v>14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7.0000000000000007E-2</v>
      </c>
      <c r="AG127" s="60">
        <v>0</v>
      </c>
      <c r="AH127" s="71">
        <v>7.0000000000000007E-2</v>
      </c>
      <c r="AI127" s="71">
        <v>7.0000000000000007E-2</v>
      </c>
      <c r="AJ127" s="71">
        <v>7.0000000000000007E-2</v>
      </c>
      <c r="AK127" s="63" t="s">
        <v>25</v>
      </c>
      <c r="AL127" s="93">
        <f>AC127-AH127</f>
        <v>-7.0000000000000007E-2</v>
      </c>
    </row>
    <row r="128" spans="1:38" ht="17.25" thickBot="1">
      <c r="A128" s="72">
        <v>398</v>
      </c>
      <c r="B128" s="57" t="s">
        <v>309</v>
      </c>
      <c r="C128" s="58" t="s">
        <v>1821</v>
      </c>
      <c r="D128" s="69" t="s">
        <v>104</v>
      </c>
      <c r="E128" s="58" t="s">
        <v>71</v>
      </c>
      <c r="F128" s="69" t="s">
        <v>4170</v>
      </c>
      <c r="G128" s="69">
        <v>1998</v>
      </c>
      <c r="H128" s="70">
        <v>13</v>
      </c>
      <c r="I128" s="71">
        <v>13</v>
      </c>
      <c r="J128" s="98">
        <v>1035</v>
      </c>
      <c r="K128" s="71">
        <v>11.5</v>
      </c>
      <c r="L128" s="70">
        <v>3</v>
      </c>
      <c r="M128" s="60">
        <v>0</v>
      </c>
      <c r="N128" s="71">
        <v>3</v>
      </c>
      <c r="O128" s="71">
        <v>3</v>
      </c>
      <c r="P128" s="60">
        <v>0</v>
      </c>
      <c r="Q128" s="60">
        <v>0</v>
      </c>
      <c r="R128" s="71">
        <v>4</v>
      </c>
      <c r="S128" s="71">
        <v>1</v>
      </c>
      <c r="T128" s="70">
        <v>1.2</v>
      </c>
      <c r="U128" s="71">
        <v>1.2</v>
      </c>
      <c r="V128" s="71">
        <v>0.2</v>
      </c>
      <c r="W128" s="71">
        <v>1.4</v>
      </c>
      <c r="X128" s="70">
        <v>15</v>
      </c>
      <c r="Y128" s="71">
        <v>79</v>
      </c>
      <c r="Z128" s="71">
        <v>4</v>
      </c>
      <c r="AA128" s="70">
        <v>0.26</v>
      </c>
      <c r="AB128" s="60">
        <v>0</v>
      </c>
      <c r="AC128" s="71">
        <v>0.26</v>
      </c>
      <c r="AD128" s="71">
        <v>0.26</v>
      </c>
      <c r="AE128" s="71">
        <v>0.26</v>
      </c>
      <c r="AF128" s="70">
        <v>0.1</v>
      </c>
      <c r="AG128" s="71">
        <v>0.02</v>
      </c>
      <c r="AH128" s="71">
        <v>0.13</v>
      </c>
      <c r="AI128" s="71">
        <v>0.1</v>
      </c>
      <c r="AJ128" s="71">
        <v>0.13</v>
      </c>
      <c r="AK128" s="63" t="s">
        <v>25</v>
      </c>
      <c r="AL128" s="93">
        <f>AC128-AH128</f>
        <v>0.13</v>
      </c>
    </row>
    <row r="129" spans="1:38" ht="17.25" thickBot="1">
      <c r="A129" s="72">
        <v>177</v>
      </c>
      <c r="B129" s="57" t="s">
        <v>1773</v>
      </c>
      <c r="C129" s="58" t="s">
        <v>1822</v>
      </c>
      <c r="D129" s="69" t="s">
        <v>103</v>
      </c>
      <c r="E129" s="58" t="s">
        <v>93</v>
      </c>
      <c r="F129" s="69" t="s">
        <v>3991</v>
      </c>
      <c r="G129" s="69">
        <v>2001</v>
      </c>
      <c r="H129" s="70">
        <v>14</v>
      </c>
      <c r="I129" s="71">
        <v>13</v>
      </c>
      <c r="J129" s="98">
        <v>1031</v>
      </c>
      <c r="K129" s="71">
        <v>11.5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5</v>
      </c>
      <c r="S129" s="60">
        <v>0</v>
      </c>
      <c r="T129" s="70">
        <v>0.3</v>
      </c>
      <c r="U129" s="71">
        <v>0.3</v>
      </c>
      <c r="V129" s="71">
        <v>0.5</v>
      </c>
      <c r="W129" s="71">
        <v>0.8</v>
      </c>
      <c r="X129" s="70">
        <v>7</v>
      </c>
      <c r="Y129" s="71">
        <v>38</v>
      </c>
      <c r="Z129" s="71">
        <v>6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0.02</v>
      </c>
      <c r="AG129" s="71">
        <v>0.04</v>
      </c>
      <c r="AH129" s="71">
        <v>7.0000000000000007E-2</v>
      </c>
      <c r="AI129" s="71">
        <v>0.02</v>
      </c>
      <c r="AJ129" s="71">
        <v>7.0000000000000007E-2</v>
      </c>
      <c r="AK129" s="63" t="s">
        <v>25</v>
      </c>
      <c r="AL129" s="93">
        <f>AC129-AH129</f>
        <v>-7.0000000000000007E-2</v>
      </c>
    </row>
    <row r="130" spans="1:38" ht="17.25" thickBot="1">
      <c r="A130" s="72">
        <v>26</v>
      </c>
      <c r="B130" s="57" t="s">
        <v>119</v>
      </c>
      <c r="C130" s="58" t="s">
        <v>1812</v>
      </c>
      <c r="D130" s="69" t="s">
        <v>1819</v>
      </c>
      <c r="E130" s="58" t="s">
        <v>2348</v>
      </c>
      <c r="F130" s="69" t="s">
        <v>3857</v>
      </c>
      <c r="G130" s="69">
        <v>2001</v>
      </c>
      <c r="H130" s="70">
        <v>13</v>
      </c>
      <c r="I130" s="71">
        <v>12</v>
      </c>
      <c r="J130" s="98">
        <v>1027</v>
      </c>
      <c r="K130" s="71">
        <v>11.4</v>
      </c>
      <c r="L130" s="70">
        <v>2</v>
      </c>
      <c r="M130" s="60">
        <v>0</v>
      </c>
      <c r="N130" s="71">
        <v>2</v>
      </c>
      <c r="O130" s="71">
        <v>2</v>
      </c>
      <c r="P130" s="60">
        <v>0</v>
      </c>
      <c r="Q130" s="60">
        <v>0</v>
      </c>
      <c r="R130" s="71">
        <v>1</v>
      </c>
      <c r="S130" s="60">
        <v>0</v>
      </c>
      <c r="T130" s="70">
        <v>1.4</v>
      </c>
      <c r="U130" s="71">
        <v>1.4</v>
      </c>
      <c r="V130" s="71">
        <v>1.2</v>
      </c>
      <c r="W130" s="71">
        <v>2.6</v>
      </c>
      <c r="X130" s="70">
        <v>16</v>
      </c>
      <c r="Y130" s="71">
        <v>10</v>
      </c>
      <c r="Z130" s="71">
        <v>62</v>
      </c>
      <c r="AA130" s="70">
        <v>0.18</v>
      </c>
      <c r="AB130" s="60">
        <v>0</v>
      </c>
      <c r="AC130" s="71">
        <v>0.18</v>
      </c>
      <c r="AD130" s="71">
        <v>0.18</v>
      </c>
      <c r="AE130" s="71">
        <v>0.18</v>
      </c>
      <c r="AF130" s="70">
        <v>0.13</v>
      </c>
      <c r="AG130" s="71">
        <v>0.1</v>
      </c>
      <c r="AH130" s="71">
        <v>0.23</v>
      </c>
      <c r="AI130" s="71">
        <v>0.13</v>
      </c>
      <c r="AJ130" s="71">
        <v>0.23</v>
      </c>
      <c r="AK130" s="63" t="s">
        <v>25</v>
      </c>
      <c r="AL130" s="93">
        <f>AC130-AH130</f>
        <v>-5.0000000000000017E-2</v>
      </c>
    </row>
    <row r="131" spans="1:38" ht="17.25" thickBot="1">
      <c r="A131" s="72">
        <v>333</v>
      </c>
      <c r="B131" s="57" t="s">
        <v>2684</v>
      </c>
      <c r="C131" s="58" t="s">
        <v>1832</v>
      </c>
      <c r="D131" s="69" t="s">
        <v>104</v>
      </c>
      <c r="E131" s="58" t="s">
        <v>2347</v>
      </c>
      <c r="F131" s="69" t="s">
        <v>4124</v>
      </c>
      <c r="G131" s="69">
        <v>1999</v>
      </c>
      <c r="H131" s="70">
        <v>12</v>
      </c>
      <c r="I131" s="71">
        <v>11</v>
      </c>
      <c r="J131" s="98">
        <v>1027</v>
      </c>
      <c r="K131" s="71">
        <v>11.4</v>
      </c>
      <c r="L131" s="59">
        <v>0</v>
      </c>
      <c r="M131" s="71">
        <v>2</v>
      </c>
      <c r="N131" s="71">
        <v>2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0.3</v>
      </c>
      <c r="U131" s="71">
        <v>0.3</v>
      </c>
      <c r="V131" s="71">
        <v>0.5</v>
      </c>
      <c r="W131" s="71">
        <v>0.8</v>
      </c>
      <c r="X131" s="70">
        <v>11</v>
      </c>
      <c r="Y131" s="71">
        <v>51</v>
      </c>
      <c r="Z131" s="71">
        <v>3</v>
      </c>
      <c r="AA131" s="59">
        <v>0</v>
      </c>
      <c r="AB131" s="71">
        <v>0.18</v>
      </c>
      <c r="AC131" s="71">
        <v>0.18</v>
      </c>
      <c r="AD131" s="60">
        <v>0</v>
      </c>
      <c r="AE131" s="71">
        <v>0.18</v>
      </c>
      <c r="AF131" s="70">
        <v>0.02</v>
      </c>
      <c r="AG131" s="71">
        <v>0.04</v>
      </c>
      <c r="AH131" s="71">
        <v>7.0000000000000007E-2</v>
      </c>
      <c r="AI131" s="71">
        <v>0.02</v>
      </c>
      <c r="AJ131" s="71">
        <v>7.0000000000000007E-2</v>
      </c>
      <c r="AK131" s="63" t="s">
        <v>25</v>
      </c>
      <c r="AL131" s="93">
        <f>AC131-AH131</f>
        <v>0.10999999999999999</v>
      </c>
    </row>
    <row r="132" spans="1:38" ht="17.25" thickBot="1">
      <c r="A132" s="72">
        <v>83</v>
      </c>
      <c r="B132" s="57" t="s">
        <v>3082</v>
      </c>
      <c r="C132" s="58" t="s">
        <v>1844</v>
      </c>
      <c r="D132" s="69" t="s">
        <v>104</v>
      </c>
      <c r="E132" s="58" t="s">
        <v>75</v>
      </c>
      <c r="F132" s="69" t="s">
        <v>3761</v>
      </c>
      <c r="G132" s="69">
        <v>1995</v>
      </c>
      <c r="H132" s="70">
        <v>13</v>
      </c>
      <c r="I132" s="71">
        <v>11</v>
      </c>
      <c r="J132" s="98">
        <v>1024</v>
      </c>
      <c r="K132" s="71">
        <v>11.4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70">
        <v>0.2</v>
      </c>
      <c r="U132" s="71">
        <v>0.2</v>
      </c>
      <c r="V132" s="71">
        <v>0.6</v>
      </c>
      <c r="W132" s="71">
        <v>0.7</v>
      </c>
      <c r="X132" s="70">
        <v>21</v>
      </c>
      <c r="Y132" s="71">
        <v>45</v>
      </c>
      <c r="Z132" s="71">
        <v>53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0.01</v>
      </c>
      <c r="AG132" s="71">
        <v>0.05</v>
      </c>
      <c r="AH132" s="71">
        <v>0.06</v>
      </c>
      <c r="AI132" s="71">
        <v>0.01</v>
      </c>
      <c r="AJ132" s="71">
        <v>0.06</v>
      </c>
      <c r="AK132" s="63" t="s">
        <v>25</v>
      </c>
      <c r="AL132" s="93">
        <f>AC132-AH132</f>
        <v>-0.06</v>
      </c>
    </row>
    <row r="133" spans="1:38" ht="17.25" thickBot="1">
      <c r="A133" s="72">
        <v>295</v>
      </c>
      <c r="B133" s="57" t="s">
        <v>3087</v>
      </c>
      <c r="C133" s="58" t="s">
        <v>1812</v>
      </c>
      <c r="D133" s="69" t="s">
        <v>103</v>
      </c>
      <c r="E133" s="58" t="s">
        <v>96</v>
      </c>
      <c r="F133" s="69" t="s">
        <v>4091</v>
      </c>
      <c r="G133" s="69">
        <v>1999</v>
      </c>
      <c r="H133" s="70">
        <v>13</v>
      </c>
      <c r="I133" s="71">
        <v>12</v>
      </c>
      <c r="J133" s="98">
        <v>1023</v>
      </c>
      <c r="K133" s="71">
        <v>11.4</v>
      </c>
      <c r="L133" s="70">
        <v>2</v>
      </c>
      <c r="M133" s="71">
        <v>2</v>
      </c>
      <c r="N133" s="71">
        <v>4</v>
      </c>
      <c r="O133" s="71">
        <v>2</v>
      </c>
      <c r="P133" s="60">
        <v>0</v>
      </c>
      <c r="Q133" s="60">
        <v>0</v>
      </c>
      <c r="R133" s="60">
        <v>0</v>
      </c>
      <c r="S133" s="60">
        <v>0</v>
      </c>
      <c r="T133" s="70">
        <v>1.6</v>
      </c>
      <c r="U133" s="71">
        <v>1.6</v>
      </c>
      <c r="V133" s="71">
        <v>4</v>
      </c>
      <c r="W133" s="71">
        <v>5.6</v>
      </c>
      <c r="X133" s="70">
        <v>30</v>
      </c>
      <c r="Y133" s="71">
        <v>29</v>
      </c>
      <c r="Z133" s="71">
        <v>50</v>
      </c>
      <c r="AA133" s="70">
        <v>0.18</v>
      </c>
      <c r="AB133" s="71">
        <v>0.18</v>
      </c>
      <c r="AC133" s="71">
        <v>0.35</v>
      </c>
      <c r="AD133" s="71">
        <v>0.18</v>
      </c>
      <c r="AE133" s="71">
        <v>0.35</v>
      </c>
      <c r="AF133" s="70">
        <v>0.15</v>
      </c>
      <c r="AG133" s="71">
        <v>0.35</v>
      </c>
      <c r="AH133" s="71">
        <v>0.5</v>
      </c>
      <c r="AI133" s="71">
        <v>0.15</v>
      </c>
      <c r="AJ133" s="71">
        <v>0.5</v>
      </c>
      <c r="AK133" s="63" t="s">
        <v>25</v>
      </c>
      <c r="AL133" s="93"/>
    </row>
    <row r="134" spans="1:38" ht="17.25" thickBot="1">
      <c r="A134" s="72">
        <v>5</v>
      </c>
      <c r="B134" s="57" t="s">
        <v>2638</v>
      </c>
      <c r="C134" s="58" t="s">
        <v>1830</v>
      </c>
      <c r="D134" s="69" t="s">
        <v>1819</v>
      </c>
      <c r="E134" s="58" t="s">
        <v>73</v>
      </c>
      <c r="F134" s="69" t="s">
        <v>3837</v>
      </c>
      <c r="G134" s="69">
        <v>2002</v>
      </c>
      <c r="H134" s="70">
        <v>15</v>
      </c>
      <c r="I134" s="71">
        <v>11</v>
      </c>
      <c r="J134" s="98">
        <v>1019</v>
      </c>
      <c r="K134" s="71">
        <v>11.3</v>
      </c>
      <c r="L134" s="70">
        <v>4</v>
      </c>
      <c r="M134" s="71">
        <v>1</v>
      </c>
      <c r="N134" s="71">
        <v>5</v>
      </c>
      <c r="O134" s="71">
        <v>4</v>
      </c>
      <c r="P134" s="60">
        <v>0</v>
      </c>
      <c r="Q134" s="60">
        <v>0</v>
      </c>
      <c r="R134" s="71">
        <v>2</v>
      </c>
      <c r="S134" s="60">
        <v>0</v>
      </c>
      <c r="T134" s="70">
        <v>2.2999999999999998</v>
      </c>
      <c r="U134" s="71">
        <v>2.2999999999999998</v>
      </c>
      <c r="V134" s="71">
        <v>2.1</v>
      </c>
      <c r="W134" s="71">
        <v>4.4000000000000004</v>
      </c>
      <c r="X134" s="70">
        <v>44</v>
      </c>
      <c r="Y134" s="71">
        <v>21</v>
      </c>
      <c r="Z134" s="71">
        <v>124</v>
      </c>
      <c r="AA134" s="70">
        <v>0.35</v>
      </c>
      <c r="AB134" s="71">
        <v>0.09</v>
      </c>
      <c r="AC134" s="71">
        <v>0.44</v>
      </c>
      <c r="AD134" s="71">
        <v>0.35</v>
      </c>
      <c r="AE134" s="71">
        <v>0.44</v>
      </c>
      <c r="AF134" s="70">
        <v>0.2</v>
      </c>
      <c r="AG134" s="71">
        <v>0.19</v>
      </c>
      <c r="AH134" s="71">
        <v>0.39</v>
      </c>
      <c r="AI134" s="71">
        <v>0.2</v>
      </c>
      <c r="AJ134" s="71">
        <v>0.39</v>
      </c>
      <c r="AK134" s="63" t="s">
        <v>25</v>
      </c>
      <c r="AL134" s="93">
        <f>AC134-AH134</f>
        <v>4.9999999999999989E-2</v>
      </c>
    </row>
    <row r="135" spans="1:38" ht="17.25" thickBot="1">
      <c r="A135" s="72">
        <v>145</v>
      </c>
      <c r="B135" s="57" t="s">
        <v>172</v>
      </c>
      <c r="C135" s="58" t="s">
        <v>1829</v>
      </c>
      <c r="D135" s="69" t="s">
        <v>1819</v>
      </c>
      <c r="E135" s="58" t="s">
        <v>87</v>
      </c>
      <c r="F135" s="69" t="s">
        <v>3963</v>
      </c>
      <c r="G135" s="69">
        <v>2002</v>
      </c>
      <c r="H135" s="70">
        <v>16</v>
      </c>
      <c r="I135" s="71">
        <v>10</v>
      </c>
      <c r="J135" s="98">
        <v>1008</v>
      </c>
      <c r="K135" s="71">
        <v>11.2</v>
      </c>
      <c r="L135" s="70">
        <v>3</v>
      </c>
      <c r="M135" s="71">
        <v>3</v>
      </c>
      <c r="N135" s="71">
        <v>6</v>
      </c>
      <c r="O135" s="71">
        <v>3</v>
      </c>
      <c r="P135" s="60">
        <v>0</v>
      </c>
      <c r="Q135" s="60">
        <v>0</v>
      </c>
      <c r="R135" s="71">
        <v>1</v>
      </c>
      <c r="S135" s="60">
        <v>0</v>
      </c>
      <c r="T135" s="70">
        <v>1.6</v>
      </c>
      <c r="U135" s="71">
        <v>1.6</v>
      </c>
      <c r="V135" s="71">
        <v>2.4</v>
      </c>
      <c r="W135" s="71">
        <v>3.9</v>
      </c>
      <c r="X135" s="70">
        <v>48</v>
      </c>
      <c r="Y135" s="71">
        <v>18</v>
      </c>
      <c r="Z135" s="71">
        <v>90</v>
      </c>
      <c r="AA135" s="70">
        <v>0.27</v>
      </c>
      <c r="AB135" s="71">
        <v>0.27</v>
      </c>
      <c r="AC135" s="71">
        <v>0.54</v>
      </c>
      <c r="AD135" s="71">
        <v>0.27</v>
      </c>
      <c r="AE135" s="71">
        <v>0.54</v>
      </c>
      <c r="AF135" s="70">
        <v>0.14000000000000001</v>
      </c>
      <c r="AG135" s="71">
        <v>0.21</v>
      </c>
      <c r="AH135" s="71">
        <v>0.35</v>
      </c>
      <c r="AI135" s="71">
        <v>0.14000000000000001</v>
      </c>
      <c r="AJ135" s="71">
        <v>0.35</v>
      </c>
      <c r="AK135" s="63" t="s">
        <v>25</v>
      </c>
      <c r="AL135" s="93">
        <f>AC135-AH135</f>
        <v>0.19000000000000006</v>
      </c>
    </row>
    <row r="136" spans="1:38" ht="17.25" thickBot="1">
      <c r="A136" s="72">
        <v>277</v>
      </c>
      <c r="B136" s="57" t="s">
        <v>3203</v>
      </c>
      <c r="C136" s="58" t="s">
        <v>1822</v>
      </c>
      <c r="D136" s="69" t="s">
        <v>102</v>
      </c>
      <c r="E136" s="58" t="s">
        <v>63</v>
      </c>
      <c r="F136" s="69" t="s">
        <v>4079</v>
      </c>
      <c r="G136" s="69">
        <v>2001</v>
      </c>
      <c r="H136" s="70">
        <v>14</v>
      </c>
      <c r="I136" s="71">
        <v>13</v>
      </c>
      <c r="J136" s="98">
        <v>1008</v>
      </c>
      <c r="K136" s="71">
        <v>11.2</v>
      </c>
      <c r="L136" s="70">
        <v>2</v>
      </c>
      <c r="M136" s="71">
        <v>2</v>
      </c>
      <c r="N136" s="71">
        <v>4</v>
      </c>
      <c r="O136" s="71">
        <v>2</v>
      </c>
      <c r="P136" s="60">
        <v>0</v>
      </c>
      <c r="Q136" s="60">
        <v>0</v>
      </c>
      <c r="R136" s="71">
        <v>1</v>
      </c>
      <c r="S136" s="60">
        <v>0</v>
      </c>
      <c r="T136" s="70">
        <v>1.8</v>
      </c>
      <c r="U136" s="71">
        <v>1.8</v>
      </c>
      <c r="V136" s="71">
        <v>1.9</v>
      </c>
      <c r="W136" s="71">
        <v>3.7</v>
      </c>
      <c r="X136" s="70">
        <v>62</v>
      </c>
      <c r="Y136" s="71">
        <v>34</v>
      </c>
      <c r="Z136" s="71">
        <v>171</v>
      </c>
      <c r="AA136" s="70">
        <v>0.18</v>
      </c>
      <c r="AB136" s="71">
        <v>0.18</v>
      </c>
      <c r="AC136" s="71">
        <v>0.36</v>
      </c>
      <c r="AD136" s="71">
        <v>0.18</v>
      </c>
      <c r="AE136" s="71">
        <v>0.36</v>
      </c>
      <c r="AF136" s="70">
        <v>0.16</v>
      </c>
      <c r="AG136" s="71">
        <v>0.17</v>
      </c>
      <c r="AH136" s="71">
        <v>0.33</v>
      </c>
      <c r="AI136" s="71">
        <v>0.16</v>
      </c>
      <c r="AJ136" s="71">
        <v>0.33</v>
      </c>
      <c r="AK136" s="63" t="s">
        <v>25</v>
      </c>
      <c r="AL136" s="93">
        <f>AC136-AH136</f>
        <v>2.9999999999999971E-2</v>
      </c>
    </row>
    <row r="137" spans="1:38" ht="17.25" thickBot="1">
      <c r="A137" s="72">
        <v>484</v>
      </c>
      <c r="B137" s="57" t="s">
        <v>354</v>
      </c>
      <c r="C137" s="58" t="s">
        <v>1822</v>
      </c>
      <c r="D137" s="69" t="s">
        <v>102</v>
      </c>
      <c r="E137" s="58" t="s">
        <v>75</v>
      </c>
      <c r="F137" s="69" t="s">
        <v>4245</v>
      </c>
      <c r="G137" s="69">
        <v>1988</v>
      </c>
      <c r="H137" s="70">
        <v>15</v>
      </c>
      <c r="I137" s="71">
        <v>12</v>
      </c>
      <c r="J137" s="98">
        <v>1001</v>
      </c>
      <c r="K137" s="71">
        <v>11.1</v>
      </c>
      <c r="L137" s="70">
        <v>4</v>
      </c>
      <c r="M137" s="71">
        <v>1</v>
      </c>
      <c r="N137" s="71">
        <v>5</v>
      </c>
      <c r="O137" s="71">
        <v>2</v>
      </c>
      <c r="P137" s="71">
        <v>2</v>
      </c>
      <c r="Q137" s="71">
        <v>2</v>
      </c>
      <c r="R137" s="71">
        <v>1</v>
      </c>
      <c r="S137" s="60">
        <v>0</v>
      </c>
      <c r="T137" s="70">
        <v>3.5</v>
      </c>
      <c r="U137" s="71">
        <v>1.9</v>
      </c>
      <c r="V137" s="71">
        <v>1.4</v>
      </c>
      <c r="W137" s="71">
        <v>3.4</v>
      </c>
      <c r="X137" s="70">
        <v>44</v>
      </c>
      <c r="Y137" s="71">
        <v>66</v>
      </c>
      <c r="Z137" s="71">
        <v>95</v>
      </c>
      <c r="AA137" s="70">
        <v>0.36</v>
      </c>
      <c r="AB137" s="71">
        <v>0.09</v>
      </c>
      <c r="AC137" s="71">
        <v>0.45</v>
      </c>
      <c r="AD137" s="71">
        <v>0.18</v>
      </c>
      <c r="AE137" s="71">
        <v>0.27</v>
      </c>
      <c r="AF137" s="70">
        <v>0.31</v>
      </c>
      <c r="AG137" s="71">
        <v>0.13</v>
      </c>
      <c r="AH137" s="71">
        <v>0.44</v>
      </c>
      <c r="AI137" s="71">
        <v>0.17</v>
      </c>
      <c r="AJ137" s="71">
        <v>0.3</v>
      </c>
      <c r="AK137" s="63" t="s">
        <v>25</v>
      </c>
      <c r="AL137" s="93">
        <f>AC137-AH137</f>
        <v>1.0000000000000009E-2</v>
      </c>
    </row>
    <row r="138" spans="1:38" ht="17.25" thickBot="1">
      <c r="A138" s="72">
        <v>94</v>
      </c>
      <c r="B138" s="57" t="s">
        <v>147</v>
      </c>
      <c r="C138" s="58" t="s">
        <v>1832</v>
      </c>
      <c r="D138" s="69" t="s">
        <v>104</v>
      </c>
      <c r="E138" s="58" t="s">
        <v>77</v>
      </c>
      <c r="F138" s="69" t="s">
        <v>3917</v>
      </c>
      <c r="G138" s="69">
        <v>2001</v>
      </c>
      <c r="H138" s="70">
        <v>12</v>
      </c>
      <c r="I138" s="71">
        <v>11</v>
      </c>
      <c r="J138" s="98">
        <v>1000</v>
      </c>
      <c r="K138" s="71">
        <v>11.1</v>
      </c>
      <c r="L138" s="70">
        <v>1</v>
      </c>
      <c r="M138" s="71">
        <v>1</v>
      </c>
      <c r="N138" s="71">
        <v>2</v>
      </c>
      <c r="O138" s="71">
        <v>1</v>
      </c>
      <c r="P138" s="60">
        <v>0</v>
      </c>
      <c r="Q138" s="60">
        <v>0</v>
      </c>
      <c r="R138" s="71">
        <v>2</v>
      </c>
      <c r="S138" s="60">
        <v>0</v>
      </c>
      <c r="T138" s="70">
        <v>0.6</v>
      </c>
      <c r="U138" s="71">
        <v>0.6</v>
      </c>
      <c r="V138" s="71">
        <v>1</v>
      </c>
      <c r="W138" s="71">
        <v>1.6</v>
      </c>
      <c r="X138" s="70">
        <v>4</v>
      </c>
      <c r="Y138" s="71">
        <v>39</v>
      </c>
      <c r="Z138" s="71">
        <v>6</v>
      </c>
      <c r="AA138" s="70">
        <v>0.09</v>
      </c>
      <c r="AB138" s="71">
        <v>0.09</v>
      </c>
      <c r="AC138" s="71">
        <v>0.18</v>
      </c>
      <c r="AD138" s="71">
        <v>0.09</v>
      </c>
      <c r="AE138" s="71">
        <v>0.18</v>
      </c>
      <c r="AF138" s="70">
        <v>0.05</v>
      </c>
      <c r="AG138" s="71">
        <v>0.09</v>
      </c>
      <c r="AH138" s="71">
        <v>0.14000000000000001</v>
      </c>
      <c r="AI138" s="71">
        <v>0.05</v>
      </c>
      <c r="AJ138" s="71">
        <v>0.14000000000000001</v>
      </c>
      <c r="AK138" s="63" t="s">
        <v>25</v>
      </c>
      <c r="AL138" s="93">
        <f>AC138-AH138</f>
        <v>3.999999999999998E-2</v>
      </c>
    </row>
    <row r="139" spans="1:38" ht="17.25" thickBot="1">
      <c r="A139" s="72">
        <v>17</v>
      </c>
      <c r="B139" s="57" t="s">
        <v>2805</v>
      </c>
      <c r="C139" s="58" t="s">
        <v>1855</v>
      </c>
      <c r="D139" s="69" t="s">
        <v>103</v>
      </c>
      <c r="E139" s="58" t="s">
        <v>91</v>
      </c>
      <c r="F139" s="69" t="s">
        <v>3848</v>
      </c>
      <c r="G139" s="69">
        <v>1997</v>
      </c>
      <c r="H139" s="70">
        <v>13</v>
      </c>
      <c r="I139" s="71">
        <v>12</v>
      </c>
      <c r="J139" s="71">
        <v>999</v>
      </c>
      <c r="K139" s="71">
        <v>11.1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7</v>
      </c>
      <c r="S139" s="60">
        <v>0</v>
      </c>
      <c r="T139" s="70">
        <v>0.4</v>
      </c>
      <c r="U139" s="71">
        <v>0.4</v>
      </c>
      <c r="V139" s="71">
        <v>0.1</v>
      </c>
      <c r="W139" s="71">
        <v>0.5</v>
      </c>
      <c r="X139" s="70">
        <v>6</v>
      </c>
      <c r="Y139" s="71">
        <v>34</v>
      </c>
      <c r="Z139" s="71">
        <v>12</v>
      </c>
      <c r="AA139" s="59">
        <v>0</v>
      </c>
      <c r="AB139" s="71">
        <v>0.09</v>
      </c>
      <c r="AC139" s="71">
        <v>0.09</v>
      </c>
      <c r="AD139" s="60">
        <v>0</v>
      </c>
      <c r="AE139" s="71">
        <v>0.09</v>
      </c>
      <c r="AF139" s="70">
        <v>0.03</v>
      </c>
      <c r="AG139" s="71">
        <v>0.01</v>
      </c>
      <c r="AH139" s="71">
        <v>0.04</v>
      </c>
      <c r="AI139" s="71">
        <v>0.03</v>
      </c>
      <c r="AJ139" s="71">
        <v>0.04</v>
      </c>
      <c r="AK139" s="63" t="s">
        <v>25</v>
      </c>
      <c r="AL139" s="93">
        <f>AC139-AH139</f>
        <v>4.9999999999999996E-2</v>
      </c>
    </row>
    <row r="140" spans="1:38" ht="17.25" thickBot="1">
      <c r="A140" s="72">
        <v>219</v>
      </c>
      <c r="B140" s="57" t="s">
        <v>217</v>
      </c>
      <c r="C140" s="58" t="s">
        <v>1822</v>
      </c>
      <c r="D140" s="69" t="s">
        <v>1810</v>
      </c>
      <c r="E140" s="58" t="s">
        <v>67</v>
      </c>
      <c r="F140" s="69" t="s">
        <v>4028</v>
      </c>
      <c r="G140" s="69">
        <v>1996</v>
      </c>
      <c r="H140" s="70">
        <v>13</v>
      </c>
      <c r="I140" s="71">
        <v>12</v>
      </c>
      <c r="J140" s="71">
        <v>997</v>
      </c>
      <c r="K140" s="71">
        <v>11.1</v>
      </c>
      <c r="L140" s="70">
        <v>2</v>
      </c>
      <c r="M140" s="71">
        <v>1</v>
      </c>
      <c r="N140" s="71">
        <v>3</v>
      </c>
      <c r="O140" s="71">
        <v>2</v>
      </c>
      <c r="P140" s="60">
        <v>0</v>
      </c>
      <c r="Q140" s="60">
        <v>0</v>
      </c>
      <c r="R140" s="71">
        <v>4</v>
      </c>
      <c r="S140" s="60">
        <v>0</v>
      </c>
      <c r="T140" s="70">
        <v>2.2999999999999998</v>
      </c>
      <c r="U140" s="71">
        <v>2.2999999999999998</v>
      </c>
      <c r="V140" s="71">
        <v>2</v>
      </c>
      <c r="W140" s="71">
        <v>4.3</v>
      </c>
      <c r="X140" s="70">
        <v>15</v>
      </c>
      <c r="Y140" s="71">
        <v>42</v>
      </c>
      <c r="Z140" s="71">
        <v>53</v>
      </c>
      <c r="AA140" s="70">
        <v>0.18</v>
      </c>
      <c r="AB140" s="71">
        <v>0.09</v>
      </c>
      <c r="AC140" s="71">
        <v>0.27</v>
      </c>
      <c r="AD140" s="71">
        <v>0.18</v>
      </c>
      <c r="AE140" s="71">
        <v>0.27</v>
      </c>
      <c r="AF140" s="70">
        <v>0.21</v>
      </c>
      <c r="AG140" s="71">
        <v>0.18</v>
      </c>
      <c r="AH140" s="71">
        <v>0.38</v>
      </c>
      <c r="AI140" s="71">
        <v>0.21</v>
      </c>
      <c r="AJ140" s="71">
        <v>0.38</v>
      </c>
      <c r="AK140" s="63" t="s">
        <v>25</v>
      </c>
      <c r="AL140" s="93">
        <f>AC140-AH140</f>
        <v>-0.10999999999999999</v>
      </c>
    </row>
    <row r="141" spans="1:38" ht="17.25" thickBot="1">
      <c r="A141" s="72">
        <v>217</v>
      </c>
      <c r="B141" s="57" t="s">
        <v>216</v>
      </c>
      <c r="C141" s="58" t="s">
        <v>1855</v>
      </c>
      <c r="D141" s="69" t="s">
        <v>102</v>
      </c>
      <c r="E141" s="58" t="s">
        <v>75</v>
      </c>
      <c r="F141" s="69" t="s">
        <v>4026</v>
      </c>
      <c r="G141" s="69">
        <v>1991</v>
      </c>
      <c r="H141" s="70">
        <v>15</v>
      </c>
      <c r="I141" s="71">
        <v>13</v>
      </c>
      <c r="J141" s="71">
        <v>994</v>
      </c>
      <c r="K141" s="71">
        <v>11</v>
      </c>
      <c r="L141" s="70">
        <v>4</v>
      </c>
      <c r="M141" s="60">
        <v>0</v>
      </c>
      <c r="N141" s="71">
        <v>4</v>
      </c>
      <c r="O141" s="71">
        <v>4</v>
      </c>
      <c r="P141" s="60">
        <v>0</v>
      </c>
      <c r="Q141" s="60">
        <v>0</v>
      </c>
      <c r="R141" s="71">
        <v>2</v>
      </c>
      <c r="S141" s="60">
        <v>0</v>
      </c>
      <c r="T141" s="70">
        <v>3.4</v>
      </c>
      <c r="U141" s="71">
        <v>3.4</v>
      </c>
      <c r="V141" s="71">
        <v>1.3</v>
      </c>
      <c r="W141" s="71">
        <v>4.7</v>
      </c>
      <c r="X141" s="70">
        <v>6</v>
      </c>
      <c r="Y141" s="71">
        <v>13</v>
      </c>
      <c r="Z141" s="71">
        <v>63</v>
      </c>
      <c r="AA141" s="70">
        <v>0.36</v>
      </c>
      <c r="AB141" s="60">
        <v>0</v>
      </c>
      <c r="AC141" s="71">
        <v>0.36</v>
      </c>
      <c r="AD141" s="71">
        <v>0.36</v>
      </c>
      <c r="AE141" s="71">
        <v>0.36</v>
      </c>
      <c r="AF141" s="70">
        <v>0.31</v>
      </c>
      <c r="AG141" s="71">
        <v>0.12</v>
      </c>
      <c r="AH141" s="71">
        <v>0.43</v>
      </c>
      <c r="AI141" s="71">
        <v>0.31</v>
      </c>
      <c r="AJ141" s="71">
        <v>0.43</v>
      </c>
      <c r="AK141" s="63" t="s">
        <v>25</v>
      </c>
      <c r="AL141" s="93">
        <f>AC141-AH141</f>
        <v>-7.0000000000000007E-2</v>
      </c>
    </row>
    <row r="142" spans="1:38" ht="17.25" thickBot="1">
      <c r="A142" s="72">
        <v>380</v>
      </c>
      <c r="B142" s="57" t="s">
        <v>78</v>
      </c>
      <c r="C142" s="58" t="s">
        <v>1820</v>
      </c>
      <c r="D142" s="69" t="s">
        <v>111</v>
      </c>
      <c r="E142" s="58" t="s">
        <v>63</v>
      </c>
      <c r="F142" s="69" t="s">
        <v>4160</v>
      </c>
      <c r="G142" s="69">
        <v>1995</v>
      </c>
      <c r="H142" s="70">
        <v>11</v>
      </c>
      <c r="I142" s="71">
        <v>11</v>
      </c>
      <c r="J142" s="71">
        <v>990</v>
      </c>
      <c r="K142" s="71">
        <v>11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59">
        <v>0</v>
      </c>
      <c r="U142" s="60">
        <v>0</v>
      </c>
      <c r="V142" s="60">
        <v>0</v>
      </c>
      <c r="W142" s="60">
        <v>0</v>
      </c>
      <c r="X142" s="59">
        <v>0</v>
      </c>
      <c r="Y142" s="60">
        <v>0</v>
      </c>
      <c r="Z142" s="60">
        <v>0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59">
        <v>0</v>
      </c>
      <c r="AG142" s="60">
        <v>0</v>
      </c>
      <c r="AH142" s="60">
        <v>0</v>
      </c>
      <c r="AI142" s="60">
        <v>0</v>
      </c>
      <c r="AJ142" s="60">
        <v>0</v>
      </c>
      <c r="AK142" s="63" t="s">
        <v>25</v>
      </c>
      <c r="AL142" s="93">
        <f>AC142-AH142</f>
        <v>0</v>
      </c>
    </row>
    <row r="143" spans="1:38" ht="17.25" thickBot="1">
      <c r="A143" s="72">
        <v>460</v>
      </c>
      <c r="B143" s="57" t="s">
        <v>379</v>
      </c>
      <c r="C143" s="58" t="s">
        <v>1809</v>
      </c>
      <c r="D143" s="69" t="s">
        <v>111</v>
      </c>
      <c r="E143" s="58" t="s">
        <v>87</v>
      </c>
      <c r="F143" s="69" t="s">
        <v>4221</v>
      </c>
      <c r="G143" s="69">
        <v>1994</v>
      </c>
      <c r="H143" s="70">
        <v>11</v>
      </c>
      <c r="I143" s="71">
        <v>11</v>
      </c>
      <c r="J143" s="71">
        <v>990</v>
      </c>
      <c r="K143" s="71">
        <v>11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59">
        <v>0</v>
      </c>
      <c r="U143" s="60">
        <v>0</v>
      </c>
      <c r="V143" s="60">
        <v>0</v>
      </c>
      <c r="W143" s="60">
        <v>0</v>
      </c>
      <c r="X143" s="59">
        <v>0</v>
      </c>
      <c r="Y143" s="60">
        <v>0</v>
      </c>
      <c r="Z143" s="60">
        <v>0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59">
        <v>0</v>
      </c>
      <c r="AG143" s="60">
        <v>0</v>
      </c>
      <c r="AH143" s="60">
        <v>0</v>
      </c>
      <c r="AI143" s="60">
        <v>0</v>
      </c>
      <c r="AJ143" s="60">
        <v>0</v>
      </c>
      <c r="AK143" s="63" t="s">
        <v>25</v>
      </c>
      <c r="AL143" s="93">
        <f>AC143-AH143</f>
        <v>0</v>
      </c>
    </row>
    <row r="144" spans="1:38" ht="17.25" thickBot="1">
      <c r="A144" s="72">
        <v>169</v>
      </c>
      <c r="B144" s="57" t="s">
        <v>187</v>
      </c>
      <c r="C144" s="58" t="s">
        <v>1851</v>
      </c>
      <c r="D144" s="69" t="s">
        <v>103</v>
      </c>
      <c r="E144" s="58" t="s">
        <v>96</v>
      </c>
      <c r="F144" s="69" t="s">
        <v>3985</v>
      </c>
      <c r="G144" s="69">
        <v>1989</v>
      </c>
      <c r="H144" s="70">
        <v>13</v>
      </c>
      <c r="I144" s="71">
        <v>12</v>
      </c>
      <c r="J144" s="71">
        <v>989</v>
      </c>
      <c r="K144" s="71">
        <v>11</v>
      </c>
      <c r="L144" s="70">
        <v>1</v>
      </c>
      <c r="M144" s="60">
        <v>0</v>
      </c>
      <c r="N144" s="71">
        <v>1</v>
      </c>
      <c r="O144" s="71">
        <v>1</v>
      </c>
      <c r="P144" s="60">
        <v>0</v>
      </c>
      <c r="Q144" s="60">
        <v>0</v>
      </c>
      <c r="R144" s="71">
        <v>5</v>
      </c>
      <c r="S144" s="60">
        <v>0</v>
      </c>
      <c r="T144" s="70">
        <v>1</v>
      </c>
      <c r="U144" s="71">
        <v>1</v>
      </c>
      <c r="V144" s="71">
        <v>0.7</v>
      </c>
      <c r="W144" s="71">
        <v>1.6</v>
      </c>
      <c r="X144" s="70">
        <v>18</v>
      </c>
      <c r="Y144" s="71">
        <v>50</v>
      </c>
      <c r="Z144" s="71">
        <v>24</v>
      </c>
      <c r="AA144" s="70">
        <v>0.09</v>
      </c>
      <c r="AB144" s="60">
        <v>0</v>
      </c>
      <c r="AC144" s="71">
        <v>0.09</v>
      </c>
      <c r="AD144" s="71">
        <v>0.09</v>
      </c>
      <c r="AE144" s="71">
        <v>0.09</v>
      </c>
      <c r="AF144" s="70">
        <v>0.09</v>
      </c>
      <c r="AG144" s="71">
        <v>0.06</v>
      </c>
      <c r="AH144" s="71">
        <v>0.15</v>
      </c>
      <c r="AI144" s="71">
        <v>0.09</v>
      </c>
      <c r="AJ144" s="71">
        <v>0.15</v>
      </c>
      <c r="AK144" s="63" t="s">
        <v>25</v>
      </c>
      <c r="AL144" s="93">
        <f>AC144-AH144</f>
        <v>-0.06</v>
      </c>
    </row>
    <row r="145" spans="1:38" ht="17.25" thickBot="1">
      <c r="A145" s="72">
        <v>414</v>
      </c>
      <c r="B145" s="57" t="s">
        <v>319</v>
      </c>
      <c r="C145" s="58" t="s">
        <v>1824</v>
      </c>
      <c r="D145" s="69" t="s">
        <v>1819</v>
      </c>
      <c r="E145" s="58" t="s">
        <v>85</v>
      </c>
      <c r="F145" s="69" t="s">
        <v>4184</v>
      </c>
      <c r="G145" s="69">
        <v>1992</v>
      </c>
      <c r="H145" s="70">
        <v>14</v>
      </c>
      <c r="I145" s="71">
        <v>14</v>
      </c>
      <c r="J145" s="71">
        <v>988</v>
      </c>
      <c r="K145" s="71">
        <v>11</v>
      </c>
      <c r="L145" s="70">
        <v>1</v>
      </c>
      <c r="M145" s="60">
        <v>0</v>
      </c>
      <c r="N145" s="71">
        <v>1</v>
      </c>
      <c r="O145" s="71">
        <v>1</v>
      </c>
      <c r="P145" s="60">
        <v>0</v>
      </c>
      <c r="Q145" s="60">
        <v>0</v>
      </c>
      <c r="R145" s="60">
        <v>0</v>
      </c>
      <c r="S145" s="60">
        <v>0</v>
      </c>
      <c r="T145" s="70">
        <v>1.5</v>
      </c>
      <c r="U145" s="71">
        <v>1.5</v>
      </c>
      <c r="V145" s="71">
        <v>0.8</v>
      </c>
      <c r="W145" s="71">
        <v>2.2999999999999998</v>
      </c>
      <c r="X145" s="70">
        <v>14</v>
      </c>
      <c r="Y145" s="71">
        <v>25</v>
      </c>
      <c r="Z145" s="71">
        <v>33</v>
      </c>
      <c r="AA145" s="70">
        <v>0.09</v>
      </c>
      <c r="AB145" s="60">
        <v>0</v>
      </c>
      <c r="AC145" s="71">
        <v>0.09</v>
      </c>
      <c r="AD145" s="71">
        <v>0.09</v>
      </c>
      <c r="AE145" s="71">
        <v>0.09</v>
      </c>
      <c r="AF145" s="70">
        <v>0.14000000000000001</v>
      </c>
      <c r="AG145" s="71">
        <v>7.0000000000000007E-2</v>
      </c>
      <c r="AH145" s="71">
        <v>0.21</v>
      </c>
      <c r="AI145" s="71">
        <v>0.14000000000000001</v>
      </c>
      <c r="AJ145" s="71">
        <v>0.21</v>
      </c>
      <c r="AK145" s="63" t="s">
        <v>25</v>
      </c>
      <c r="AL145" s="93">
        <f>AC145-AH145</f>
        <v>-0.12</v>
      </c>
    </row>
    <row r="146" spans="1:38" ht="17.25" thickBot="1">
      <c r="A146" s="72">
        <v>188</v>
      </c>
      <c r="B146" s="57" t="s">
        <v>2666</v>
      </c>
      <c r="C146" s="58" t="s">
        <v>1843</v>
      </c>
      <c r="D146" s="69" t="s">
        <v>104</v>
      </c>
      <c r="E146" s="58" t="s">
        <v>65</v>
      </c>
      <c r="F146" s="69" t="s">
        <v>4001</v>
      </c>
      <c r="G146" s="69">
        <v>2002</v>
      </c>
      <c r="H146" s="70">
        <v>12</v>
      </c>
      <c r="I146" s="71">
        <v>11</v>
      </c>
      <c r="J146" s="71">
        <v>975</v>
      </c>
      <c r="K146" s="71">
        <v>10.8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2</v>
      </c>
      <c r="S146" s="60">
        <v>0</v>
      </c>
      <c r="T146" s="70">
        <v>0.3</v>
      </c>
      <c r="U146" s="71">
        <v>0.3</v>
      </c>
      <c r="V146" s="71">
        <v>0.7</v>
      </c>
      <c r="W146" s="71">
        <v>0.9</v>
      </c>
      <c r="X146" s="70">
        <v>25</v>
      </c>
      <c r="Y146" s="71">
        <v>53</v>
      </c>
      <c r="Z146" s="71">
        <v>24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0.02</v>
      </c>
      <c r="AG146" s="71">
        <v>0.06</v>
      </c>
      <c r="AH146" s="71">
        <v>0.09</v>
      </c>
      <c r="AI146" s="71">
        <v>0.02</v>
      </c>
      <c r="AJ146" s="71">
        <v>0.09</v>
      </c>
      <c r="AK146" s="63" t="s">
        <v>25</v>
      </c>
      <c r="AL146" s="93">
        <f>AC146-AH146</f>
        <v>-0.09</v>
      </c>
    </row>
    <row r="147" spans="1:38" ht="17.25" thickBot="1">
      <c r="A147" s="72">
        <v>242</v>
      </c>
      <c r="B147" s="57" t="s">
        <v>2675</v>
      </c>
      <c r="C147" s="58" t="s">
        <v>1852</v>
      </c>
      <c r="D147" s="69" t="s">
        <v>1810</v>
      </c>
      <c r="E147" s="58" t="s">
        <v>2347</v>
      </c>
      <c r="F147" s="69" t="s">
        <v>4048</v>
      </c>
      <c r="G147" s="69">
        <v>2004</v>
      </c>
      <c r="H147" s="70">
        <v>15</v>
      </c>
      <c r="I147" s="71">
        <v>13</v>
      </c>
      <c r="J147" s="71">
        <v>974</v>
      </c>
      <c r="K147" s="71">
        <v>10.8</v>
      </c>
      <c r="L147" s="70">
        <v>1</v>
      </c>
      <c r="M147" s="71">
        <v>1</v>
      </c>
      <c r="N147" s="71">
        <v>2</v>
      </c>
      <c r="O147" s="71">
        <v>1</v>
      </c>
      <c r="P147" s="60">
        <v>0</v>
      </c>
      <c r="Q147" s="60">
        <v>0</v>
      </c>
      <c r="R147" s="60">
        <v>0</v>
      </c>
      <c r="S147" s="60">
        <v>0</v>
      </c>
      <c r="T147" s="70">
        <v>2</v>
      </c>
      <c r="U147" s="71">
        <v>2</v>
      </c>
      <c r="V147" s="71">
        <v>1.3</v>
      </c>
      <c r="W147" s="71">
        <v>3.3</v>
      </c>
      <c r="X147" s="70">
        <v>53</v>
      </c>
      <c r="Y147" s="71">
        <v>19</v>
      </c>
      <c r="Z147" s="71">
        <v>82</v>
      </c>
      <c r="AA147" s="70">
        <v>0.09</v>
      </c>
      <c r="AB147" s="71">
        <v>0.09</v>
      </c>
      <c r="AC147" s="71">
        <v>0.18</v>
      </c>
      <c r="AD147" s="71">
        <v>0.09</v>
      </c>
      <c r="AE147" s="71">
        <v>0.18</v>
      </c>
      <c r="AF147" s="70">
        <v>0.18</v>
      </c>
      <c r="AG147" s="71">
        <v>0.12</v>
      </c>
      <c r="AH147" s="71">
        <v>0.3</v>
      </c>
      <c r="AI147" s="71">
        <v>0.18</v>
      </c>
      <c r="AJ147" s="71">
        <v>0.3</v>
      </c>
      <c r="AK147" s="63" t="s">
        <v>25</v>
      </c>
      <c r="AL147" s="93">
        <f>AC147-AH147</f>
        <v>-0.12</v>
      </c>
    </row>
    <row r="148" spans="1:38" ht="17.25" thickBot="1">
      <c r="A148" s="72">
        <v>96</v>
      </c>
      <c r="B148" s="57" t="s">
        <v>2920</v>
      </c>
      <c r="C148" s="58" t="s">
        <v>1812</v>
      </c>
      <c r="D148" s="69" t="s">
        <v>103</v>
      </c>
      <c r="E148" s="58" t="s">
        <v>95</v>
      </c>
      <c r="F148" s="69" t="s">
        <v>3741</v>
      </c>
      <c r="G148" s="69">
        <v>1997</v>
      </c>
      <c r="H148" s="70">
        <v>12</v>
      </c>
      <c r="I148" s="71">
        <v>11</v>
      </c>
      <c r="J148" s="71">
        <v>970</v>
      </c>
      <c r="K148" s="71">
        <v>10.8</v>
      </c>
      <c r="L148" s="59">
        <v>0</v>
      </c>
      <c r="M148" s="71">
        <v>1</v>
      </c>
      <c r="N148" s="71">
        <v>1</v>
      </c>
      <c r="O148" s="60">
        <v>0</v>
      </c>
      <c r="P148" s="60">
        <v>0</v>
      </c>
      <c r="Q148" s="60">
        <v>0</v>
      </c>
      <c r="R148" s="71">
        <v>1</v>
      </c>
      <c r="S148" s="71">
        <v>1</v>
      </c>
      <c r="T148" s="70">
        <v>0.1</v>
      </c>
      <c r="U148" s="71">
        <v>0.1</v>
      </c>
      <c r="V148" s="71">
        <v>1.1000000000000001</v>
      </c>
      <c r="W148" s="71">
        <v>1.2</v>
      </c>
      <c r="X148" s="70">
        <v>5</v>
      </c>
      <c r="Y148" s="71">
        <v>41</v>
      </c>
      <c r="Z148" s="71">
        <v>4</v>
      </c>
      <c r="AA148" s="59">
        <v>0</v>
      </c>
      <c r="AB148" s="71">
        <v>0.09</v>
      </c>
      <c r="AC148" s="71">
        <v>0.09</v>
      </c>
      <c r="AD148" s="60">
        <v>0</v>
      </c>
      <c r="AE148" s="71">
        <v>0.09</v>
      </c>
      <c r="AF148" s="70">
        <v>0.01</v>
      </c>
      <c r="AG148" s="71">
        <v>0.11</v>
      </c>
      <c r="AH148" s="71">
        <v>0.11</v>
      </c>
      <c r="AI148" s="71">
        <v>0.01</v>
      </c>
      <c r="AJ148" s="71">
        <v>0.11</v>
      </c>
      <c r="AK148" s="63" t="s">
        <v>25</v>
      </c>
      <c r="AL148" s="93">
        <f>AC148-AH148</f>
        <v>-2.0000000000000004E-2</v>
      </c>
    </row>
    <row r="149" spans="1:38" ht="17.25" thickBot="1">
      <c r="A149" s="72">
        <v>341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4131</v>
      </c>
      <c r="G149" s="69">
        <v>2001</v>
      </c>
      <c r="H149" s="70">
        <v>12</v>
      </c>
      <c r="I149" s="71">
        <v>11</v>
      </c>
      <c r="J149" s="71">
        <v>965</v>
      </c>
      <c r="K149" s="71">
        <v>10.7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70">
        <v>1.1000000000000001</v>
      </c>
      <c r="U149" s="71">
        <v>1.1000000000000001</v>
      </c>
      <c r="V149" s="71">
        <v>2.2999999999999998</v>
      </c>
      <c r="W149" s="71">
        <v>3.4</v>
      </c>
      <c r="X149" s="70">
        <v>9</v>
      </c>
      <c r="Y149" s="71">
        <v>52</v>
      </c>
      <c r="Z149" s="71">
        <v>25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0.1</v>
      </c>
      <c r="AG149" s="71">
        <v>0.22</v>
      </c>
      <c r="AH149" s="71">
        <v>0.32</v>
      </c>
      <c r="AI149" s="71">
        <v>0.1</v>
      </c>
      <c r="AJ149" s="71">
        <v>0.32</v>
      </c>
      <c r="AK149" s="63" t="s">
        <v>25</v>
      </c>
      <c r="AL149" s="93">
        <f>AC149-AH149</f>
        <v>-0.32</v>
      </c>
    </row>
    <row r="150" spans="1:38" ht="17.25" thickBot="1">
      <c r="A150" s="72">
        <v>498</v>
      </c>
      <c r="B150" s="57" t="s">
        <v>2820</v>
      </c>
      <c r="C150" s="58" t="s">
        <v>1862</v>
      </c>
      <c r="D150" s="69" t="s">
        <v>104</v>
      </c>
      <c r="E150" s="58" t="s">
        <v>63</v>
      </c>
      <c r="F150" s="69" t="s">
        <v>4257</v>
      </c>
      <c r="G150" s="69">
        <v>1996</v>
      </c>
      <c r="H150" s="70">
        <v>15</v>
      </c>
      <c r="I150" s="71">
        <v>11</v>
      </c>
      <c r="J150" s="71">
        <v>962</v>
      </c>
      <c r="K150" s="71">
        <v>10.7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2</v>
      </c>
      <c r="S150" s="60">
        <v>0</v>
      </c>
      <c r="T150" s="70">
        <v>0.4</v>
      </c>
      <c r="U150" s="71">
        <v>0.4</v>
      </c>
      <c r="V150" s="71">
        <v>1.3</v>
      </c>
      <c r="W150" s="71">
        <v>1.7</v>
      </c>
      <c r="X150" s="70">
        <v>18</v>
      </c>
      <c r="Y150" s="71">
        <v>129</v>
      </c>
      <c r="Z150" s="71">
        <v>36</v>
      </c>
      <c r="AA150" s="70">
        <v>0.09</v>
      </c>
      <c r="AB150" s="71">
        <v>0.09</v>
      </c>
      <c r="AC150" s="71">
        <v>0.19</v>
      </c>
      <c r="AD150" s="71">
        <v>0.09</v>
      </c>
      <c r="AE150" s="71">
        <v>0.19</v>
      </c>
      <c r="AF150" s="70">
        <v>0.03</v>
      </c>
      <c r="AG150" s="71">
        <v>0.13</v>
      </c>
      <c r="AH150" s="71">
        <v>0.16</v>
      </c>
      <c r="AI150" s="71">
        <v>0.03</v>
      </c>
      <c r="AJ150" s="71">
        <v>0.16</v>
      </c>
      <c r="AK150" s="63" t="s">
        <v>25</v>
      </c>
      <c r="AL150" s="93"/>
    </row>
    <row r="151" spans="1:38" ht="17.25" thickBot="1">
      <c r="A151" s="72">
        <v>230</v>
      </c>
      <c r="B151" s="57" t="s">
        <v>2671</v>
      </c>
      <c r="C151" s="58" t="s">
        <v>1863</v>
      </c>
      <c r="D151" s="69" t="s">
        <v>104</v>
      </c>
      <c r="E151" s="58" t="s">
        <v>2634</v>
      </c>
      <c r="F151" s="69" t="s">
        <v>4038</v>
      </c>
      <c r="G151" s="69">
        <v>2001</v>
      </c>
      <c r="H151" s="70">
        <v>13</v>
      </c>
      <c r="I151" s="71">
        <v>11</v>
      </c>
      <c r="J151" s="71">
        <v>958</v>
      </c>
      <c r="K151" s="71">
        <v>10.6</v>
      </c>
      <c r="L151" s="59">
        <v>0</v>
      </c>
      <c r="M151" s="71">
        <v>1</v>
      </c>
      <c r="N151" s="71">
        <v>1</v>
      </c>
      <c r="O151" s="60">
        <v>0</v>
      </c>
      <c r="P151" s="60">
        <v>0</v>
      </c>
      <c r="Q151" s="60">
        <v>0</v>
      </c>
      <c r="R151" s="71">
        <v>4</v>
      </c>
      <c r="S151" s="60">
        <v>0</v>
      </c>
      <c r="T151" s="70">
        <v>0.2</v>
      </c>
      <c r="U151" s="71">
        <v>0.2</v>
      </c>
      <c r="V151" s="71">
        <v>1.5</v>
      </c>
      <c r="W151" s="71">
        <v>1.8</v>
      </c>
      <c r="X151" s="70">
        <v>30</v>
      </c>
      <c r="Y151" s="71">
        <v>27</v>
      </c>
      <c r="Z151" s="71">
        <v>37</v>
      </c>
      <c r="AA151" s="59">
        <v>0</v>
      </c>
      <c r="AB151" s="71">
        <v>0.09</v>
      </c>
      <c r="AC151" s="71">
        <v>0.09</v>
      </c>
      <c r="AD151" s="60">
        <v>0</v>
      </c>
      <c r="AE151" s="71">
        <v>0.09</v>
      </c>
      <c r="AF151" s="70">
        <v>0.02</v>
      </c>
      <c r="AG151" s="71">
        <v>0.15</v>
      </c>
      <c r="AH151" s="71">
        <v>0.17</v>
      </c>
      <c r="AI151" s="71">
        <v>0.02</v>
      </c>
      <c r="AJ151" s="71">
        <v>0.17</v>
      </c>
      <c r="AK151" s="63" t="s">
        <v>25</v>
      </c>
      <c r="AL151" s="93">
        <f>AC151-AH151</f>
        <v>-8.0000000000000016E-2</v>
      </c>
    </row>
    <row r="152" spans="1:38" ht="17.25" thickBot="1">
      <c r="A152" s="72">
        <v>1</v>
      </c>
      <c r="B152" s="57" t="s">
        <v>2635</v>
      </c>
      <c r="C152" s="58" t="s">
        <v>1812</v>
      </c>
      <c r="D152" s="69" t="s">
        <v>104</v>
      </c>
      <c r="E152" s="58" t="s">
        <v>95</v>
      </c>
      <c r="F152" s="69" t="s">
        <v>3833</v>
      </c>
      <c r="G152" s="69">
        <v>2000</v>
      </c>
      <c r="H152" s="70">
        <v>12</v>
      </c>
      <c r="I152" s="71">
        <v>11</v>
      </c>
      <c r="J152" s="71">
        <v>950</v>
      </c>
      <c r="K152" s="71">
        <v>10.6</v>
      </c>
      <c r="L152" s="59">
        <v>0</v>
      </c>
      <c r="M152" s="71">
        <v>1</v>
      </c>
      <c r="N152" s="71">
        <v>1</v>
      </c>
      <c r="O152" s="60">
        <v>0</v>
      </c>
      <c r="P152" s="60">
        <v>0</v>
      </c>
      <c r="Q152" s="60">
        <v>0</v>
      </c>
      <c r="R152" s="71">
        <v>1</v>
      </c>
      <c r="S152" s="60">
        <v>0</v>
      </c>
      <c r="T152" s="59">
        <v>0</v>
      </c>
      <c r="U152" s="60">
        <v>0</v>
      </c>
      <c r="V152" s="71">
        <v>0.8</v>
      </c>
      <c r="W152" s="71">
        <v>0.8</v>
      </c>
      <c r="X152" s="70">
        <v>16</v>
      </c>
      <c r="Y152" s="71">
        <v>31</v>
      </c>
      <c r="Z152" s="71">
        <v>19</v>
      </c>
      <c r="AA152" s="59">
        <v>0</v>
      </c>
      <c r="AB152" s="71">
        <v>0.09</v>
      </c>
      <c r="AC152" s="71">
        <v>0.09</v>
      </c>
      <c r="AD152" s="60">
        <v>0</v>
      </c>
      <c r="AE152" s="71">
        <v>0.09</v>
      </c>
      <c r="AF152" s="59">
        <v>0</v>
      </c>
      <c r="AG152" s="71">
        <v>0.08</v>
      </c>
      <c r="AH152" s="71">
        <v>0.08</v>
      </c>
      <c r="AI152" s="60">
        <v>0</v>
      </c>
      <c r="AJ152" s="71">
        <v>0.08</v>
      </c>
      <c r="AK152" s="63" t="s">
        <v>25</v>
      </c>
      <c r="AL152" s="93">
        <f>AC152-AH152</f>
        <v>9.999999999999995E-3</v>
      </c>
    </row>
    <row r="153" spans="1:38" ht="17.25" thickBot="1">
      <c r="A153" s="72">
        <v>53</v>
      </c>
      <c r="B153" s="57" t="s">
        <v>2647</v>
      </c>
      <c r="C153" s="58" t="s">
        <v>1836</v>
      </c>
      <c r="D153" s="69" t="s">
        <v>104</v>
      </c>
      <c r="E153" s="58" t="s">
        <v>2347</v>
      </c>
      <c r="F153" s="69" t="s">
        <v>3881</v>
      </c>
      <c r="G153" s="69">
        <v>2000</v>
      </c>
      <c r="H153" s="70">
        <v>11</v>
      </c>
      <c r="I153" s="71">
        <v>11</v>
      </c>
      <c r="J153" s="71">
        <v>948</v>
      </c>
      <c r="K153" s="71">
        <v>10.5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5</v>
      </c>
      <c r="S153" s="60">
        <v>0</v>
      </c>
      <c r="T153" s="70">
        <v>0.2</v>
      </c>
      <c r="U153" s="71">
        <v>0.2</v>
      </c>
      <c r="V153" s="71">
        <v>0.3</v>
      </c>
      <c r="W153" s="71">
        <v>0.5</v>
      </c>
      <c r="X153" s="70">
        <v>6</v>
      </c>
      <c r="Y153" s="71">
        <v>18</v>
      </c>
      <c r="Z153" s="60">
        <v>0</v>
      </c>
      <c r="AA153" s="59">
        <v>0</v>
      </c>
      <c r="AB153" s="71">
        <v>0.09</v>
      </c>
      <c r="AC153" s="71">
        <v>0.09</v>
      </c>
      <c r="AD153" s="60">
        <v>0</v>
      </c>
      <c r="AE153" s="71">
        <v>0.09</v>
      </c>
      <c r="AF153" s="70">
        <v>0.02</v>
      </c>
      <c r="AG153" s="71">
        <v>0.03</v>
      </c>
      <c r="AH153" s="71">
        <v>0.05</v>
      </c>
      <c r="AI153" s="71">
        <v>0.02</v>
      </c>
      <c r="AJ153" s="71">
        <v>0.05</v>
      </c>
      <c r="AK153" s="63" t="s">
        <v>25</v>
      </c>
      <c r="AL153" s="93">
        <f>AC153-AH153</f>
        <v>3.9999999999999994E-2</v>
      </c>
    </row>
    <row r="154" spans="1:38" ht="17.25" thickBot="1">
      <c r="A154" s="72">
        <v>58</v>
      </c>
      <c r="B154" s="57" t="s">
        <v>2917</v>
      </c>
      <c r="C154" s="58" t="s">
        <v>1812</v>
      </c>
      <c r="D154" s="69" t="s">
        <v>104</v>
      </c>
      <c r="E154" s="58" t="s">
        <v>2348</v>
      </c>
      <c r="F154" s="69" t="s">
        <v>3885</v>
      </c>
      <c r="G154" s="69">
        <v>2000</v>
      </c>
      <c r="H154" s="70">
        <v>13</v>
      </c>
      <c r="I154" s="71">
        <v>11</v>
      </c>
      <c r="J154" s="71">
        <v>948</v>
      </c>
      <c r="K154" s="71">
        <v>10.5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4</v>
      </c>
      <c r="S154" s="60">
        <v>0</v>
      </c>
      <c r="T154" s="70">
        <v>0.9</v>
      </c>
      <c r="U154" s="71">
        <v>0.9</v>
      </c>
      <c r="V154" s="71">
        <v>0.3</v>
      </c>
      <c r="W154" s="71">
        <v>1.2</v>
      </c>
      <c r="X154" s="70">
        <v>12</v>
      </c>
      <c r="Y154" s="71">
        <v>16</v>
      </c>
      <c r="Z154" s="71">
        <v>24</v>
      </c>
      <c r="AA154" s="70">
        <v>0.09</v>
      </c>
      <c r="AB154" s="60">
        <v>0</v>
      </c>
      <c r="AC154" s="71">
        <v>0.09</v>
      </c>
      <c r="AD154" s="71">
        <v>0.09</v>
      </c>
      <c r="AE154" s="71">
        <v>0.09</v>
      </c>
      <c r="AF154" s="70">
        <v>0.09</v>
      </c>
      <c r="AG154" s="71">
        <v>0.03</v>
      </c>
      <c r="AH154" s="71">
        <v>0.12</v>
      </c>
      <c r="AI154" s="71">
        <v>0.09</v>
      </c>
      <c r="AJ154" s="71">
        <v>0.12</v>
      </c>
      <c r="AK154" s="63" t="s">
        <v>25</v>
      </c>
      <c r="AL154" s="93">
        <f>AC154-AH154</f>
        <v>-0.03</v>
      </c>
    </row>
    <row r="155" spans="1:38" ht="17.25" thickBot="1">
      <c r="A155" s="72">
        <v>74</v>
      </c>
      <c r="B155" s="57" t="s">
        <v>135</v>
      </c>
      <c r="C155" s="58" t="s">
        <v>1812</v>
      </c>
      <c r="D155" s="69" t="s">
        <v>104</v>
      </c>
      <c r="E155" s="58" t="s">
        <v>67</v>
      </c>
      <c r="F155" s="69" t="s">
        <v>3899</v>
      </c>
      <c r="G155" s="69">
        <v>1992</v>
      </c>
      <c r="H155" s="70">
        <v>11</v>
      </c>
      <c r="I155" s="71">
        <v>11</v>
      </c>
      <c r="J155" s="71">
        <v>945</v>
      </c>
      <c r="K155" s="71">
        <v>10.5</v>
      </c>
      <c r="L155" s="70">
        <v>1</v>
      </c>
      <c r="M155" s="60">
        <v>0</v>
      </c>
      <c r="N155" s="71">
        <v>1</v>
      </c>
      <c r="O155" s="71">
        <v>1</v>
      </c>
      <c r="P155" s="60">
        <v>0</v>
      </c>
      <c r="Q155" s="60">
        <v>0</v>
      </c>
      <c r="R155" s="71">
        <v>2</v>
      </c>
      <c r="S155" s="60">
        <v>0</v>
      </c>
      <c r="T155" s="70">
        <v>1</v>
      </c>
      <c r="U155" s="71">
        <v>1</v>
      </c>
      <c r="V155" s="71">
        <v>0.5</v>
      </c>
      <c r="W155" s="71">
        <v>1.5</v>
      </c>
      <c r="X155" s="70">
        <v>7</v>
      </c>
      <c r="Y155" s="71">
        <v>32</v>
      </c>
      <c r="Z155" s="71">
        <v>15</v>
      </c>
      <c r="AA155" s="70">
        <v>0.1</v>
      </c>
      <c r="AB155" s="60">
        <v>0</v>
      </c>
      <c r="AC155" s="71">
        <v>0.1</v>
      </c>
      <c r="AD155" s="71">
        <v>0.1</v>
      </c>
      <c r="AE155" s="71">
        <v>0.1</v>
      </c>
      <c r="AF155" s="70">
        <v>0.09</v>
      </c>
      <c r="AG155" s="71">
        <v>0.05</v>
      </c>
      <c r="AH155" s="71">
        <v>0.14000000000000001</v>
      </c>
      <c r="AI155" s="71">
        <v>0.09</v>
      </c>
      <c r="AJ155" s="71">
        <v>0.14000000000000001</v>
      </c>
      <c r="AK155" s="63" t="s">
        <v>25</v>
      </c>
      <c r="AL155" s="93"/>
    </row>
    <row r="156" spans="1:38" ht="17.25" thickBot="1">
      <c r="A156" s="72">
        <v>178</v>
      </c>
      <c r="B156" s="57" t="s">
        <v>193</v>
      </c>
      <c r="C156" s="58" t="s">
        <v>1841</v>
      </c>
      <c r="D156" s="69" t="s">
        <v>104</v>
      </c>
      <c r="E156" s="58" t="s">
        <v>93</v>
      </c>
      <c r="F156" s="69" t="s">
        <v>3992</v>
      </c>
      <c r="G156" s="69">
        <v>1999</v>
      </c>
      <c r="H156" s="70">
        <v>13</v>
      </c>
      <c r="I156" s="71">
        <v>10</v>
      </c>
      <c r="J156" s="71">
        <v>945</v>
      </c>
      <c r="K156" s="71">
        <v>10.5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70">
        <v>0.3</v>
      </c>
      <c r="U156" s="71">
        <v>0.3</v>
      </c>
      <c r="V156" s="71">
        <v>0.3</v>
      </c>
      <c r="W156" s="71">
        <v>0.7</v>
      </c>
      <c r="X156" s="70">
        <v>11</v>
      </c>
      <c r="Y156" s="71">
        <v>37</v>
      </c>
      <c r="Z156" s="71">
        <v>2</v>
      </c>
      <c r="AA156" s="59">
        <v>0</v>
      </c>
      <c r="AB156" s="71">
        <v>0.1</v>
      </c>
      <c r="AC156" s="71">
        <v>0.1</v>
      </c>
      <c r="AD156" s="60">
        <v>0</v>
      </c>
      <c r="AE156" s="71">
        <v>0.1</v>
      </c>
      <c r="AF156" s="70">
        <v>0.03</v>
      </c>
      <c r="AG156" s="71">
        <v>0.03</v>
      </c>
      <c r="AH156" s="71">
        <v>0.06</v>
      </c>
      <c r="AI156" s="71">
        <v>0.03</v>
      </c>
      <c r="AJ156" s="71">
        <v>0.06</v>
      </c>
      <c r="AK156" s="63" t="s">
        <v>25</v>
      </c>
      <c r="AL156" s="93">
        <f>AC156-AH156</f>
        <v>4.0000000000000008E-2</v>
      </c>
    </row>
    <row r="157" spans="1:38" ht="17.25" thickBot="1">
      <c r="A157" s="72">
        <v>467</v>
      </c>
      <c r="B157" s="57" t="s">
        <v>2701</v>
      </c>
      <c r="C157" s="58" t="s">
        <v>1818</v>
      </c>
      <c r="D157" s="69" t="s">
        <v>104</v>
      </c>
      <c r="E157" s="58" t="s">
        <v>71</v>
      </c>
      <c r="F157" s="69" t="s">
        <v>4228</v>
      </c>
      <c r="G157" s="69">
        <v>2001</v>
      </c>
      <c r="H157" s="70">
        <v>11</v>
      </c>
      <c r="I157" s="71">
        <v>11</v>
      </c>
      <c r="J157" s="71">
        <v>943</v>
      </c>
      <c r="K157" s="71">
        <v>10.5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60">
        <v>0</v>
      </c>
      <c r="W157" s="71">
        <v>0.3</v>
      </c>
      <c r="X157" s="70">
        <v>9</v>
      </c>
      <c r="Y157" s="71">
        <v>34</v>
      </c>
      <c r="Z157" s="71">
        <v>1</v>
      </c>
      <c r="AA157" s="70">
        <v>0.1</v>
      </c>
      <c r="AB157" s="60">
        <v>0</v>
      </c>
      <c r="AC157" s="71">
        <v>0.1</v>
      </c>
      <c r="AD157" s="71">
        <v>0.1</v>
      </c>
      <c r="AE157" s="71">
        <v>0.1</v>
      </c>
      <c r="AF157" s="70">
        <v>0.03</v>
      </c>
      <c r="AG157" s="60">
        <v>0</v>
      </c>
      <c r="AH157" s="71">
        <v>0.03</v>
      </c>
      <c r="AI157" s="71">
        <v>0.03</v>
      </c>
      <c r="AJ157" s="71">
        <v>0.03</v>
      </c>
      <c r="AK157" s="63" t="s">
        <v>25</v>
      </c>
      <c r="AL157" s="93">
        <f>AC157-AH157</f>
        <v>7.0000000000000007E-2</v>
      </c>
    </row>
    <row r="158" spans="1:38" ht="17.25" thickBot="1">
      <c r="A158" s="72">
        <v>336</v>
      </c>
      <c r="B158" s="57" t="s">
        <v>2685</v>
      </c>
      <c r="C158" s="58" t="s">
        <v>1832</v>
      </c>
      <c r="D158" s="69" t="s">
        <v>1853</v>
      </c>
      <c r="E158" s="58" t="s">
        <v>2634</v>
      </c>
      <c r="F158" s="69" t="s">
        <v>4126</v>
      </c>
      <c r="G158" s="69">
        <v>1997</v>
      </c>
      <c r="H158" s="70">
        <v>15</v>
      </c>
      <c r="I158" s="71">
        <v>10</v>
      </c>
      <c r="J158" s="71">
        <v>940</v>
      </c>
      <c r="K158" s="71">
        <v>10.4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60">
        <v>0</v>
      </c>
      <c r="S158" s="60">
        <v>0</v>
      </c>
      <c r="T158" s="70">
        <v>0.9</v>
      </c>
      <c r="U158" s="71">
        <v>0.9</v>
      </c>
      <c r="V158" s="71">
        <v>1.3</v>
      </c>
      <c r="W158" s="71">
        <v>2.2000000000000002</v>
      </c>
      <c r="X158" s="70">
        <v>59</v>
      </c>
      <c r="Y158" s="71">
        <v>15</v>
      </c>
      <c r="Z158" s="71">
        <v>69</v>
      </c>
      <c r="AA158" s="70">
        <v>0.1</v>
      </c>
      <c r="AB158" s="71">
        <v>0.1</v>
      </c>
      <c r="AC158" s="71">
        <v>0.19</v>
      </c>
      <c r="AD158" s="71">
        <v>0.1</v>
      </c>
      <c r="AE158" s="71">
        <v>0.19</v>
      </c>
      <c r="AF158" s="70">
        <v>0.09</v>
      </c>
      <c r="AG158" s="71">
        <v>0.13</v>
      </c>
      <c r="AH158" s="71">
        <v>0.21</v>
      </c>
      <c r="AI158" s="71">
        <v>0.09</v>
      </c>
      <c r="AJ158" s="71">
        <v>0.21</v>
      </c>
      <c r="AK158" s="63" t="s">
        <v>25</v>
      </c>
      <c r="AL158" s="93">
        <f>AC158-AH158</f>
        <v>-1.999999999999999E-2</v>
      </c>
    </row>
    <row r="159" spans="1:38" ht="17.25" thickBot="1">
      <c r="A159" s="72">
        <v>418</v>
      </c>
      <c r="B159" s="57" t="s">
        <v>321</v>
      </c>
      <c r="C159" s="58" t="s">
        <v>1821</v>
      </c>
      <c r="D159" s="69" t="s">
        <v>104</v>
      </c>
      <c r="E159" s="58" t="s">
        <v>95</v>
      </c>
      <c r="F159" s="69" t="s">
        <v>3767</v>
      </c>
      <c r="G159" s="69">
        <v>1997</v>
      </c>
      <c r="H159" s="70">
        <v>14</v>
      </c>
      <c r="I159" s="71">
        <v>10</v>
      </c>
      <c r="J159" s="71">
        <v>938</v>
      </c>
      <c r="K159" s="71">
        <v>10.4</v>
      </c>
      <c r="L159" s="70">
        <v>2</v>
      </c>
      <c r="M159" s="71">
        <v>1</v>
      </c>
      <c r="N159" s="71">
        <v>3</v>
      </c>
      <c r="O159" s="71">
        <v>2</v>
      </c>
      <c r="P159" s="60">
        <v>0</v>
      </c>
      <c r="Q159" s="60">
        <v>0</v>
      </c>
      <c r="R159" s="71">
        <v>4</v>
      </c>
      <c r="S159" s="60">
        <v>0</v>
      </c>
      <c r="T159" s="70">
        <v>0.7</v>
      </c>
      <c r="U159" s="71">
        <v>0.7</v>
      </c>
      <c r="V159" s="71">
        <v>0.3</v>
      </c>
      <c r="W159" s="71">
        <v>1.1000000000000001</v>
      </c>
      <c r="X159" s="70">
        <v>12</v>
      </c>
      <c r="Y159" s="71">
        <v>40</v>
      </c>
      <c r="Z159" s="60">
        <v>0</v>
      </c>
      <c r="AA159" s="70">
        <v>0.19</v>
      </c>
      <c r="AB159" s="71">
        <v>0.1</v>
      </c>
      <c r="AC159" s="71">
        <v>0.28999999999999998</v>
      </c>
      <c r="AD159" s="71">
        <v>0.19</v>
      </c>
      <c r="AE159" s="71">
        <v>0.28999999999999998</v>
      </c>
      <c r="AF159" s="70">
        <v>7.0000000000000007E-2</v>
      </c>
      <c r="AG159" s="71">
        <v>0.03</v>
      </c>
      <c r="AH159" s="71">
        <v>0.1</v>
      </c>
      <c r="AI159" s="71">
        <v>7.0000000000000007E-2</v>
      </c>
      <c r="AJ159" s="71">
        <v>0.1</v>
      </c>
      <c r="AK159" s="63" t="s">
        <v>25</v>
      </c>
      <c r="AL159" s="93">
        <f>AC159-AH159</f>
        <v>0.18999999999999997</v>
      </c>
    </row>
    <row r="160" spans="1:38" ht="17.25" thickBot="1">
      <c r="A160" s="72">
        <v>121</v>
      </c>
      <c r="B160" s="57" t="s">
        <v>162</v>
      </c>
      <c r="C160" s="58" t="s">
        <v>1846</v>
      </c>
      <c r="D160" s="69" t="s">
        <v>102</v>
      </c>
      <c r="E160" s="58" t="s">
        <v>79</v>
      </c>
      <c r="F160" s="69" t="s">
        <v>3769</v>
      </c>
      <c r="G160" s="69">
        <v>1997</v>
      </c>
      <c r="H160" s="70">
        <v>15</v>
      </c>
      <c r="I160" s="71">
        <v>11</v>
      </c>
      <c r="J160" s="71">
        <v>923</v>
      </c>
      <c r="K160" s="71">
        <v>10.3</v>
      </c>
      <c r="L160" s="70">
        <v>3</v>
      </c>
      <c r="M160" s="60">
        <v>0</v>
      </c>
      <c r="N160" s="71">
        <v>3</v>
      </c>
      <c r="O160" s="71">
        <v>3</v>
      </c>
      <c r="P160" s="60">
        <v>0</v>
      </c>
      <c r="Q160" s="60">
        <v>0</v>
      </c>
      <c r="R160" s="71">
        <v>1</v>
      </c>
      <c r="S160" s="60">
        <v>0</v>
      </c>
      <c r="T160" s="70">
        <v>3.4</v>
      </c>
      <c r="U160" s="71">
        <v>3.4</v>
      </c>
      <c r="V160" s="71">
        <v>1.1000000000000001</v>
      </c>
      <c r="W160" s="71">
        <v>4.5</v>
      </c>
      <c r="X160" s="70">
        <v>33</v>
      </c>
      <c r="Y160" s="71">
        <v>34</v>
      </c>
      <c r="Z160" s="71">
        <v>98</v>
      </c>
      <c r="AA160" s="70">
        <v>0.28999999999999998</v>
      </c>
      <c r="AB160" s="60">
        <v>0</v>
      </c>
      <c r="AC160" s="71">
        <v>0.28999999999999998</v>
      </c>
      <c r="AD160" s="71">
        <v>0.28999999999999998</v>
      </c>
      <c r="AE160" s="71">
        <v>0.28999999999999998</v>
      </c>
      <c r="AF160" s="70">
        <v>0.33</v>
      </c>
      <c r="AG160" s="71">
        <v>0.11</v>
      </c>
      <c r="AH160" s="71">
        <v>0.44</v>
      </c>
      <c r="AI160" s="71">
        <v>0.33</v>
      </c>
      <c r="AJ160" s="71">
        <v>0.44</v>
      </c>
      <c r="AK160" s="63" t="s">
        <v>25</v>
      </c>
      <c r="AL160" s="93">
        <f>AC160-AH160</f>
        <v>-0.15000000000000002</v>
      </c>
    </row>
    <row r="161" spans="1:38" ht="17.25" thickBot="1">
      <c r="A161" s="72">
        <v>43</v>
      </c>
      <c r="B161" s="57" t="s">
        <v>2643</v>
      </c>
      <c r="C161" s="58" t="s">
        <v>1826</v>
      </c>
      <c r="D161" s="69" t="s">
        <v>104</v>
      </c>
      <c r="E161" s="58" t="s">
        <v>2634</v>
      </c>
      <c r="F161" s="69" t="s">
        <v>3872</v>
      </c>
      <c r="G161" s="69">
        <v>1994</v>
      </c>
      <c r="H161" s="70">
        <v>11</v>
      </c>
      <c r="I161" s="71">
        <v>11</v>
      </c>
      <c r="J161" s="71">
        <v>920</v>
      </c>
      <c r="K161" s="71">
        <v>10.199999999999999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70">
        <v>0.3</v>
      </c>
      <c r="U161" s="71">
        <v>0.3</v>
      </c>
      <c r="V161" s="71">
        <v>0.4</v>
      </c>
      <c r="W161" s="71">
        <v>0.6</v>
      </c>
      <c r="X161" s="70">
        <v>12</v>
      </c>
      <c r="Y161" s="71">
        <v>27</v>
      </c>
      <c r="Z161" s="71">
        <v>5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0.03</v>
      </c>
      <c r="AG161" s="71">
        <v>0.04</v>
      </c>
      <c r="AH161" s="71">
        <v>0.06</v>
      </c>
      <c r="AI161" s="71">
        <v>0.03</v>
      </c>
      <c r="AJ161" s="71">
        <v>0.06</v>
      </c>
      <c r="AK161" s="63" t="s">
        <v>25</v>
      </c>
      <c r="AL161" s="93">
        <f>AC161-AH161</f>
        <v>-0.06</v>
      </c>
    </row>
    <row r="162" spans="1:38" ht="17.25" thickBot="1">
      <c r="A162" s="72">
        <v>134</v>
      </c>
      <c r="B162" s="57" t="s">
        <v>169</v>
      </c>
      <c r="C162" s="58" t="s">
        <v>1839</v>
      </c>
      <c r="D162" s="69" t="s">
        <v>103</v>
      </c>
      <c r="E162" s="58" t="s">
        <v>85</v>
      </c>
      <c r="F162" s="69" t="s">
        <v>3952</v>
      </c>
      <c r="G162" s="69">
        <v>2000</v>
      </c>
      <c r="H162" s="70">
        <v>11</v>
      </c>
      <c r="I162" s="71">
        <v>11</v>
      </c>
      <c r="J162" s="71">
        <v>919</v>
      </c>
      <c r="K162" s="71">
        <v>10.199999999999999</v>
      </c>
      <c r="L162" s="59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71">
        <v>2</v>
      </c>
      <c r="S162" s="60">
        <v>0</v>
      </c>
      <c r="T162" s="70">
        <v>0.3</v>
      </c>
      <c r="U162" s="71">
        <v>0.3</v>
      </c>
      <c r="V162" s="71">
        <v>0.7</v>
      </c>
      <c r="W162" s="71">
        <v>1</v>
      </c>
      <c r="X162" s="70">
        <v>9</v>
      </c>
      <c r="Y162" s="71">
        <v>49</v>
      </c>
      <c r="Z162" s="71">
        <v>5</v>
      </c>
      <c r="AA162" s="59">
        <v>0</v>
      </c>
      <c r="AB162" s="60">
        <v>0</v>
      </c>
      <c r="AC162" s="60">
        <v>0</v>
      </c>
      <c r="AD162" s="60">
        <v>0</v>
      </c>
      <c r="AE162" s="60">
        <v>0</v>
      </c>
      <c r="AF162" s="70">
        <v>0.03</v>
      </c>
      <c r="AG162" s="71">
        <v>7.0000000000000007E-2</v>
      </c>
      <c r="AH162" s="71">
        <v>0.1</v>
      </c>
      <c r="AI162" s="71">
        <v>0.03</v>
      </c>
      <c r="AJ162" s="71">
        <v>0.1</v>
      </c>
      <c r="AK162" s="63" t="s">
        <v>25</v>
      </c>
      <c r="AL162" s="93"/>
    </row>
    <row r="163" spans="1:38" ht="17.25" thickBot="1">
      <c r="A163" s="72">
        <v>175</v>
      </c>
      <c r="B163" s="57" t="s">
        <v>191</v>
      </c>
      <c r="C163" s="58" t="s">
        <v>1811</v>
      </c>
      <c r="D163" s="69" t="s">
        <v>103</v>
      </c>
      <c r="E163" s="58" t="s">
        <v>73</v>
      </c>
      <c r="F163" s="69" t="s">
        <v>3989</v>
      </c>
      <c r="G163" s="69">
        <v>2001</v>
      </c>
      <c r="H163" s="70">
        <v>15</v>
      </c>
      <c r="I163" s="71">
        <v>10</v>
      </c>
      <c r="J163" s="71">
        <v>919</v>
      </c>
      <c r="K163" s="71">
        <v>10.199999999999999</v>
      </c>
      <c r="L163" s="59">
        <v>0</v>
      </c>
      <c r="M163" s="71">
        <v>1</v>
      </c>
      <c r="N163" s="71">
        <v>1</v>
      </c>
      <c r="O163" s="60">
        <v>0</v>
      </c>
      <c r="P163" s="60">
        <v>0</v>
      </c>
      <c r="Q163" s="60">
        <v>0</v>
      </c>
      <c r="R163" s="71">
        <v>3</v>
      </c>
      <c r="S163" s="60">
        <v>0</v>
      </c>
      <c r="T163" s="70">
        <v>0.7</v>
      </c>
      <c r="U163" s="71">
        <v>0.7</v>
      </c>
      <c r="V163" s="71">
        <v>1.8</v>
      </c>
      <c r="W163" s="71">
        <v>2.5</v>
      </c>
      <c r="X163" s="70">
        <v>20</v>
      </c>
      <c r="Y163" s="71">
        <v>99</v>
      </c>
      <c r="Z163" s="71">
        <v>23</v>
      </c>
      <c r="AA163" s="59">
        <v>0</v>
      </c>
      <c r="AB163" s="71">
        <v>0.1</v>
      </c>
      <c r="AC163" s="71">
        <v>0.1</v>
      </c>
      <c r="AD163" s="60">
        <v>0</v>
      </c>
      <c r="AE163" s="71">
        <v>0.1</v>
      </c>
      <c r="AF163" s="70">
        <v>7.0000000000000007E-2</v>
      </c>
      <c r="AG163" s="71">
        <v>0.18</v>
      </c>
      <c r="AH163" s="71">
        <v>0.25</v>
      </c>
      <c r="AI163" s="71">
        <v>7.0000000000000007E-2</v>
      </c>
      <c r="AJ163" s="71">
        <v>0.25</v>
      </c>
      <c r="AK163" s="63" t="s">
        <v>25</v>
      </c>
      <c r="AL163" s="93">
        <f>AC163-AH163</f>
        <v>-0.15</v>
      </c>
    </row>
    <row r="164" spans="1:38" ht="17.25" thickBot="1">
      <c r="A164" s="72">
        <v>195</v>
      </c>
      <c r="B164" s="57" t="s">
        <v>202</v>
      </c>
      <c r="C164" s="58" t="s">
        <v>1836</v>
      </c>
      <c r="D164" s="69" t="s">
        <v>103</v>
      </c>
      <c r="E164" s="58" t="s">
        <v>63</v>
      </c>
      <c r="F164" s="69" t="s">
        <v>4008</v>
      </c>
      <c r="G164" s="69">
        <v>1999</v>
      </c>
      <c r="H164" s="70">
        <v>16</v>
      </c>
      <c r="I164" s="71">
        <v>10</v>
      </c>
      <c r="J164" s="71">
        <v>919</v>
      </c>
      <c r="K164" s="71">
        <v>10.199999999999999</v>
      </c>
      <c r="L164" s="70">
        <v>3</v>
      </c>
      <c r="M164" s="71">
        <v>1</v>
      </c>
      <c r="N164" s="71">
        <v>4</v>
      </c>
      <c r="O164" s="71">
        <v>2</v>
      </c>
      <c r="P164" s="71">
        <v>1</v>
      </c>
      <c r="Q164" s="71">
        <v>1</v>
      </c>
      <c r="R164" s="71">
        <v>4</v>
      </c>
      <c r="S164" s="60">
        <v>0</v>
      </c>
      <c r="T164" s="70">
        <v>3.3</v>
      </c>
      <c r="U164" s="71">
        <v>2.6</v>
      </c>
      <c r="V164" s="71">
        <v>1.1000000000000001</v>
      </c>
      <c r="W164" s="71">
        <v>3.7</v>
      </c>
      <c r="X164" s="70">
        <v>15</v>
      </c>
      <c r="Y164" s="71">
        <v>44</v>
      </c>
      <c r="Z164" s="71">
        <v>62</v>
      </c>
      <c r="AA164" s="70">
        <v>0.28999999999999998</v>
      </c>
      <c r="AB164" s="71">
        <v>0.1</v>
      </c>
      <c r="AC164" s="71">
        <v>0.39</v>
      </c>
      <c r="AD164" s="71">
        <v>0.2</v>
      </c>
      <c r="AE164" s="71">
        <v>0.28999999999999998</v>
      </c>
      <c r="AF164" s="70">
        <v>0.33</v>
      </c>
      <c r="AG164" s="71">
        <v>0.11</v>
      </c>
      <c r="AH164" s="71">
        <v>0.44</v>
      </c>
      <c r="AI164" s="71">
        <v>0.25</v>
      </c>
      <c r="AJ164" s="71">
        <v>0.36</v>
      </c>
      <c r="AK164" s="63" t="s">
        <v>25</v>
      </c>
      <c r="AL164" s="93"/>
    </row>
    <row r="165" spans="1:38" ht="17.25" thickBot="1">
      <c r="A165" s="72">
        <v>253</v>
      </c>
      <c r="B165" s="57" t="s">
        <v>235</v>
      </c>
      <c r="C165" s="58" t="s">
        <v>1812</v>
      </c>
      <c r="D165" s="69" t="s">
        <v>104</v>
      </c>
      <c r="E165" s="58" t="s">
        <v>67</v>
      </c>
      <c r="F165" s="69" t="s">
        <v>4059</v>
      </c>
      <c r="G165" s="69">
        <v>1993</v>
      </c>
      <c r="H165" s="70">
        <v>11</v>
      </c>
      <c r="I165" s="71">
        <v>10</v>
      </c>
      <c r="J165" s="71">
        <v>911</v>
      </c>
      <c r="K165" s="71">
        <v>10.1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4</v>
      </c>
      <c r="S165" s="60">
        <v>0</v>
      </c>
      <c r="T165" s="70">
        <v>0.7</v>
      </c>
      <c r="U165" s="71">
        <v>0.7</v>
      </c>
      <c r="V165" s="71">
        <v>0.1</v>
      </c>
      <c r="W165" s="71">
        <v>0.8</v>
      </c>
      <c r="X165" s="70">
        <v>6</v>
      </c>
      <c r="Y165" s="71">
        <v>25</v>
      </c>
      <c r="Z165" s="71">
        <v>3</v>
      </c>
      <c r="AA165" s="70">
        <v>0.1</v>
      </c>
      <c r="AB165" s="60">
        <v>0</v>
      </c>
      <c r="AC165" s="71">
        <v>0.1</v>
      </c>
      <c r="AD165" s="71">
        <v>0.1</v>
      </c>
      <c r="AE165" s="71">
        <v>0.1</v>
      </c>
      <c r="AF165" s="70">
        <v>7.0000000000000007E-2</v>
      </c>
      <c r="AG165" s="71">
        <v>0.01</v>
      </c>
      <c r="AH165" s="71">
        <v>0.08</v>
      </c>
      <c r="AI165" s="71">
        <v>7.0000000000000007E-2</v>
      </c>
      <c r="AJ165" s="71">
        <v>0.08</v>
      </c>
      <c r="AK165" s="63" t="s">
        <v>25</v>
      </c>
      <c r="AL165" s="93">
        <f>AC165-AH165</f>
        <v>2.0000000000000004E-2</v>
      </c>
    </row>
    <row r="166" spans="1:38" ht="17.25" thickBot="1">
      <c r="A166" s="72">
        <v>280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4081</v>
      </c>
      <c r="G166" s="69">
        <v>2002</v>
      </c>
      <c r="H166" s="70">
        <v>14</v>
      </c>
      <c r="I166" s="71">
        <v>12</v>
      </c>
      <c r="J166" s="71">
        <v>909</v>
      </c>
      <c r="K166" s="71">
        <v>10.1</v>
      </c>
      <c r="L166" s="70">
        <v>1</v>
      </c>
      <c r="M166" s="71">
        <v>2</v>
      </c>
      <c r="N166" s="71">
        <v>3</v>
      </c>
      <c r="O166" s="71">
        <v>1</v>
      </c>
      <c r="P166" s="60">
        <v>0</v>
      </c>
      <c r="Q166" s="60">
        <v>0</v>
      </c>
      <c r="R166" s="71">
        <v>3</v>
      </c>
      <c r="S166" s="60">
        <v>0</v>
      </c>
      <c r="T166" s="70">
        <v>2</v>
      </c>
      <c r="U166" s="71">
        <v>2</v>
      </c>
      <c r="V166" s="71">
        <v>1.3</v>
      </c>
      <c r="W166" s="71">
        <v>3.3</v>
      </c>
      <c r="X166" s="70">
        <v>21</v>
      </c>
      <c r="Y166" s="71">
        <v>76</v>
      </c>
      <c r="Z166" s="71">
        <v>42</v>
      </c>
      <c r="AA166" s="70">
        <v>0.1</v>
      </c>
      <c r="AB166" s="71">
        <v>0.2</v>
      </c>
      <c r="AC166" s="71">
        <v>0.3</v>
      </c>
      <c r="AD166" s="71">
        <v>0.1</v>
      </c>
      <c r="AE166" s="71">
        <v>0.3</v>
      </c>
      <c r="AF166" s="70">
        <v>0.2</v>
      </c>
      <c r="AG166" s="71">
        <v>0.13</v>
      </c>
      <c r="AH166" s="71">
        <v>0.32</v>
      </c>
      <c r="AI166" s="71">
        <v>0.2</v>
      </c>
      <c r="AJ166" s="71">
        <v>0.32</v>
      </c>
      <c r="AK166" s="63" t="s">
        <v>25</v>
      </c>
      <c r="AL166" s="93">
        <f>AC166-AH166</f>
        <v>-2.0000000000000018E-2</v>
      </c>
    </row>
    <row r="167" spans="1:38" ht="17.25" thickBot="1">
      <c r="A167" s="72">
        <v>204</v>
      </c>
      <c r="B167" s="57" t="s">
        <v>3084</v>
      </c>
      <c r="C167" s="58" t="s">
        <v>1812</v>
      </c>
      <c r="D167" s="69" t="s">
        <v>103</v>
      </c>
      <c r="E167" s="58" t="s">
        <v>85</v>
      </c>
      <c r="F167" s="69" t="s">
        <v>4016</v>
      </c>
      <c r="G167" s="69">
        <v>1995</v>
      </c>
      <c r="H167" s="70">
        <v>13</v>
      </c>
      <c r="I167" s="71">
        <v>10</v>
      </c>
      <c r="J167" s="71">
        <v>906</v>
      </c>
      <c r="K167" s="71">
        <v>10.1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2</v>
      </c>
      <c r="S167" s="60">
        <v>0</v>
      </c>
      <c r="T167" s="70">
        <v>0.2</v>
      </c>
      <c r="U167" s="71">
        <v>0.2</v>
      </c>
      <c r="V167" s="71">
        <v>0.6</v>
      </c>
      <c r="W167" s="71">
        <v>0.8</v>
      </c>
      <c r="X167" s="70">
        <v>7</v>
      </c>
      <c r="Y167" s="71">
        <v>36</v>
      </c>
      <c r="Z167" s="71">
        <v>5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0.02</v>
      </c>
      <c r="AG167" s="71">
        <v>0.06</v>
      </c>
      <c r="AH167" s="71">
        <v>0.08</v>
      </c>
      <c r="AI167" s="71">
        <v>0.02</v>
      </c>
      <c r="AJ167" s="71">
        <v>0.08</v>
      </c>
      <c r="AK167" s="63" t="s">
        <v>25</v>
      </c>
      <c r="AL167" s="93">
        <f>AC167-AH167</f>
        <v>-0.08</v>
      </c>
    </row>
    <row r="168" spans="1:38" ht="17.25" thickBot="1">
      <c r="A168" s="72">
        <v>215</v>
      </c>
      <c r="B168" s="57" t="s">
        <v>215</v>
      </c>
      <c r="C168" s="58" t="s">
        <v>1825</v>
      </c>
      <c r="D168" s="69" t="s">
        <v>103</v>
      </c>
      <c r="E168" s="58" t="s">
        <v>77</v>
      </c>
      <c r="F168" s="69" t="s">
        <v>3927</v>
      </c>
      <c r="G168" s="69">
        <v>1996</v>
      </c>
      <c r="H168" s="70">
        <v>12</v>
      </c>
      <c r="I168" s="71">
        <v>12</v>
      </c>
      <c r="J168" s="71">
        <v>905</v>
      </c>
      <c r="K168" s="71">
        <v>10.1</v>
      </c>
      <c r="L168" s="70">
        <v>3</v>
      </c>
      <c r="M168" s="71">
        <v>2</v>
      </c>
      <c r="N168" s="71">
        <v>5</v>
      </c>
      <c r="O168" s="71">
        <v>3</v>
      </c>
      <c r="P168" s="60">
        <v>0</v>
      </c>
      <c r="Q168" s="60">
        <v>0</v>
      </c>
      <c r="R168" s="71">
        <v>2</v>
      </c>
      <c r="S168" s="60">
        <v>0</v>
      </c>
      <c r="T168" s="70">
        <v>0.5</v>
      </c>
      <c r="U168" s="71">
        <v>0.5</v>
      </c>
      <c r="V168" s="71">
        <v>2.2999999999999998</v>
      </c>
      <c r="W168" s="71">
        <v>2.7</v>
      </c>
      <c r="X168" s="70">
        <v>7</v>
      </c>
      <c r="Y168" s="71">
        <v>49</v>
      </c>
      <c r="Z168" s="71">
        <v>33</v>
      </c>
      <c r="AA168" s="70">
        <v>0.3</v>
      </c>
      <c r="AB168" s="71">
        <v>0.2</v>
      </c>
      <c r="AC168" s="71">
        <v>0.5</v>
      </c>
      <c r="AD168" s="71">
        <v>0.3</v>
      </c>
      <c r="AE168" s="71">
        <v>0.5</v>
      </c>
      <c r="AF168" s="70">
        <v>0.05</v>
      </c>
      <c r="AG168" s="71">
        <v>0.23</v>
      </c>
      <c r="AH168" s="71">
        <v>0.27</v>
      </c>
      <c r="AI168" s="71">
        <v>0.05</v>
      </c>
      <c r="AJ168" s="71">
        <v>0.27</v>
      </c>
      <c r="AK168" s="63" t="s">
        <v>25</v>
      </c>
      <c r="AL168" s="93"/>
    </row>
    <row r="169" spans="1:38" ht="17.25" thickBot="1">
      <c r="A169" s="72">
        <v>59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3886</v>
      </c>
      <c r="G169" s="69">
        <v>1991</v>
      </c>
      <c r="H169" s="70">
        <v>12</v>
      </c>
      <c r="I169" s="71">
        <v>11</v>
      </c>
      <c r="J169" s="71">
        <v>903</v>
      </c>
      <c r="K169" s="71">
        <v>10</v>
      </c>
      <c r="L169" s="70">
        <v>1</v>
      </c>
      <c r="M169" s="60">
        <v>0</v>
      </c>
      <c r="N169" s="71">
        <v>1</v>
      </c>
      <c r="O169" s="71">
        <v>1</v>
      </c>
      <c r="P169" s="60">
        <v>0</v>
      </c>
      <c r="Q169" s="60">
        <v>0</v>
      </c>
      <c r="R169" s="71">
        <v>1</v>
      </c>
      <c r="S169" s="60">
        <v>0</v>
      </c>
      <c r="T169" s="70">
        <v>1.1000000000000001</v>
      </c>
      <c r="U169" s="71">
        <v>1.1000000000000001</v>
      </c>
      <c r="V169" s="71">
        <v>0.9</v>
      </c>
      <c r="W169" s="71">
        <v>1.9</v>
      </c>
      <c r="X169" s="70">
        <v>4</v>
      </c>
      <c r="Y169" s="71">
        <v>20</v>
      </c>
      <c r="Z169" s="71">
        <v>1</v>
      </c>
      <c r="AA169" s="70">
        <v>0.1</v>
      </c>
      <c r="AB169" s="60">
        <v>0</v>
      </c>
      <c r="AC169" s="71">
        <v>0.1</v>
      </c>
      <c r="AD169" s="71">
        <v>0.1</v>
      </c>
      <c r="AE169" s="71">
        <v>0.1</v>
      </c>
      <c r="AF169" s="70">
        <v>0.11</v>
      </c>
      <c r="AG169" s="71">
        <v>0.09</v>
      </c>
      <c r="AH169" s="71">
        <v>0.19</v>
      </c>
      <c r="AI169" s="71">
        <v>0.11</v>
      </c>
      <c r="AJ169" s="71">
        <v>0.19</v>
      </c>
      <c r="AK169" s="63" t="s">
        <v>25</v>
      </c>
      <c r="AL169" s="93">
        <f>AC169-AH169</f>
        <v>-0.09</v>
      </c>
    </row>
    <row r="170" spans="1:38" ht="17.25" thickBot="1">
      <c r="A170" s="72">
        <v>439</v>
      </c>
      <c r="B170" s="57" t="s">
        <v>3091</v>
      </c>
      <c r="C170" s="58" t="s">
        <v>1812</v>
      </c>
      <c r="D170" s="69" t="s">
        <v>102</v>
      </c>
      <c r="E170" s="58" t="s">
        <v>95</v>
      </c>
      <c r="F170" s="69" t="s">
        <v>4202</v>
      </c>
      <c r="G170" s="69">
        <v>1999</v>
      </c>
      <c r="H170" s="70">
        <v>13</v>
      </c>
      <c r="I170" s="71">
        <v>11</v>
      </c>
      <c r="J170" s="71">
        <v>903</v>
      </c>
      <c r="K170" s="71">
        <v>10</v>
      </c>
      <c r="L170" s="70">
        <v>2</v>
      </c>
      <c r="M170" s="71">
        <v>3</v>
      </c>
      <c r="N170" s="71">
        <v>5</v>
      </c>
      <c r="O170" s="71">
        <v>2</v>
      </c>
      <c r="P170" s="60">
        <v>0</v>
      </c>
      <c r="Q170" s="60">
        <v>0</v>
      </c>
      <c r="R170" s="71">
        <v>1</v>
      </c>
      <c r="S170" s="60">
        <v>0</v>
      </c>
      <c r="T170" s="70">
        <v>2.2000000000000002</v>
      </c>
      <c r="U170" s="71">
        <v>2.2000000000000002</v>
      </c>
      <c r="V170" s="71">
        <v>2.6</v>
      </c>
      <c r="W170" s="71">
        <v>4.8</v>
      </c>
      <c r="X170" s="70">
        <v>35</v>
      </c>
      <c r="Y170" s="71">
        <v>26</v>
      </c>
      <c r="Z170" s="71">
        <v>50</v>
      </c>
      <c r="AA170" s="70">
        <v>0.2</v>
      </c>
      <c r="AB170" s="71">
        <v>0.3</v>
      </c>
      <c r="AC170" s="71">
        <v>0.5</v>
      </c>
      <c r="AD170" s="71">
        <v>0.2</v>
      </c>
      <c r="AE170" s="71">
        <v>0.5</v>
      </c>
      <c r="AF170" s="70">
        <v>0.22</v>
      </c>
      <c r="AG170" s="71">
        <v>0.26</v>
      </c>
      <c r="AH170" s="71">
        <v>0.48</v>
      </c>
      <c r="AI170" s="71">
        <v>0.22</v>
      </c>
      <c r="AJ170" s="71">
        <v>0.48</v>
      </c>
      <c r="AK170" s="63" t="s">
        <v>25</v>
      </c>
      <c r="AL170" s="93">
        <f>AC170-AH170</f>
        <v>2.0000000000000018E-2</v>
      </c>
    </row>
    <row r="171" spans="1:38" ht="17.25" thickBot="1">
      <c r="A171" s="72">
        <v>259</v>
      </c>
      <c r="B171" s="57" t="s">
        <v>240</v>
      </c>
      <c r="C171" s="58" t="s">
        <v>1829</v>
      </c>
      <c r="D171" s="69" t="s">
        <v>104</v>
      </c>
      <c r="E171" s="58" t="s">
        <v>69</v>
      </c>
      <c r="F171" s="69" t="s">
        <v>4065</v>
      </c>
      <c r="G171" s="69">
        <v>1994</v>
      </c>
      <c r="H171" s="70">
        <v>12</v>
      </c>
      <c r="I171" s="71">
        <v>10</v>
      </c>
      <c r="J171" s="71">
        <v>897</v>
      </c>
      <c r="K171" s="71">
        <v>10</v>
      </c>
      <c r="L171" s="70">
        <v>1</v>
      </c>
      <c r="M171" s="71">
        <v>1</v>
      </c>
      <c r="N171" s="71">
        <v>2</v>
      </c>
      <c r="O171" s="71">
        <v>1</v>
      </c>
      <c r="P171" s="60">
        <v>0</v>
      </c>
      <c r="Q171" s="60">
        <v>0</v>
      </c>
      <c r="R171" s="71">
        <v>1</v>
      </c>
      <c r="S171" s="60">
        <v>0</v>
      </c>
      <c r="T171" s="70">
        <v>0.2</v>
      </c>
      <c r="U171" s="71">
        <v>0.2</v>
      </c>
      <c r="V171" s="71">
        <v>0.3</v>
      </c>
      <c r="W171" s="71">
        <v>0.5</v>
      </c>
      <c r="X171" s="70">
        <v>13</v>
      </c>
      <c r="Y171" s="71">
        <v>27</v>
      </c>
      <c r="Z171" s="71">
        <v>9</v>
      </c>
      <c r="AA171" s="70">
        <v>0.1</v>
      </c>
      <c r="AB171" s="71">
        <v>0.1</v>
      </c>
      <c r="AC171" s="71">
        <v>0.2</v>
      </c>
      <c r="AD171" s="71">
        <v>0.1</v>
      </c>
      <c r="AE171" s="71">
        <v>0.2</v>
      </c>
      <c r="AF171" s="70">
        <v>0.02</v>
      </c>
      <c r="AG171" s="71">
        <v>0.03</v>
      </c>
      <c r="AH171" s="71">
        <v>0.05</v>
      </c>
      <c r="AI171" s="71">
        <v>0.02</v>
      </c>
      <c r="AJ171" s="71">
        <v>0.05</v>
      </c>
      <c r="AK171" s="63" t="s">
        <v>25</v>
      </c>
      <c r="AL171" s="93">
        <f>AC171-AH171</f>
        <v>0.15000000000000002</v>
      </c>
    </row>
    <row r="172" spans="1:38" ht="17.25" thickBot="1">
      <c r="A172" s="72">
        <v>10</v>
      </c>
      <c r="B172" s="57" t="s">
        <v>106</v>
      </c>
      <c r="C172" s="58" t="s">
        <v>1815</v>
      </c>
      <c r="D172" s="69" t="s">
        <v>1833</v>
      </c>
      <c r="E172" s="58" t="s">
        <v>93</v>
      </c>
      <c r="F172" s="69" t="s">
        <v>3842</v>
      </c>
      <c r="G172" s="69">
        <v>2001</v>
      </c>
      <c r="H172" s="70">
        <v>13</v>
      </c>
      <c r="I172" s="71">
        <v>12</v>
      </c>
      <c r="J172" s="71">
        <v>888</v>
      </c>
      <c r="K172" s="71">
        <v>9.9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71">
        <v>4</v>
      </c>
      <c r="S172" s="60">
        <v>0</v>
      </c>
      <c r="T172" s="70">
        <v>1.2</v>
      </c>
      <c r="U172" s="71">
        <v>1.2</v>
      </c>
      <c r="V172" s="71">
        <v>0.8</v>
      </c>
      <c r="W172" s="71">
        <v>2</v>
      </c>
      <c r="X172" s="70">
        <v>19</v>
      </c>
      <c r="Y172" s="71">
        <v>45</v>
      </c>
      <c r="Z172" s="71">
        <v>38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70">
        <v>0.13</v>
      </c>
      <c r="AG172" s="71">
        <v>0.08</v>
      </c>
      <c r="AH172" s="71">
        <v>0.21</v>
      </c>
      <c r="AI172" s="71">
        <v>0.13</v>
      </c>
      <c r="AJ172" s="71">
        <v>0.21</v>
      </c>
      <c r="AK172" s="63" t="s">
        <v>25</v>
      </c>
      <c r="AL172" s="93">
        <f>AC172-AH172</f>
        <v>-0.21</v>
      </c>
    </row>
    <row r="173" spans="1:38" ht="17.25" thickBot="1">
      <c r="A173" s="72">
        <v>466</v>
      </c>
      <c r="B173" s="57" t="s">
        <v>344</v>
      </c>
      <c r="C173" s="58" t="s">
        <v>1818</v>
      </c>
      <c r="D173" s="69" t="s">
        <v>104</v>
      </c>
      <c r="E173" s="58" t="s">
        <v>73</v>
      </c>
      <c r="F173" s="69" t="s">
        <v>4227</v>
      </c>
      <c r="G173" s="69">
        <v>1992</v>
      </c>
      <c r="H173" s="70">
        <v>15</v>
      </c>
      <c r="I173" s="71">
        <v>8</v>
      </c>
      <c r="J173" s="71">
        <v>888</v>
      </c>
      <c r="K173" s="71">
        <v>9.9</v>
      </c>
      <c r="L173" s="59">
        <v>0</v>
      </c>
      <c r="M173" s="71">
        <v>1</v>
      </c>
      <c r="N173" s="71">
        <v>1</v>
      </c>
      <c r="O173" s="60">
        <v>0</v>
      </c>
      <c r="P173" s="60">
        <v>0</v>
      </c>
      <c r="Q173" s="60">
        <v>0</v>
      </c>
      <c r="R173" s="71">
        <v>1</v>
      </c>
      <c r="S173" s="60">
        <v>0</v>
      </c>
      <c r="T173" s="70">
        <v>0.2</v>
      </c>
      <c r="U173" s="71">
        <v>0.2</v>
      </c>
      <c r="V173" s="71">
        <v>0.4</v>
      </c>
      <c r="W173" s="71">
        <v>0.6</v>
      </c>
      <c r="X173" s="70">
        <v>16</v>
      </c>
      <c r="Y173" s="71">
        <v>41</v>
      </c>
      <c r="Z173" s="71">
        <v>27</v>
      </c>
      <c r="AA173" s="59">
        <v>0</v>
      </c>
      <c r="AB173" s="71">
        <v>0.1</v>
      </c>
      <c r="AC173" s="71">
        <v>0.1</v>
      </c>
      <c r="AD173" s="60">
        <v>0</v>
      </c>
      <c r="AE173" s="71">
        <v>0.1</v>
      </c>
      <c r="AF173" s="70">
        <v>0.02</v>
      </c>
      <c r="AG173" s="71">
        <v>0.04</v>
      </c>
      <c r="AH173" s="71">
        <v>0.06</v>
      </c>
      <c r="AI173" s="71">
        <v>0.02</v>
      </c>
      <c r="AJ173" s="71">
        <v>0.06</v>
      </c>
      <c r="AK173" s="63" t="s">
        <v>25</v>
      </c>
      <c r="AL173" s="93">
        <f>AC173-AH173</f>
        <v>4.0000000000000008E-2</v>
      </c>
    </row>
    <row r="174" spans="1:38" ht="17.25" thickBot="1">
      <c r="A174" s="72">
        <v>325</v>
      </c>
      <c r="B174" s="57" t="s">
        <v>275</v>
      </c>
      <c r="C174" s="58" t="s">
        <v>1841</v>
      </c>
      <c r="D174" s="69" t="s">
        <v>1810</v>
      </c>
      <c r="E174" s="58" t="s">
        <v>93</v>
      </c>
      <c r="F174" s="69" t="s">
        <v>4119</v>
      </c>
      <c r="G174" s="69">
        <v>2000</v>
      </c>
      <c r="H174" s="70">
        <v>10</v>
      </c>
      <c r="I174" s="71">
        <v>10</v>
      </c>
      <c r="J174" s="71">
        <v>886</v>
      </c>
      <c r="K174" s="71">
        <v>9.8000000000000007</v>
      </c>
      <c r="L174" s="70">
        <v>1</v>
      </c>
      <c r="M174" s="71">
        <v>7</v>
      </c>
      <c r="N174" s="71">
        <v>8</v>
      </c>
      <c r="O174" s="71">
        <v>1</v>
      </c>
      <c r="P174" s="60">
        <v>0</v>
      </c>
      <c r="Q174" s="60">
        <v>0</v>
      </c>
      <c r="R174" s="71">
        <v>3</v>
      </c>
      <c r="S174" s="60">
        <v>0</v>
      </c>
      <c r="T174" s="70">
        <v>2.2999999999999998</v>
      </c>
      <c r="U174" s="71">
        <v>2.2999999999999998</v>
      </c>
      <c r="V174" s="71">
        <v>2.7</v>
      </c>
      <c r="W174" s="71">
        <v>5.0999999999999996</v>
      </c>
      <c r="X174" s="70">
        <v>51</v>
      </c>
      <c r="Y174" s="71">
        <v>31</v>
      </c>
      <c r="Z174" s="71">
        <v>81</v>
      </c>
      <c r="AA174" s="70">
        <v>0.1</v>
      </c>
      <c r="AB174" s="71">
        <v>0.71</v>
      </c>
      <c r="AC174" s="71">
        <v>0.81</v>
      </c>
      <c r="AD174" s="71">
        <v>0.1</v>
      </c>
      <c r="AE174" s="71">
        <v>0.81</v>
      </c>
      <c r="AF174" s="70">
        <v>0.24</v>
      </c>
      <c r="AG174" s="71">
        <v>0.28000000000000003</v>
      </c>
      <c r="AH174" s="71">
        <v>0.51</v>
      </c>
      <c r="AI174" s="71">
        <v>0.24</v>
      </c>
      <c r="AJ174" s="71">
        <v>0.51</v>
      </c>
      <c r="AK174" s="63" t="s">
        <v>25</v>
      </c>
      <c r="AL174" s="93">
        <f>AC174-AH174</f>
        <v>0.30000000000000004</v>
      </c>
    </row>
    <row r="175" spans="1:38" ht="17.25" thickBot="1">
      <c r="A175" s="72">
        <v>269</v>
      </c>
      <c r="B175" s="57" t="s">
        <v>244</v>
      </c>
      <c r="C175" s="58" t="s">
        <v>1812</v>
      </c>
      <c r="D175" s="69" t="s">
        <v>103</v>
      </c>
      <c r="E175" s="58" t="s">
        <v>71</v>
      </c>
      <c r="F175" s="69" t="s">
        <v>3750</v>
      </c>
      <c r="G175" s="69">
        <v>1996</v>
      </c>
      <c r="H175" s="70">
        <v>11</v>
      </c>
      <c r="I175" s="71">
        <v>11</v>
      </c>
      <c r="J175" s="71">
        <v>881</v>
      </c>
      <c r="K175" s="71">
        <v>9.8000000000000007</v>
      </c>
      <c r="L175" s="70">
        <v>3</v>
      </c>
      <c r="M175" s="71">
        <v>5</v>
      </c>
      <c r="N175" s="71">
        <v>8</v>
      </c>
      <c r="O175" s="71">
        <v>3</v>
      </c>
      <c r="P175" s="60">
        <v>0</v>
      </c>
      <c r="Q175" s="60">
        <v>0</v>
      </c>
      <c r="R175" s="71">
        <v>2</v>
      </c>
      <c r="S175" s="60">
        <v>0</v>
      </c>
      <c r="T175" s="70">
        <v>2.8</v>
      </c>
      <c r="U175" s="71">
        <v>2.8</v>
      </c>
      <c r="V175" s="71">
        <v>2.8</v>
      </c>
      <c r="W175" s="71">
        <v>5.6</v>
      </c>
      <c r="X175" s="70">
        <v>29</v>
      </c>
      <c r="Y175" s="71">
        <v>97</v>
      </c>
      <c r="Z175" s="71">
        <v>70</v>
      </c>
      <c r="AA175" s="70">
        <v>0.31</v>
      </c>
      <c r="AB175" s="71">
        <v>0.51</v>
      </c>
      <c r="AC175" s="71">
        <v>0.82</v>
      </c>
      <c r="AD175" s="71">
        <v>0.31</v>
      </c>
      <c r="AE175" s="71">
        <v>0.82</v>
      </c>
      <c r="AF175" s="70">
        <v>0.28999999999999998</v>
      </c>
      <c r="AG175" s="71">
        <v>0.28999999999999998</v>
      </c>
      <c r="AH175" s="71">
        <v>0.57999999999999996</v>
      </c>
      <c r="AI175" s="71">
        <v>0.28999999999999998</v>
      </c>
      <c r="AJ175" s="71">
        <v>0.57999999999999996</v>
      </c>
      <c r="AK175" s="63" t="s">
        <v>25</v>
      </c>
      <c r="AL175" s="93">
        <f>AC175-AH175</f>
        <v>0.24</v>
      </c>
    </row>
    <row r="176" spans="1:38" ht="17.25" thickBot="1">
      <c r="A176" s="72">
        <v>296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4092</v>
      </c>
      <c r="G176" s="69">
        <v>1996</v>
      </c>
      <c r="H176" s="70">
        <v>13</v>
      </c>
      <c r="I176" s="71">
        <v>10</v>
      </c>
      <c r="J176" s="71">
        <v>879</v>
      </c>
      <c r="K176" s="71">
        <v>9.8000000000000007</v>
      </c>
      <c r="L176" s="70">
        <v>5</v>
      </c>
      <c r="M176" s="60">
        <v>0</v>
      </c>
      <c r="N176" s="71">
        <v>5</v>
      </c>
      <c r="O176" s="71">
        <v>5</v>
      </c>
      <c r="P176" s="60">
        <v>0</v>
      </c>
      <c r="Q176" s="60">
        <v>0</v>
      </c>
      <c r="R176" s="60">
        <v>0</v>
      </c>
      <c r="S176" s="60">
        <v>0</v>
      </c>
      <c r="T176" s="70">
        <v>3.3</v>
      </c>
      <c r="U176" s="71">
        <v>3.3</v>
      </c>
      <c r="V176" s="60">
        <v>0</v>
      </c>
      <c r="W176" s="71">
        <v>3.4</v>
      </c>
      <c r="X176" s="70">
        <v>10</v>
      </c>
      <c r="Y176" s="71">
        <v>26</v>
      </c>
      <c r="Z176" s="71">
        <v>26</v>
      </c>
      <c r="AA176" s="70">
        <v>0.51</v>
      </c>
      <c r="AB176" s="60">
        <v>0</v>
      </c>
      <c r="AC176" s="71">
        <v>0.51</v>
      </c>
      <c r="AD176" s="71">
        <v>0.51</v>
      </c>
      <c r="AE176" s="71">
        <v>0.51</v>
      </c>
      <c r="AF176" s="70">
        <v>0.34</v>
      </c>
      <c r="AG176" s="60">
        <v>0</v>
      </c>
      <c r="AH176" s="71">
        <v>0.35</v>
      </c>
      <c r="AI176" s="71">
        <v>0.34</v>
      </c>
      <c r="AJ176" s="71">
        <v>0.35</v>
      </c>
      <c r="AK176" s="63" t="s">
        <v>25</v>
      </c>
      <c r="AL176" s="93">
        <f>AC176-AH176</f>
        <v>0.16000000000000003</v>
      </c>
    </row>
    <row r="177" spans="1:38" ht="17.25" thickBot="1">
      <c r="A177" s="72">
        <v>355</v>
      </c>
      <c r="B177" s="57" t="s">
        <v>285</v>
      </c>
      <c r="C177" s="58" t="s">
        <v>1812</v>
      </c>
      <c r="D177" s="69" t="s">
        <v>1819</v>
      </c>
      <c r="E177" s="58" t="s">
        <v>81</v>
      </c>
      <c r="F177" s="69" t="s">
        <v>4139</v>
      </c>
      <c r="G177" s="69">
        <v>2002</v>
      </c>
      <c r="H177" s="70">
        <v>13</v>
      </c>
      <c r="I177" s="71">
        <v>9</v>
      </c>
      <c r="J177" s="71">
        <v>874</v>
      </c>
      <c r="K177" s="71">
        <v>9.6999999999999993</v>
      </c>
      <c r="L177" s="70">
        <v>5</v>
      </c>
      <c r="M177" s="71">
        <v>2</v>
      </c>
      <c r="N177" s="71">
        <v>7</v>
      </c>
      <c r="O177" s="71">
        <v>1</v>
      </c>
      <c r="P177" s="71">
        <v>4</v>
      </c>
      <c r="Q177" s="71">
        <v>4</v>
      </c>
      <c r="R177" s="71">
        <v>4</v>
      </c>
      <c r="S177" s="60">
        <v>0</v>
      </c>
      <c r="T177" s="70">
        <v>5.2</v>
      </c>
      <c r="U177" s="71">
        <v>2.1</v>
      </c>
      <c r="V177" s="71">
        <v>3.2</v>
      </c>
      <c r="W177" s="71">
        <v>5.3</v>
      </c>
      <c r="X177" s="70">
        <v>37</v>
      </c>
      <c r="Y177" s="71">
        <v>69</v>
      </c>
      <c r="Z177" s="71">
        <v>49</v>
      </c>
      <c r="AA177" s="70">
        <v>0.51</v>
      </c>
      <c r="AB177" s="71">
        <v>0.21</v>
      </c>
      <c r="AC177" s="71">
        <v>0.72</v>
      </c>
      <c r="AD177" s="71">
        <v>0.1</v>
      </c>
      <c r="AE177" s="71">
        <v>0.31</v>
      </c>
      <c r="AF177" s="70">
        <v>0.54</v>
      </c>
      <c r="AG177" s="71">
        <v>0.33</v>
      </c>
      <c r="AH177" s="71">
        <v>0.87</v>
      </c>
      <c r="AI177" s="71">
        <v>0.21</v>
      </c>
      <c r="AJ177" s="71">
        <v>0.54</v>
      </c>
      <c r="AK177" s="63" t="s">
        <v>25</v>
      </c>
      <c r="AL177" s="93">
        <f>AC177-AH177</f>
        <v>-0.15000000000000002</v>
      </c>
    </row>
    <row r="178" spans="1:38" ht="17.25" thickBot="1">
      <c r="A178" s="72">
        <v>317</v>
      </c>
      <c r="B178" s="57" t="s">
        <v>3054</v>
      </c>
      <c r="C178" s="58" t="s">
        <v>1822</v>
      </c>
      <c r="D178" s="69" t="s">
        <v>104</v>
      </c>
      <c r="E178" s="58" t="s">
        <v>87</v>
      </c>
      <c r="F178" s="69" t="s">
        <v>4111</v>
      </c>
      <c r="G178" s="69">
        <v>2002</v>
      </c>
      <c r="H178" s="70">
        <v>10</v>
      </c>
      <c r="I178" s="71">
        <v>10</v>
      </c>
      <c r="J178" s="71">
        <v>872</v>
      </c>
      <c r="K178" s="71">
        <v>9.6999999999999993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1</v>
      </c>
      <c r="S178" s="60">
        <v>0</v>
      </c>
      <c r="T178" s="70">
        <v>0.6</v>
      </c>
      <c r="U178" s="71">
        <v>0.6</v>
      </c>
      <c r="V178" s="71">
        <v>0.2</v>
      </c>
      <c r="W178" s="71">
        <v>0.9</v>
      </c>
      <c r="X178" s="70">
        <v>14</v>
      </c>
      <c r="Y178" s="71">
        <v>31</v>
      </c>
      <c r="Z178" s="71">
        <v>4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7.0000000000000007E-2</v>
      </c>
      <c r="AG178" s="71">
        <v>0.02</v>
      </c>
      <c r="AH178" s="71">
        <v>0.09</v>
      </c>
      <c r="AI178" s="71">
        <v>7.0000000000000007E-2</v>
      </c>
      <c r="AJ178" s="71">
        <v>0.09</v>
      </c>
      <c r="AK178" s="63" t="s">
        <v>25</v>
      </c>
      <c r="AL178" s="93">
        <f>AC178-AH178</f>
        <v>-0.09</v>
      </c>
    </row>
    <row r="179" spans="1:38" ht="17.25" thickBot="1">
      <c r="A179" s="72">
        <v>331</v>
      </c>
      <c r="B179" s="57" t="s">
        <v>279</v>
      </c>
      <c r="C179" s="58" t="s">
        <v>1837</v>
      </c>
      <c r="D179" s="69" t="s">
        <v>102</v>
      </c>
      <c r="E179" s="58" t="s">
        <v>79</v>
      </c>
      <c r="F179" s="69" t="s">
        <v>4123</v>
      </c>
      <c r="G179" s="69">
        <v>1999</v>
      </c>
      <c r="H179" s="70">
        <v>15</v>
      </c>
      <c r="I179" s="71">
        <v>9</v>
      </c>
      <c r="J179" s="71">
        <v>872</v>
      </c>
      <c r="K179" s="71">
        <v>9.6999999999999993</v>
      </c>
      <c r="L179" s="70">
        <v>4</v>
      </c>
      <c r="M179" s="71">
        <v>5</v>
      </c>
      <c r="N179" s="71">
        <v>9</v>
      </c>
      <c r="O179" s="71">
        <v>4</v>
      </c>
      <c r="P179" s="60">
        <v>0</v>
      </c>
      <c r="Q179" s="60">
        <v>0</v>
      </c>
      <c r="R179" s="71">
        <v>3</v>
      </c>
      <c r="S179" s="60">
        <v>0</v>
      </c>
      <c r="T179" s="70">
        <v>6.6</v>
      </c>
      <c r="U179" s="71">
        <v>6.6</v>
      </c>
      <c r="V179" s="71">
        <v>2.4</v>
      </c>
      <c r="W179" s="71">
        <v>9</v>
      </c>
      <c r="X179" s="70">
        <v>24</v>
      </c>
      <c r="Y179" s="71">
        <v>30</v>
      </c>
      <c r="Z179" s="71">
        <v>90</v>
      </c>
      <c r="AA179" s="70">
        <v>0.41</v>
      </c>
      <c r="AB179" s="71">
        <v>0.52</v>
      </c>
      <c r="AC179" s="71">
        <v>0.93</v>
      </c>
      <c r="AD179" s="71">
        <v>0.41</v>
      </c>
      <c r="AE179" s="71">
        <v>0.93</v>
      </c>
      <c r="AF179" s="70">
        <v>0.68</v>
      </c>
      <c r="AG179" s="71">
        <v>0.25</v>
      </c>
      <c r="AH179" s="71">
        <v>0.93</v>
      </c>
      <c r="AI179" s="71">
        <v>0.68</v>
      </c>
      <c r="AJ179" s="71">
        <v>0.93</v>
      </c>
      <c r="AK179" s="63" t="s">
        <v>25</v>
      </c>
      <c r="AL179" s="93">
        <f>AC179-AH179</f>
        <v>0</v>
      </c>
    </row>
    <row r="180" spans="1:38" ht="17.25" thickBot="1">
      <c r="A180" s="72">
        <v>299</v>
      </c>
      <c r="B180" s="57" t="s">
        <v>3220</v>
      </c>
      <c r="C180" s="58" t="s">
        <v>1812</v>
      </c>
      <c r="D180" s="69" t="s">
        <v>104</v>
      </c>
      <c r="E180" s="58" t="s">
        <v>2634</v>
      </c>
      <c r="F180" s="69" t="s">
        <v>3745</v>
      </c>
      <c r="G180" s="69">
        <v>2002</v>
      </c>
      <c r="H180" s="70">
        <v>11</v>
      </c>
      <c r="I180" s="71">
        <v>9</v>
      </c>
      <c r="J180" s="71">
        <v>862</v>
      </c>
      <c r="K180" s="71">
        <v>9.6</v>
      </c>
      <c r="L180" s="70">
        <v>1</v>
      </c>
      <c r="M180" s="60">
        <v>0</v>
      </c>
      <c r="N180" s="71">
        <v>1</v>
      </c>
      <c r="O180" s="71">
        <v>1</v>
      </c>
      <c r="P180" s="60">
        <v>0</v>
      </c>
      <c r="Q180" s="60">
        <v>0</v>
      </c>
      <c r="R180" s="60">
        <v>0</v>
      </c>
      <c r="S180" s="60">
        <v>0</v>
      </c>
      <c r="T180" s="70">
        <v>0.2</v>
      </c>
      <c r="U180" s="71">
        <v>0.2</v>
      </c>
      <c r="V180" s="60">
        <v>0</v>
      </c>
      <c r="W180" s="71">
        <v>0.2</v>
      </c>
      <c r="X180" s="70">
        <v>4</v>
      </c>
      <c r="Y180" s="71">
        <v>17</v>
      </c>
      <c r="Z180" s="60">
        <v>0</v>
      </c>
      <c r="AA180" s="70">
        <v>0.1</v>
      </c>
      <c r="AB180" s="60">
        <v>0</v>
      </c>
      <c r="AC180" s="71">
        <v>0.1</v>
      </c>
      <c r="AD180" s="71">
        <v>0.1</v>
      </c>
      <c r="AE180" s="71">
        <v>0.1</v>
      </c>
      <c r="AF180" s="70">
        <v>0.02</v>
      </c>
      <c r="AG180" s="60">
        <v>0</v>
      </c>
      <c r="AH180" s="71">
        <v>0.02</v>
      </c>
      <c r="AI180" s="71">
        <v>0.02</v>
      </c>
      <c r="AJ180" s="71">
        <v>0.02</v>
      </c>
      <c r="AK180" s="63" t="s">
        <v>25</v>
      </c>
      <c r="AL180" s="93">
        <f>AC180-AH180</f>
        <v>0.08</v>
      </c>
    </row>
    <row r="181" spans="1:38" ht="17.25" thickBot="1">
      <c r="A181" s="72">
        <v>157</v>
      </c>
      <c r="B181" s="57" t="s">
        <v>179</v>
      </c>
      <c r="C181" s="58" t="s">
        <v>1832</v>
      </c>
      <c r="D181" s="69" t="s">
        <v>102</v>
      </c>
      <c r="E181" s="58" t="s">
        <v>73</v>
      </c>
      <c r="F181" s="69" t="s">
        <v>3973</v>
      </c>
      <c r="G181" s="69">
        <v>2004</v>
      </c>
      <c r="H181" s="70">
        <v>15</v>
      </c>
      <c r="I181" s="71">
        <v>10</v>
      </c>
      <c r="J181" s="71">
        <v>859</v>
      </c>
      <c r="K181" s="71">
        <v>9.5</v>
      </c>
      <c r="L181" s="70">
        <v>6</v>
      </c>
      <c r="M181" s="60">
        <v>0</v>
      </c>
      <c r="N181" s="71">
        <v>6</v>
      </c>
      <c r="O181" s="71">
        <v>6</v>
      </c>
      <c r="P181" s="60">
        <v>0</v>
      </c>
      <c r="Q181" s="60">
        <v>0</v>
      </c>
      <c r="R181" s="71">
        <v>1</v>
      </c>
      <c r="S181" s="60">
        <v>0</v>
      </c>
      <c r="T181" s="70">
        <v>3.3</v>
      </c>
      <c r="U181" s="71">
        <v>3.3</v>
      </c>
      <c r="V181" s="71">
        <v>0.5</v>
      </c>
      <c r="W181" s="71">
        <v>3.8</v>
      </c>
      <c r="X181" s="70">
        <v>10</v>
      </c>
      <c r="Y181" s="71">
        <v>10</v>
      </c>
      <c r="Z181" s="71">
        <v>37</v>
      </c>
      <c r="AA181" s="70">
        <v>0.63</v>
      </c>
      <c r="AB181" s="60">
        <v>0</v>
      </c>
      <c r="AC181" s="71">
        <v>0.63</v>
      </c>
      <c r="AD181" s="71">
        <v>0.63</v>
      </c>
      <c r="AE181" s="71">
        <v>0.63</v>
      </c>
      <c r="AF181" s="70">
        <v>0.34</v>
      </c>
      <c r="AG181" s="71">
        <v>0.05</v>
      </c>
      <c r="AH181" s="71">
        <v>0.4</v>
      </c>
      <c r="AI181" s="71">
        <v>0.34</v>
      </c>
      <c r="AJ181" s="71">
        <v>0.4</v>
      </c>
      <c r="AK181" s="63" t="s">
        <v>25</v>
      </c>
      <c r="AL181" s="93">
        <f>AC181-AH181</f>
        <v>0.22999999999999998</v>
      </c>
    </row>
    <row r="182" spans="1:38" ht="17.25" thickBot="1">
      <c r="A182" s="72">
        <v>106</v>
      </c>
      <c r="B182" s="57" t="s">
        <v>2655</v>
      </c>
      <c r="C182" s="58" t="s">
        <v>1844</v>
      </c>
      <c r="D182" s="69" t="s">
        <v>104</v>
      </c>
      <c r="E182" s="58" t="s">
        <v>2347</v>
      </c>
      <c r="F182" s="69" t="s">
        <v>3928</v>
      </c>
      <c r="G182" s="69">
        <v>2002</v>
      </c>
      <c r="H182" s="70">
        <v>10</v>
      </c>
      <c r="I182" s="71">
        <v>10</v>
      </c>
      <c r="J182" s="71">
        <v>855</v>
      </c>
      <c r="K182" s="71">
        <v>9.5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71">
        <v>1</v>
      </c>
      <c r="S182" s="60">
        <v>0</v>
      </c>
      <c r="T182" s="70">
        <v>0.2</v>
      </c>
      <c r="U182" s="71">
        <v>0.2</v>
      </c>
      <c r="V182" s="71">
        <v>0.1</v>
      </c>
      <c r="W182" s="71">
        <v>0.3</v>
      </c>
      <c r="X182" s="70">
        <v>6</v>
      </c>
      <c r="Y182" s="71">
        <v>29</v>
      </c>
      <c r="Z182" s="71">
        <v>2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0.02</v>
      </c>
      <c r="AG182" s="71">
        <v>0.01</v>
      </c>
      <c r="AH182" s="71">
        <v>0.03</v>
      </c>
      <c r="AI182" s="71">
        <v>0.02</v>
      </c>
      <c r="AJ182" s="71">
        <v>0.03</v>
      </c>
      <c r="AK182" s="63" t="s">
        <v>25</v>
      </c>
      <c r="AL182" s="93">
        <f>AC182-AH182</f>
        <v>-0.03</v>
      </c>
    </row>
    <row r="183" spans="1:38" ht="17.25" thickBot="1">
      <c r="A183" s="72">
        <v>41</v>
      </c>
      <c r="B183" s="57" t="s">
        <v>2705</v>
      </c>
      <c r="C183" s="58" t="s">
        <v>1827</v>
      </c>
      <c r="D183" s="69" t="s">
        <v>104</v>
      </c>
      <c r="E183" s="58" t="s">
        <v>75</v>
      </c>
      <c r="F183" s="69" t="s">
        <v>3870</v>
      </c>
      <c r="G183" s="69">
        <v>1999</v>
      </c>
      <c r="H183" s="70">
        <v>12</v>
      </c>
      <c r="I183" s="71">
        <v>9</v>
      </c>
      <c r="J183" s="71">
        <v>847</v>
      </c>
      <c r="K183" s="71">
        <v>9.4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2</v>
      </c>
      <c r="S183" s="71">
        <v>1</v>
      </c>
      <c r="T183" s="59">
        <v>0</v>
      </c>
      <c r="U183" s="60">
        <v>0</v>
      </c>
      <c r="V183" s="60">
        <v>0</v>
      </c>
      <c r="W183" s="60">
        <v>0</v>
      </c>
      <c r="X183" s="70">
        <v>3</v>
      </c>
      <c r="Y183" s="71">
        <v>13</v>
      </c>
      <c r="Z183" s="71">
        <v>4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0.01</v>
      </c>
      <c r="AG183" s="60">
        <v>0</v>
      </c>
      <c r="AH183" s="71">
        <v>0.01</v>
      </c>
      <c r="AI183" s="71">
        <v>0.01</v>
      </c>
      <c r="AJ183" s="71">
        <v>0.01</v>
      </c>
      <c r="AK183" s="63" t="s">
        <v>25</v>
      </c>
      <c r="AL183" s="93">
        <f>AC183-AH183</f>
        <v>-0.01</v>
      </c>
    </row>
    <row r="184" spans="1:38" ht="17.25" thickBot="1">
      <c r="A184" s="72">
        <v>103</v>
      </c>
      <c r="B184" s="57" t="s">
        <v>2653</v>
      </c>
      <c r="C184" s="58" t="s">
        <v>1832</v>
      </c>
      <c r="D184" s="69" t="s">
        <v>103</v>
      </c>
      <c r="E184" s="58" t="s">
        <v>2347</v>
      </c>
      <c r="F184" s="69" t="s">
        <v>3925</v>
      </c>
      <c r="G184" s="69">
        <v>1996</v>
      </c>
      <c r="H184" s="70">
        <v>11</v>
      </c>
      <c r="I184" s="71">
        <v>10</v>
      </c>
      <c r="J184" s="71">
        <v>845</v>
      </c>
      <c r="K184" s="71">
        <v>9.4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5</v>
      </c>
      <c r="S184" s="60">
        <v>0</v>
      </c>
      <c r="T184" s="70">
        <v>0.1</v>
      </c>
      <c r="U184" s="71">
        <v>0.1</v>
      </c>
      <c r="V184" s="71">
        <v>0.6</v>
      </c>
      <c r="W184" s="71">
        <v>0.7</v>
      </c>
      <c r="X184" s="70">
        <v>5</v>
      </c>
      <c r="Y184" s="71">
        <v>39</v>
      </c>
      <c r="Z184" s="71">
        <v>9</v>
      </c>
      <c r="AA184" s="59">
        <v>0</v>
      </c>
      <c r="AB184" s="71">
        <v>0.11</v>
      </c>
      <c r="AC184" s="71">
        <v>0.11</v>
      </c>
      <c r="AD184" s="60">
        <v>0</v>
      </c>
      <c r="AE184" s="71">
        <v>0.11</v>
      </c>
      <c r="AF184" s="70">
        <v>0.01</v>
      </c>
      <c r="AG184" s="71">
        <v>0.06</v>
      </c>
      <c r="AH184" s="71">
        <v>7.0000000000000007E-2</v>
      </c>
      <c r="AI184" s="71">
        <v>0.01</v>
      </c>
      <c r="AJ184" s="71">
        <v>7.0000000000000007E-2</v>
      </c>
      <c r="AK184" s="63" t="s">
        <v>25</v>
      </c>
      <c r="AL184" s="93">
        <f>AC184-AH184</f>
        <v>3.9999999999999994E-2</v>
      </c>
    </row>
    <row r="185" spans="1:38" ht="17.25" thickBot="1">
      <c r="A185" s="72">
        <v>218</v>
      </c>
      <c r="B185" s="57" t="s">
        <v>1949</v>
      </c>
      <c r="C185" s="58" t="s">
        <v>1822</v>
      </c>
      <c r="D185" s="69" t="s">
        <v>1819</v>
      </c>
      <c r="E185" s="58" t="s">
        <v>73</v>
      </c>
      <c r="F185" s="69" t="s">
        <v>4027</v>
      </c>
      <c r="G185" s="69">
        <v>2001</v>
      </c>
      <c r="H185" s="70">
        <v>16</v>
      </c>
      <c r="I185" s="71">
        <v>6</v>
      </c>
      <c r="J185" s="71">
        <v>845</v>
      </c>
      <c r="K185" s="71">
        <v>9.4</v>
      </c>
      <c r="L185" s="70">
        <v>5</v>
      </c>
      <c r="M185" s="71">
        <v>1</v>
      </c>
      <c r="N185" s="71">
        <v>6</v>
      </c>
      <c r="O185" s="71">
        <v>3</v>
      </c>
      <c r="P185" s="71">
        <v>2</v>
      </c>
      <c r="Q185" s="71">
        <v>2</v>
      </c>
      <c r="R185" s="71">
        <v>2</v>
      </c>
      <c r="S185" s="60">
        <v>0</v>
      </c>
      <c r="T185" s="70">
        <v>5</v>
      </c>
      <c r="U185" s="71">
        <v>3.4</v>
      </c>
      <c r="V185" s="71">
        <v>1.5</v>
      </c>
      <c r="W185" s="71">
        <v>4.8</v>
      </c>
      <c r="X185" s="70">
        <v>27</v>
      </c>
      <c r="Y185" s="71">
        <v>38</v>
      </c>
      <c r="Z185" s="71">
        <v>88</v>
      </c>
      <c r="AA185" s="70">
        <v>0.53</v>
      </c>
      <c r="AB185" s="71">
        <v>0.11</v>
      </c>
      <c r="AC185" s="71">
        <v>0.64</v>
      </c>
      <c r="AD185" s="71">
        <v>0.32</v>
      </c>
      <c r="AE185" s="71">
        <v>0.43</v>
      </c>
      <c r="AF185" s="70">
        <v>0.53</v>
      </c>
      <c r="AG185" s="71">
        <v>0.16</v>
      </c>
      <c r="AH185" s="71">
        <v>0.69</v>
      </c>
      <c r="AI185" s="71">
        <v>0.36</v>
      </c>
      <c r="AJ185" s="71">
        <v>0.52</v>
      </c>
      <c r="AK185" s="63" t="s">
        <v>25</v>
      </c>
      <c r="AL185" s="93">
        <f>AC185-AH185</f>
        <v>-4.9999999999999933E-2</v>
      </c>
    </row>
    <row r="186" spans="1:38" ht="17.25" thickBot="1">
      <c r="A186" s="72">
        <v>196</v>
      </c>
      <c r="B186" s="57" t="s">
        <v>203</v>
      </c>
      <c r="C186" s="58" t="s">
        <v>1818</v>
      </c>
      <c r="D186" s="69" t="s">
        <v>104</v>
      </c>
      <c r="E186" s="58" t="s">
        <v>73</v>
      </c>
      <c r="F186" s="69" t="s">
        <v>4009</v>
      </c>
      <c r="G186" s="69">
        <v>2000</v>
      </c>
      <c r="H186" s="70">
        <v>11</v>
      </c>
      <c r="I186" s="71">
        <v>9</v>
      </c>
      <c r="J186" s="71">
        <v>839</v>
      </c>
      <c r="K186" s="71">
        <v>9.3000000000000007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0.4</v>
      </c>
      <c r="U186" s="71">
        <v>0.4</v>
      </c>
      <c r="V186" s="71">
        <v>0.1</v>
      </c>
      <c r="W186" s="71">
        <v>0.5</v>
      </c>
      <c r="X186" s="70">
        <v>10</v>
      </c>
      <c r="Y186" s="71">
        <v>61</v>
      </c>
      <c r="Z186" s="71">
        <v>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0.04</v>
      </c>
      <c r="AG186" s="71">
        <v>0.01</v>
      </c>
      <c r="AH186" s="71">
        <v>0.06</v>
      </c>
      <c r="AI186" s="71">
        <v>0.04</v>
      </c>
      <c r="AJ186" s="71">
        <v>0.06</v>
      </c>
      <c r="AK186" s="63" t="s">
        <v>25</v>
      </c>
      <c r="AL186" s="93">
        <f>AC186-AH186</f>
        <v>-0.06</v>
      </c>
    </row>
    <row r="187" spans="1:38" ht="17.25" thickBot="1">
      <c r="A187" s="72">
        <v>263</v>
      </c>
      <c r="B187" s="57" t="s">
        <v>241</v>
      </c>
      <c r="C187" s="58" t="s">
        <v>1812</v>
      </c>
      <c r="D187" s="69" t="s">
        <v>103</v>
      </c>
      <c r="E187" s="58" t="s">
        <v>67</v>
      </c>
      <c r="F187" s="69" t="s">
        <v>4069</v>
      </c>
      <c r="G187" s="69">
        <v>1997</v>
      </c>
      <c r="H187" s="70">
        <v>13</v>
      </c>
      <c r="I187" s="71">
        <v>8</v>
      </c>
      <c r="J187" s="71">
        <v>839</v>
      </c>
      <c r="K187" s="71">
        <v>9.3000000000000007</v>
      </c>
      <c r="L187" s="70">
        <v>2</v>
      </c>
      <c r="M187" s="71">
        <v>1</v>
      </c>
      <c r="N187" s="71">
        <v>3</v>
      </c>
      <c r="O187" s="71">
        <v>2</v>
      </c>
      <c r="P187" s="60">
        <v>0</v>
      </c>
      <c r="Q187" s="60">
        <v>0</v>
      </c>
      <c r="R187" s="71">
        <v>4</v>
      </c>
      <c r="S187" s="60">
        <v>0</v>
      </c>
      <c r="T187" s="70">
        <v>1.5</v>
      </c>
      <c r="U187" s="71">
        <v>1.5</v>
      </c>
      <c r="V187" s="71">
        <v>0.9</v>
      </c>
      <c r="W187" s="71">
        <v>2.4</v>
      </c>
      <c r="X187" s="70">
        <v>6</v>
      </c>
      <c r="Y187" s="71">
        <v>50</v>
      </c>
      <c r="Z187" s="71">
        <v>32</v>
      </c>
      <c r="AA187" s="70">
        <v>0.21</v>
      </c>
      <c r="AB187" s="71">
        <v>0.11</v>
      </c>
      <c r="AC187" s="71">
        <v>0.32</v>
      </c>
      <c r="AD187" s="71">
        <v>0.21</v>
      </c>
      <c r="AE187" s="71">
        <v>0.32</v>
      </c>
      <c r="AF187" s="70">
        <v>0.16</v>
      </c>
      <c r="AG187" s="71">
        <v>0.1</v>
      </c>
      <c r="AH187" s="71">
        <v>0.26</v>
      </c>
      <c r="AI187" s="71">
        <v>0.16</v>
      </c>
      <c r="AJ187" s="71">
        <v>0.26</v>
      </c>
      <c r="AK187" s="63" t="s">
        <v>25</v>
      </c>
      <c r="AL187" s="93">
        <f>AC187-AH187</f>
        <v>0.06</v>
      </c>
    </row>
    <row r="188" spans="1:38" ht="17.25" thickBot="1">
      <c r="A188" s="72">
        <v>271</v>
      </c>
      <c r="B188" s="57" t="s">
        <v>245</v>
      </c>
      <c r="C188" s="58" t="s">
        <v>1812</v>
      </c>
      <c r="D188" s="69" t="s">
        <v>104</v>
      </c>
      <c r="E188" s="58" t="s">
        <v>69</v>
      </c>
      <c r="F188" s="69" t="s">
        <v>4075</v>
      </c>
      <c r="G188" s="69">
        <v>1993</v>
      </c>
      <c r="H188" s="70">
        <v>11</v>
      </c>
      <c r="I188" s="71">
        <v>9</v>
      </c>
      <c r="J188" s="71">
        <v>838</v>
      </c>
      <c r="K188" s="71">
        <v>9.3000000000000007</v>
      </c>
      <c r="L188" s="59">
        <v>0</v>
      </c>
      <c r="M188" s="71">
        <v>1</v>
      </c>
      <c r="N188" s="71">
        <v>1</v>
      </c>
      <c r="O188" s="60">
        <v>0</v>
      </c>
      <c r="P188" s="60">
        <v>0</v>
      </c>
      <c r="Q188" s="60">
        <v>0</v>
      </c>
      <c r="R188" s="71">
        <v>1</v>
      </c>
      <c r="S188" s="60">
        <v>0</v>
      </c>
      <c r="T188" s="70">
        <v>0.5</v>
      </c>
      <c r="U188" s="71">
        <v>0.5</v>
      </c>
      <c r="V188" s="71">
        <v>0.4</v>
      </c>
      <c r="W188" s="71">
        <v>0.9</v>
      </c>
      <c r="X188" s="70">
        <v>10</v>
      </c>
      <c r="Y188" s="71">
        <v>41</v>
      </c>
      <c r="Z188" s="71">
        <v>1</v>
      </c>
      <c r="AA188" s="59">
        <v>0</v>
      </c>
      <c r="AB188" s="71">
        <v>0.11</v>
      </c>
      <c r="AC188" s="71">
        <v>0.11</v>
      </c>
      <c r="AD188" s="60">
        <v>0</v>
      </c>
      <c r="AE188" s="71">
        <v>0.11</v>
      </c>
      <c r="AF188" s="70">
        <v>0.06</v>
      </c>
      <c r="AG188" s="71">
        <v>0.04</v>
      </c>
      <c r="AH188" s="71">
        <v>0.09</v>
      </c>
      <c r="AI188" s="71">
        <v>0.06</v>
      </c>
      <c r="AJ188" s="71">
        <v>0.09</v>
      </c>
      <c r="AK188" s="63" t="s">
        <v>25</v>
      </c>
      <c r="AL188" s="93">
        <f>AC188-AH188</f>
        <v>2.0000000000000004E-2</v>
      </c>
    </row>
    <row r="189" spans="1:38" ht="17.25" thickBot="1">
      <c r="A189" s="72">
        <v>29</v>
      </c>
      <c r="B189" s="57" t="s">
        <v>121</v>
      </c>
      <c r="C189" s="58" t="s">
        <v>1830</v>
      </c>
      <c r="D189" s="69" t="s">
        <v>1833</v>
      </c>
      <c r="E189" s="58" t="s">
        <v>87</v>
      </c>
      <c r="F189" s="69" t="s">
        <v>3859</v>
      </c>
      <c r="G189" s="69">
        <v>1992</v>
      </c>
      <c r="H189" s="70">
        <v>12</v>
      </c>
      <c r="I189" s="71">
        <v>10</v>
      </c>
      <c r="J189" s="71">
        <v>833</v>
      </c>
      <c r="K189" s="71">
        <v>9.3000000000000007</v>
      </c>
      <c r="L189" s="59">
        <v>0</v>
      </c>
      <c r="M189" s="71">
        <v>2</v>
      </c>
      <c r="N189" s="71">
        <v>2</v>
      </c>
      <c r="O189" s="60">
        <v>0</v>
      </c>
      <c r="P189" s="60">
        <v>0</v>
      </c>
      <c r="Q189" s="60">
        <v>0</v>
      </c>
      <c r="R189" s="71">
        <v>2</v>
      </c>
      <c r="S189" s="60">
        <v>0</v>
      </c>
      <c r="T189" s="70">
        <v>0.2</v>
      </c>
      <c r="U189" s="71">
        <v>0.2</v>
      </c>
      <c r="V189" s="71">
        <v>0.5</v>
      </c>
      <c r="W189" s="71">
        <v>0.6</v>
      </c>
      <c r="X189" s="70">
        <v>10</v>
      </c>
      <c r="Y189" s="71">
        <v>47</v>
      </c>
      <c r="Z189" s="71">
        <v>29</v>
      </c>
      <c r="AA189" s="59">
        <v>0</v>
      </c>
      <c r="AB189" s="71">
        <v>0.22</v>
      </c>
      <c r="AC189" s="71">
        <v>0.22</v>
      </c>
      <c r="AD189" s="60">
        <v>0</v>
      </c>
      <c r="AE189" s="71">
        <v>0.22</v>
      </c>
      <c r="AF189" s="70">
        <v>0.02</v>
      </c>
      <c r="AG189" s="71">
        <v>0.05</v>
      </c>
      <c r="AH189" s="71">
        <v>7.0000000000000007E-2</v>
      </c>
      <c r="AI189" s="71">
        <v>0.02</v>
      </c>
      <c r="AJ189" s="71">
        <v>7.0000000000000007E-2</v>
      </c>
      <c r="AK189" s="63" t="s">
        <v>25</v>
      </c>
      <c r="AL189" s="93">
        <f>AC189-AH189</f>
        <v>0.15</v>
      </c>
    </row>
    <row r="190" spans="1:38" ht="17.25" thickBot="1">
      <c r="A190" s="72">
        <v>487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4248</v>
      </c>
      <c r="G190" s="69">
        <v>1997</v>
      </c>
      <c r="H190" s="70">
        <v>16</v>
      </c>
      <c r="I190" s="71">
        <v>8</v>
      </c>
      <c r="J190" s="71">
        <v>833</v>
      </c>
      <c r="K190" s="71">
        <v>9.3000000000000007</v>
      </c>
      <c r="L190" s="70">
        <v>2</v>
      </c>
      <c r="M190" s="71">
        <v>3</v>
      </c>
      <c r="N190" s="71">
        <v>5</v>
      </c>
      <c r="O190" s="71">
        <v>2</v>
      </c>
      <c r="P190" s="60">
        <v>0</v>
      </c>
      <c r="Q190" s="60">
        <v>0</v>
      </c>
      <c r="R190" s="71">
        <v>2</v>
      </c>
      <c r="S190" s="60">
        <v>0</v>
      </c>
      <c r="T190" s="70">
        <v>1.6</v>
      </c>
      <c r="U190" s="71">
        <v>1.6</v>
      </c>
      <c r="V190" s="71">
        <v>2.1</v>
      </c>
      <c r="W190" s="71">
        <v>3.6</v>
      </c>
      <c r="X190" s="70">
        <v>16</v>
      </c>
      <c r="Y190" s="71">
        <v>31</v>
      </c>
      <c r="Z190" s="71">
        <v>77</v>
      </c>
      <c r="AA190" s="70">
        <v>0.22</v>
      </c>
      <c r="AB190" s="71">
        <v>0.32</v>
      </c>
      <c r="AC190" s="71">
        <v>0.54</v>
      </c>
      <c r="AD190" s="71">
        <v>0.22</v>
      </c>
      <c r="AE190" s="71">
        <v>0.54</v>
      </c>
      <c r="AF190" s="70">
        <v>0.17</v>
      </c>
      <c r="AG190" s="71">
        <v>0.22</v>
      </c>
      <c r="AH190" s="71">
        <v>0.39</v>
      </c>
      <c r="AI190" s="71">
        <v>0.17</v>
      </c>
      <c r="AJ190" s="71">
        <v>0.39</v>
      </c>
      <c r="AK190" s="63" t="s">
        <v>25</v>
      </c>
      <c r="AL190" s="93">
        <f>AC190-AH190</f>
        <v>0.15000000000000002</v>
      </c>
    </row>
    <row r="191" spans="1:38" ht="17.25" thickBot="1">
      <c r="A191" s="72">
        <v>442</v>
      </c>
      <c r="B191" s="57" t="s">
        <v>3092</v>
      </c>
      <c r="C191" s="58" t="s">
        <v>1812</v>
      </c>
      <c r="D191" s="69" t="s">
        <v>104</v>
      </c>
      <c r="E191" s="58" t="s">
        <v>2348</v>
      </c>
      <c r="F191" s="69" t="s">
        <v>4205</v>
      </c>
      <c r="G191" s="69">
        <v>2001</v>
      </c>
      <c r="H191" s="70">
        <v>11</v>
      </c>
      <c r="I191" s="71">
        <v>10</v>
      </c>
      <c r="J191" s="71">
        <v>828</v>
      </c>
      <c r="K191" s="71">
        <v>9.1999999999999993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3</v>
      </c>
      <c r="S191" s="60">
        <v>0</v>
      </c>
      <c r="T191" s="70">
        <v>0.5</v>
      </c>
      <c r="U191" s="71">
        <v>0.5</v>
      </c>
      <c r="V191" s="71">
        <v>0.1</v>
      </c>
      <c r="W191" s="71">
        <v>0.6</v>
      </c>
      <c r="X191" s="70">
        <v>8</v>
      </c>
      <c r="Y191" s="71">
        <v>33</v>
      </c>
      <c r="Z191" s="71">
        <v>21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0.06</v>
      </c>
      <c r="AG191" s="71">
        <v>0.01</v>
      </c>
      <c r="AH191" s="71">
        <v>0.06</v>
      </c>
      <c r="AI191" s="71">
        <v>0.06</v>
      </c>
      <c r="AJ191" s="71">
        <v>0.06</v>
      </c>
      <c r="AK191" s="63" t="s">
        <v>25</v>
      </c>
      <c r="AL191" s="93">
        <f>AC191-AH191</f>
        <v>-0.06</v>
      </c>
    </row>
    <row r="192" spans="1:38" ht="17.25" thickBot="1">
      <c r="A192" s="72">
        <v>327</v>
      </c>
      <c r="B192" s="57" t="s">
        <v>277</v>
      </c>
      <c r="C192" s="58" t="s">
        <v>1812</v>
      </c>
      <c r="D192" s="69" t="s">
        <v>102</v>
      </c>
      <c r="E192" s="58" t="s">
        <v>63</v>
      </c>
      <c r="F192" s="69" t="s">
        <v>3739</v>
      </c>
      <c r="G192" s="69">
        <v>1999</v>
      </c>
      <c r="H192" s="70">
        <v>15</v>
      </c>
      <c r="I192" s="71">
        <v>9</v>
      </c>
      <c r="J192" s="71">
        <v>827</v>
      </c>
      <c r="K192" s="71">
        <v>9.1999999999999993</v>
      </c>
      <c r="L192" s="70">
        <v>5</v>
      </c>
      <c r="M192" s="60">
        <v>0</v>
      </c>
      <c r="N192" s="71">
        <v>5</v>
      </c>
      <c r="O192" s="71">
        <v>5</v>
      </c>
      <c r="P192" s="60">
        <v>0</v>
      </c>
      <c r="Q192" s="60">
        <v>0</v>
      </c>
      <c r="R192" s="71">
        <v>2</v>
      </c>
      <c r="S192" s="60">
        <v>0</v>
      </c>
      <c r="T192" s="70">
        <v>3.7</v>
      </c>
      <c r="U192" s="71">
        <v>3.7</v>
      </c>
      <c r="V192" s="71">
        <v>0.2</v>
      </c>
      <c r="W192" s="71">
        <v>3.9</v>
      </c>
      <c r="X192" s="70">
        <v>15</v>
      </c>
      <c r="Y192" s="71">
        <v>11</v>
      </c>
      <c r="Z192" s="71">
        <v>50</v>
      </c>
      <c r="AA192" s="70">
        <v>0.54</v>
      </c>
      <c r="AB192" s="60">
        <v>0</v>
      </c>
      <c r="AC192" s="71">
        <v>0.54</v>
      </c>
      <c r="AD192" s="71">
        <v>0.54</v>
      </c>
      <c r="AE192" s="71">
        <v>0.54</v>
      </c>
      <c r="AF192" s="70">
        <v>0.4</v>
      </c>
      <c r="AG192" s="71">
        <v>0.02</v>
      </c>
      <c r="AH192" s="71">
        <v>0.42</v>
      </c>
      <c r="AI192" s="71">
        <v>0.4</v>
      </c>
      <c r="AJ192" s="71">
        <v>0.42</v>
      </c>
      <c r="AK192" s="63" t="s">
        <v>25</v>
      </c>
      <c r="AL192" s="93">
        <f>AC192-AH192</f>
        <v>0.12000000000000005</v>
      </c>
    </row>
    <row r="193" spans="1:38" ht="17.25" thickBot="1">
      <c r="A193" s="72">
        <v>458</v>
      </c>
      <c r="B193" s="57" t="s">
        <v>2733</v>
      </c>
      <c r="C193" s="58" t="s">
        <v>1809</v>
      </c>
      <c r="D193" s="69" t="s">
        <v>104</v>
      </c>
      <c r="E193" s="58" t="s">
        <v>2348</v>
      </c>
      <c r="F193" s="69" t="s">
        <v>4219</v>
      </c>
      <c r="G193" s="69">
        <v>1998</v>
      </c>
      <c r="H193" s="70">
        <v>11</v>
      </c>
      <c r="I193" s="71">
        <v>9</v>
      </c>
      <c r="J193" s="71">
        <v>824</v>
      </c>
      <c r="K193" s="71">
        <v>9.1999999999999993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59">
        <v>0</v>
      </c>
      <c r="U193" s="60">
        <v>0</v>
      </c>
      <c r="V193" s="60">
        <v>0</v>
      </c>
      <c r="W193" s="71">
        <v>0.1</v>
      </c>
      <c r="X193" s="70">
        <v>4</v>
      </c>
      <c r="Y193" s="71">
        <v>12</v>
      </c>
      <c r="Z193" s="71">
        <v>5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59">
        <v>0</v>
      </c>
      <c r="AG193" s="60">
        <v>0</v>
      </c>
      <c r="AH193" s="71">
        <v>0.01</v>
      </c>
      <c r="AI193" s="60">
        <v>0</v>
      </c>
      <c r="AJ193" s="71">
        <v>0.01</v>
      </c>
      <c r="AK193" s="63" t="s">
        <v>25</v>
      </c>
      <c r="AL193" s="93">
        <f>AC193-AH193</f>
        <v>-0.01</v>
      </c>
    </row>
    <row r="194" spans="1:38" ht="17.25" thickBot="1">
      <c r="A194" s="72">
        <v>209</v>
      </c>
      <c r="B194" s="57" t="s">
        <v>211</v>
      </c>
      <c r="C194" s="58" t="s">
        <v>1829</v>
      </c>
      <c r="D194" s="69" t="s">
        <v>102</v>
      </c>
      <c r="E194" s="58" t="s">
        <v>67</v>
      </c>
      <c r="F194" s="69" t="s">
        <v>4021</v>
      </c>
      <c r="G194" s="69">
        <v>1999</v>
      </c>
      <c r="H194" s="70">
        <v>12</v>
      </c>
      <c r="I194" s="71">
        <v>10</v>
      </c>
      <c r="J194" s="71">
        <v>815</v>
      </c>
      <c r="K194" s="71">
        <v>9.1</v>
      </c>
      <c r="L194" s="70">
        <v>7</v>
      </c>
      <c r="M194" s="60">
        <v>0</v>
      </c>
      <c r="N194" s="71">
        <v>7</v>
      </c>
      <c r="O194" s="71">
        <v>6</v>
      </c>
      <c r="P194" s="71">
        <v>1</v>
      </c>
      <c r="Q194" s="71">
        <v>1</v>
      </c>
      <c r="R194" s="60">
        <v>0</v>
      </c>
      <c r="S194" s="60">
        <v>0</v>
      </c>
      <c r="T194" s="70">
        <v>7.6</v>
      </c>
      <c r="U194" s="71">
        <v>6.8</v>
      </c>
      <c r="V194" s="71">
        <v>0.6</v>
      </c>
      <c r="W194" s="71">
        <v>7.4</v>
      </c>
      <c r="X194" s="70">
        <v>21</v>
      </c>
      <c r="Y194" s="71">
        <v>19</v>
      </c>
      <c r="Z194" s="71">
        <v>41</v>
      </c>
      <c r="AA194" s="70">
        <v>0.77</v>
      </c>
      <c r="AB194" s="60">
        <v>0</v>
      </c>
      <c r="AC194" s="71">
        <v>0.77</v>
      </c>
      <c r="AD194" s="71">
        <v>0.66</v>
      </c>
      <c r="AE194" s="71">
        <v>0.66</v>
      </c>
      <c r="AF194" s="70">
        <v>0.84</v>
      </c>
      <c r="AG194" s="71">
        <v>0.06</v>
      </c>
      <c r="AH194" s="71">
        <v>0.9</v>
      </c>
      <c r="AI194" s="71">
        <v>0.75</v>
      </c>
      <c r="AJ194" s="71">
        <v>0.82</v>
      </c>
      <c r="AK194" s="63" t="s">
        <v>25</v>
      </c>
      <c r="AL194" s="93">
        <f>AC194-AH194</f>
        <v>-0.13</v>
      </c>
    </row>
    <row r="195" spans="1:38" ht="17.25" thickBot="1">
      <c r="A195" s="72">
        <v>24</v>
      </c>
      <c r="B195" s="57" t="s">
        <v>117</v>
      </c>
      <c r="C195" s="58" t="s">
        <v>1826</v>
      </c>
      <c r="D195" s="69" t="s">
        <v>102</v>
      </c>
      <c r="E195" s="58" t="s">
        <v>91</v>
      </c>
      <c r="F195" s="69" t="s">
        <v>3855</v>
      </c>
      <c r="G195" s="69">
        <v>1990</v>
      </c>
      <c r="H195" s="70">
        <v>12</v>
      </c>
      <c r="I195" s="71">
        <v>11</v>
      </c>
      <c r="J195" s="71">
        <v>813</v>
      </c>
      <c r="K195" s="71">
        <v>9</v>
      </c>
      <c r="L195" s="70">
        <v>2</v>
      </c>
      <c r="M195" s="71">
        <v>2</v>
      </c>
      <c r="N195" s="71">
        <v>4</v>
      </c>
      <c r="O195" s="71">
        <v>2</v>
      </c>
      <c r="P195" s="60">
        <v>0</v>
      </c>
      <c r="Q195" s="60">
        <v>0</v>
      </c>
      <c r="R195" s="71">
        <v>2</v>
      </c>
      <c r="S195" s="60">
        <v>0</v>
      </c>
      <c r="T195" s="70">
        <v>1.8</v>
      </c>
      <c r="U195" s="71">
        <v>1.8</v>
      </c>
      <c r="V195" s="71">
        <v>0.7</v>
      </c>
      <c r="W195" s="71">
        <v>2.5</v>
      </c>
      <c r="X195" s="70">
        <v>25</v>
      </c>
      <c r="Y195" s="71">
        <v>10</v>
      </c>
      <c r="Z195" s="71">
        <v>46</v>
      </c>
      <c r="AA195" s="70">
        <v>0.22</v>
      </c>
      <c r="AB195" s="71">
        <v>0.22</v>
      </c>
      <c r="AC195" s="71">
        <v>0.44</v>
      </c>
      <c r="AD195" s="71">
        <v>0.22</v>
      </c>
      <c r="AE195" s="71">
        <v>0.44</v>
      </c>
      <c r="AF195" s="70">
        <v>0.2</v>
      </c>
      <c r="AG195" s="71">
        <v>7.0000000000000007E-2</v>
      </c>
      <c r="AH195" s="71">
        <v>0.28000000000000003</v>
      </c>
      <c r="AI195" s="71">
        <v>0.2</v>
      </c>
      <c r="AJ195" s="71">
        <v>0.28000000000000003</v>
      </c>
      <c r="AK195" s="63" t="s">
        <v>25</v>
      </c>
      <c r="AL195" s="93"/>
    </row>
    <row r="196" spans="1:38" ht="17.25" thickBot="1">
      <c r="A196" s="72">
        <v>431</v>
      </c>
      <c r="B196" s="57" t="s">
        <v>377</v>
      </c>
      <c r="C196" s="58" t="s">
        <v>1812</v>
      </c>
      <c r="D196" s="69" t="s">
        <v>111</v>
      </c>
      <c r="E196" s="58" t="s">
        <v>73</v>
      </c>
      <c r="F196" s="69" t="s">
        <v>4196</v>
      </c>
      <c r="G196" s="69">
        <v>1990</v>
      </c>
      <c r="H196" s="70">
        <v>9</v>
      </c>
      <c r="I196" s="71">
        <v>9</v>
      </c>
      <c r="J196" s="71">
        <v>810</v>
      </c>
      <c r="K196" s="71">
        <v>9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0</v>
      </c>
      <c r="T196" s="59">
        <v>0</v>
      </c>
      <c r="U196" s="60">
        <v>0</v>
      </c>
      <c r="V196" s="60">
        <v>0</v>
      </c>
      <c r="W196" s="60">
        <v>0</v>
      </c>
      <c r="X196" s="59">
        <v>0</v>
      </c>
      <c r="Y196" s="60">
        <v>0</v>
      </c>
      <c r="Z196" s="60">
        <v>0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59">
        <v>0</v>
      </c>
      <c r="AG196" s="60">
        <v>0</v>
      </c>
      <c r="AH196" s="60">
        <v>0</v>
      </c>
      <c r="AI196" s="60">
        <v>0</v>
      </c>
      <c r="AJ196" s="60">
        <v>0</v>
      </c>
      <c r="AK196" s="63" t="s">
        <v>25</v>
      </c>
      <c r="AL196" s="93">
        <f>AC196-AH196</f>
        <v>0</v>
      </c>
    </row>
    <row r="197" spans="1:38" ht="17.25" thickBot="1">
      <c r="A197" s="72">
        <v>289</v>
      </c>
      <c r="B197" s="57" t="s">
        <v>2681</v>
      </c>
      <c r="C197" s="58" t="s">
        <v>1812</v>
      </c>
      <c r="D197" s="69" t="s">
        <v>103</v>
      </c>
      <c r="E197" s="58" t="s">
        <v>2348</v>
      </c>
      <c r="F197" s="69" t="s">
        <v>4086</v>
      </c>
      <c r="G197" s="69">
        <v>2002</v>
      </c>
      <c r="H197" s="70">
        <v>12</v>
      </c>
      <c r="I197" s="71">
        <v>9</v>
      </c>
      <c r="J197" s="71">
        <v>809</v>
      </c>
      <c r="K197" s="71">
        <v>9</v>
      </c>
      <c r="L197" s="70">
        <v>1</v>
      </c>
      <c r="M197" s="71">
        <v>1</v>
      </c>
      <c r="N197" s="71">
        <v>2</v>
      </c>
      <c r="O197" s="71">
        <v>1</v>
      </c>
      <c r="P197" s="60">
        <v>0</v>
      </c>
      <c r="Q197" s="60">
        <v>0</v>
      </c>
      <c r="R197" s="71">
        <v>1</v>
      </c>
      <c r="S197" s="60">
        <v>0</v>
      </c>
      <c r="T197" s="70">
        <v>1.1000000000000001</v>
      </c>
      <c r="U197" s="71">
        <v>1.1000000000000001</v>
      </c>
      <c r="V197" s="71">
        <v>0.6</v>
      </c>
      <c r="W197" s="71">
        <v>1.6</v>
      </c>
      <c r="X197" s="70">
        <v>26</v>
      </c>
      <c r="Y197" s="71">
        <v>20</v>
      </c>
      <c r="Z197" s="71">
        <v>50</v>
      </c>
      <c r="AA197" s="70">
        <v>0.11</v>
      </c>
      <c r="AB197" s="71">
        <v>0.11</v>
      </c>
      <c r="AC197" s="71">
        <v>0.22</v>
      </c>
      <c r="AD197" s="71">
        <v>0.11</v>
      </c>
      <c r="AE197" s="71">
        <v>0.22</v>
      </c>
      <c r="AF197" s="70">
        <v>0.12</v>
      </c>
      <c r="AG197" s="71">
        <v>0.06</v>
      </c>
      <c r="AH197" s="71">
        <v>0.18</v>
      </c>
      <c r="AI197" s="71">
        <v>0.12</v>
      </c>
      <c r="AJ197" s="71">
        <v>0.18</v>
      </c>
      <c r="AK197" s="63" t="s">
        <v>25</v>
      </c>
      <c r="AL197" s="93">
        <f>AC197-AH197</f>
        <v>4.0000000000000008E-2</v>
      </c>
    </row>
    <row r="198" spans="1:38" ht="17.25" thickBot="1">
      <c r="A198" s="72">
        <v>9</v>
      </c>
      <c r="B198" s="57" t="s">
        <v>2639</v>
      </c>
      <c r="C198" s="58" t="s">
        <v>1827</v>
      </c>
      <c r="D198" s="69" t="s">
        <v>104</v>
      </c>
      <c r="E198" s="58" t="s">
        <v>87</v>
      </c>
      <c r="F198" s="69" t="s">
        <v>3841</v>
      </c>
      <c r="G198" s="69">
        <v>1996</v>
      </c>
      <c r="H198" s="70">
        <v>11</v>
      </c>
      <c r="I198" s="71">
        <v>10</v>
      </c>
      <c r="J198" s="71">
        <v>807</v>
      </c>
      <c r="K198" s="71">
        <v>9</v>
      </c>
      <c r="L198" s="70">
        <v>1</v>
      </c>
      <c r="M198" s="71">
        <v>1</v>
      </c>
      <c r="N198" s="71">
        <v>2</v>
      </c>
      <c r="O198" s="71">
        <v>1</v>
      </c>
      <c r="P198" s="60">
        <v>0</v>
      </c>
      <c r="Q198" s="60">
        <v>0</v>
      </c>
      <c r="R198" s="71">
        <v>3</v>
      </c>
      <c r="S198" s="60">
        <v>0</v>
      </c>
      <c r="T198" s="70">
        <v>0.1</v>
      </c>
      <c r="U198" s="71">
        <v>0.1</v>
      </c>
      <c r="V198" s="71">
        <v>0.5</v>
      </c>
      <c r="W198" s="71">
        <v>0.6</v>
      </c>
      <c r="X198" s="70">
        <v>22</v>
      </c>
      <c r="Y198" s="71">
        <v>24</v>
      </c>
      <c r="Z198" s="71">
        <v>18</v>
      </c>
      <c r="AA198" s="70">
        <v>0.11</v>
      </c>
      <c r="AB198" s="71">
        <v>0.11</v>
      </c>
      <c r="AC198" s="71">
        <v>0.22</v>
      </c>
      <c r="AD198" s="71">
        <v>0.11</v>
      </c>
      <c r="AE198" s="71">
        <v>0.22</v>
      </c>
      <c r="AF198" s="70">
        <v>0.01</v>
      </c>
      <c r="AG198" s="71">
        <v>0.05</v>
      </c>
      <c r="AH198" s="71">
        <v>7.0000000000000007E-2</v>
      </c>
      <c r="AI198" s="71">
        <v>0.01</v>
      </c>
      <c r="AJ198" s="71">
        <v>7.0000000000000007E-2</v>
      </c>
      <c r="AK198" s="63" t="s">
        <v>25</v>
      </c>
      <c r="AL198" s="93">
        <f>AC198-AH198</f>
        <v>0.15</v>
      </c>
    </row>
    <row r="199" spans="1:38" ht="17.25" thickBot="1">
      <c r="A199" s="72">
        <v>78</v>
      </c>
      <c r="B199" s="57" t="s">
        <v>2807</v>
      </c>
      <c r="C199" s="58" t="s">
        <v>1812</v>
      </c>
      <c r="D199" s="69" t="s">
        <v>102</v>
      </c>
      <c r="E199" s="58" t="s">
        <v>96</v>
      </c>
      <c r="F199" s="69" t="s">
        <v>3903</v>
      </c>
      <c r="G199" s="69">
        <v>1997</v>
      </c>
      <c r="H199" s="70">
        <v>12</v>
      </c>
      <c r="I199" s="71">
        <v>10</v>
      </c>
      <c r="J199" s="71">
        <v>806</v>
      </c>
      <c r="K199" s="71">
        <v>9</v>
      </c>
      <c r="L199" s="70">
        <v>3</v>
      </c>
      <c r="M199" s="60">
        <v>0</v>
      </c>
      <c r="N199" s="71">
        <v>3</v>
      </c>
      <c r="O199" s="71">
        <v>3</v>
      </c>
      <c r="P199" s="60">
        <v>0</v>
      </c>
      <c r="Q199" s="60">
        <v>0</v>
      </c>
      <c r="R199" s="71">
        <v>1</v>
      </c>
      <c r="S199" s="60">
        <v>0</v>
      </c>
      <c r="T199" s="70">
        <v>5.8</v>
      </c>
      <c r="U199" s="71">
        <v>5.8</v>
      </c>
      <c r="V199" s="71">
        <v>0.3</v>
      </c>
      <c r="W199" s="71">
        <v>6.1</v>
      </c>
      <c r="X199" s="70">
        <v>14</v>
      </c>
      <c r="Y199" s="71">
        <v>14</v>
      </c>
      <c r="Z199" s="71">
        <v>42</v>
      </c>
      <c r="AA199" s="70">
        <v>0.33</v>
      </c>
      <c r="AB199" s="60">
        <v>0</v>
      </c>
      <c r="AC199" s="71">
        <v>0.33</v>
      </c>
      <c r="AD199" s="71">
        <v>0.33</v>
      </c>
      <c r="AE199" s="71">
        <v>0.33</v>
      </c>
      <c r="AF199" s="70">
        <v>0.65</v>
      </c>
      <c r="AG199" s="71">
        <v>0.04</v>
      </c>
      <c r="AH199" s="71">
        <v>0.68</v>
      </c>
      <c r="AI199" s="71">
        <v>0.65</v>
      </c>
      <c r="AJ199" s="71">
        <v>0.68</v>
      </c>
      <c r="AK199" s="63" t="s">
        <v>25</v>
      </c>
      <c r="AL199" s="93">
        <f>AC199-AH199</f>
        <v>-0.35000000000000003</v>
      </c>
    </row>
    <row r="200" spans="1:38" ht="17.25" thickBot="1">
      <c r="A200" s="72">
        <v>38</v>
      </c>
      <c r="B200" s="57" t="s">
        <v>2916</v>
      </c>
      <c r="C200" s="58" t="s">
        <v>1812</v>
      </c>
      <c r="D200" s="69" t="s">
        <v>103</v>
      </c>
      <c r="E200" s="58" t="s">
        <v>2634</v>
      </c>
      <c r="F200" s="69" t="s">
        <v>3867</v>
      </c>
      <c r="G200" s="69">
        <v>1993</v>
      </c>
      <c r="H200" s="70">
        <v>11</v>
      </c>
      <c r="I200" s="71">
        <v>9</v>
      </c>
      <c r="J200" s="71">
        <v>805</v>
      </c>
      <c r="K200" s="71">
        <v>8.9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2</v>
      </c>
      <c r="S200" s="60">
        <v>0</v>
      </c>
      <c r="T200" s="70">
        <v>0.8</v>
      </c>
      <c r="U200" s="71">
        <v>0.8</v>
      </c>
      <c r="V200" s="71">
        <v>0.6</v>
      </c>
      <c r="W200" s="71">
        <v>1.4</v>
      </c>
      <c r="X200" s="70">
        <v>13</v>
      </c>
      <c r="Y200" s="71">
        <v>47</v>
      </c>
      <c r="Z200" s="71">
        <v>10</v>
      </c>
      <c r="AA200" s="70">
        <v>0.11</v>
      </c>
      <c r="AB200" s="60">
        <v>0</v>
      </c>
      <c r="AC200" s="71">
        <v>0.11</v>
      </c>
      <c r="AD200" s="71">
        <v>0.11</v>
      </c>
      <c r="AE200" s="71">
        <v>0.11</v>
      </c>
      <c r="AF200" s="70">
        <v>0.09</v>
      </c>
      <c r="AG200" s="71">
        <v>7.0000000000000007E-2</v>
      </c>
      <c r="AH200" s="71">
        <v>0.16</v>
      </c>
      <c r="AI200" s="71">
        <v>0.09</v>
      </c>
      <c r="AJ200" s="71">
        <v>0.16</v>
      </c>
      <c r="AK200" s="63" t="s">
        <v>25</v>
      </c>
      <c r="AL200" s="93">
        <f>AC200-AH200</f>
        <v>-0.05</v>
      </c>
    </row>
    <row r="201" spans="1:38" ht="17.25" thickBot="1">
      <c r="A201" s="72">
        <v>153</v>
      </c>
      <c r="B201" s="57" t="s">
        <v>177</v>
      </c>
      <c r="C201" s="58" t="s">
        <v>1812</v>
      </c>
      <c r="D201" s="69" t="s">
        <v>1810</v>
      </c>
      <c r="E201" s="58" t="s">
        <v>85</v>
      </c>
      <c r="F201" s="69" t="s">
        <v>3969</v>
      </c>
      <c r="G201" s="69">
        <v>1998</v>
      </c>
      <c r="H201" s="70">
        <v>10</v>
      </c>
      <c r="I201" s="71">
        <v>9</v>
      </c>
      <c r="J201" s="71">
        <v>798</v>
      </c>
      <c r="K201" s="71">
        <v>8.9</v>
      </c>
      <c r="L201" s="70">
        <v>2</v>
      </c>
      <c r="M201" s="71">
        <v>1</v>
      </c>
      <c r="N201" s="71">
        <v>3</v>
      </c>
      <c r="O201" s="71">
        <v>1</v>
      </c>
      <c r="P201" s="71">
        <v>1</v>
      </c>
      <c r="Q201" s="71">
        <v>1</v>
      </c>
      <c r="R201" s="71">
        <v>2</v>
      </c>
      <c r="S201" s="60">
        <v>0</v>
      </c>
      <c r="T201" s="70">
        <v>3.3</v>
      </c>
      <c r="U201" s="71">
        <v>2.5</v>
      </c>
      <c r="V201" s="71">
        <v>1.9</v>
      </c>
      <c r="W201" s="71">
        <v>4.3</v>
      </c>
      <c r="X201" s="70">
        <v>26</v>
      </c>
      <c r="Y201" s="71">
        <v>34</v>
      </c>
      <c r="Z201" s="71">
        <v>49</v>
      </c>
      <c r="AA201" s="70">
        <v>0.23</v>
      </c>
      <c r="AB201" s="71">
        <v>0.11</v>
      </c>
      <c r="AC201" s="71">
        <v>0.34</v>
      </c>
      <c r="AD201" s="71">
        <v>0.11</v>
      </c>
      <c r="AE201" s="71">
        <v>0.23</v>
      </c>
      <c r="AF201" s="70">
        <v>0.37</v>
      </c>
      <c r="AG201" s="71">
        <v>0.21</v>
      </c>
      <c r="AH201" s="71">
        <v>0.57999999999999996</v>
      </c>
      <c r="AI201" s="71">
        <v>0.28000000000000003</v>
      </c>
      <c r="AJ201" s="71">
        <v>0.49</v>
      </c>
      <c r="AK201" s="63" t="s">
        <v>25</v>
      </c>
      <c r="AL201" s="93">
        <f>AC201-AH201</f>
        <v>-0.23999999999999994</v>
      </c>
    </row>
    <row r="202" spans="1:38" ht="17.25" thickBot="1">
      <c r="A202" s="72">
        <v>206</v>
      </c>
      <c r="B202" s="57" t="s">
        <v>3085</v>
      </c>
      <c r="C202" s="58" t="s">
        <v>1825</v>
      </c>
      <c r="D202" s="69" t="s">
        <v>102</v>
      </c>
      <c r="E202" s="58" t="s">
        <v>69</v>
      </c>
      <c r="F202" s="69" t="s">
        <v>4018</v>
      </c>
      <c r="G202" s="69">
        <v>2003</v>
      </c>
      <c r="H202" s="70">
        <v>12</v>
      </c>
      <c r="I202" s="71">
        <v>9</v>
      </c>
      <c r="J202" s="71">
        <v>795</v>
      </c>
      <c r="K202" s="71">
        <v>8.8000000000000007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2.6</v>
      </c>
      <c r="U202" s="71">
        <v>2.6</v>
      </c>
      <c r="V202" s="71">
        <v>0.6</v>
      </c>
      <c r="W202" s="71">
        <v>3.2</v>
      </c>
      <c r="X202" s="70">
        <v>10</v>
      </c>
      <c r="Y202" s="71">
        <v>11</v>
      </c>
      <c r="Z202" s="71">
        <v>52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0.28999999999999998</v>
      </c>
      <c r="AG202" s="71">
        <v>7.0000000000000007E-2</v>
      </c>
      <c r="AH202" s="71">
        <v>0.36</v>
      </c>
      <c r="AI202" s="71">
        <v>0.28999999999999998</v>
      </c>
      <c r="AJ202" s="71">
        <v>0.36</v>
      </c>
      <c r="AK202" s="63" t="s">
        <v>25</v>
      </c>
      <c r="AL202" s="93">
        <f>AC202-AH202</f>
        <v>-0.36</v>
      </c>
    </row>
    <row r="203" spans="1:38" ht="17.25" thickBot="1">
      <c r="A203" s="72">
        <v>194</v>
      </c>
      <c r="B203" s="57" t="s">
        <v>3294</v>
      </c>
      <c r="C203" s="58" t="s">
        <v>1812</v>
      </c>
      <c r="D203" s="69" t="s">
        <v>1810</v>
      </c>
      <c r="E203" s="58" t="s">
        <v>96</v>
      </c>
      <c r="F203" s="69" t="s">
        <v>4007</v>
      </c>
      <c r="G203" s="69">
        <v>1996</v>
      </c>
      <c r="H203" s="70">
        <v>10</v>
      </c>
      <c r="I203" s="71">
        <v>9</v>
      </c>
      <c r="J203" s="71">
        <v>792</v>
      </c>
      <c r="K203" s="71">
        <v>8.8000000000000007</v>
      </c>
      <c r="L203" s="70">
        <v>1</v>
      </c>
      <c r="M203" s="71">
        <v>3</v>
      </c>
      <c r="N203" s="71">
        <v>4</v>
      </c>
      <c r="O203" s="71">
        <v>1</v>
      </c>
      <c r="P203" s="60">
        <v>0</v>
      </c>
      <c r="Q203" s="60">
        <v>0</v>
      </c>
      <c r="R203" s="60">
        <v>0</v>
      </c>
      <c r="S203" s="60">
        <v>0</v>
      </c>
      <c r="T203" s="70">
        <v>1.1000000000000001</v>
      </c>
      <c r="U203" s="71">
        <v>1.1000000000000001</v>
      </c>
      <c r="V203" s="71">
        <v>2</v>
      </c>
      <c r="W203" s="71">
        <v>3.1</v>
      </c>
      <c r="X203" s="70">
        <v>20</v>
      </c>
      <c r="Y203" s="71">
        <v>20</v>
      </c>
      <c r="Z203" s="71">
        <v>48</v>
      </c>
      <c r="AA203" s="70">
        <v>0.11</v>
      </c>
      <c r="AB203" s="71">
        <v>0.34</v>
      </c>
      <c r="AC203" s="71">
        <v>0.45</v>
      </c>
      <c r="AD203" s="71">
        <v>0.11</v>
      </c>
      <c r="AE203" s="71">
        <v>0.45</v>
      </c>
      <c r="AF203" s="70">
        <v>0.13</v>
      </c>
      <c r="AG203" s="71">
        <v>0.22</v>
      </c>
      <c r="AH203" s="71">
        <v>0.35</v>
      </c>
      <c r="AI203" s="71">
        <v>0.13</v>
      </c>
      <c r="AJ203" s="71">
        <v>0.35</v>
      </c>
      <c r="AK203" s="63" t="s">
        <v>25</v>
      </c>
      <c r="AL203" s="93">
        <f>AC203-AH203</f>
        <v>0.10000000000000003</v>
      </c>
    </row>
    <row r="204" spans="1:38" ht="17.25" thickBot="1">
      <c r="A204" s="72">
        <v>67</v>
      </c>
      <c r="B204" s="57" t="s">
        <v>2649</v>
      </c>
      <c r="C204" s="58" t="s">
        <v>1811</v>
      </c>
      <c r="D204" s="69" t="s">
        <v>1810</v>
      </c>
      <c r="E204" s="58" t="s">
        <v>2634</v>
      </c>
      <c r="F204" s="69" t="s">
        <v>3894</v>
      </c>
      <c r="G204" s="69">
        <v>1998</v>
      </c>
      <c r="H204" s="70">
        <v>15</v>
      </c>
      <c r="I204" s="71">
        <v>9</v>
      </c>
      <c r="J204" s="71">
        <v>782</v>
      </c>
      <c r="K204" s="71">
        <v>8.6999999999999993</v>
      </c>
      <c r="L204" s="70">
        <v>2</v>
      </c>
      <c r="M204" s="60">
        <v>0</v>
      </c>
      <c r="N204" s="71">
        <v>2</v>
      </c>
      <c r="O204" s="71">
        <v>2</v>
      </c>
      <c r="P204" s="60">
        <v>0</v>
      </c>
      <c r="Q204" s="60">
        <v>0</v>
      </c>
      <c r="R204" s="71">
        <v>3</v>
      </c>
      <c r="S204" s="60">
        <v>0</v>
      </c>
      <c r="T204" s="70">
        <v>2.5</v>
      </c>
      <c r="U204" s="71">
        <v>2.5</v>
      </c>
      <c r="V204" s="71">
        <v>0.6</v>
      </c>
      <c r="W204" s="71">
        <v>3</v>
      </c>
      <c r="X204" s="70">
        <v>18</v>
      </c>
      <c r="Y204" s="71">
        <v>14</v>
      </c>
      <c r="Z204" s="71">
        <v>39</v>
      </c>
      <c r="AA204" s="70">
        <v>0.23</v>
      </c>
      <c r="AB204" s="60">
        <v>0</v>
      </c>
      <c r="AC204" s="71">
        <v>0.23</v>
      </c>
      <c r="AD204" s="71">
        <v>0.23</v>
      </c>
      <c r="AE204" s="71">
        <v>0.23</v>
      </c>
      <c r="AF204" s="70">
        <v>0.28000000000000003</v>
      </c>
      <c r="AG204" s="71">
        <v>7.0000000000000007E-2</v>
      </c>
      <c r="AH204" s="71">
        <v>0.35</v>
      </c>
      <c r="AI204" s="71">
        <v>0.28000000000000003</v>
      </c>
      <c r="AJ204" s="71">
        <v>0.35</v>
      </c>
      <c r="AK204" s="63" t="s">
        <v>25</v>
      </c>
      <c r="AL204" s="93">
        <f>AC204-AH204</f>
        <v>-0.11999999999999997</v>
      </c>
    </row>
    <row r="205" spans="1:38" ht="17.25" thickBot="1">
      <c r="A205" s="72">
        <v>282</v>
      </c>
      <c r="B205" s="57" t="s">
        <v>254</v>
      </c>
      <c r="C205" s="58" t="s">
        <v>1860</v>
      </c>
      <c r="D205" s="69" t="s">
        <v>104</v>
      </c>
      <c r="E205" s="58" t="s">
        <v>79</v>
      </c>
      <c r="F205" s="69" t="s">
        <v>4082</v>
      </c>
      <c r="G205" s="69">
        <v>1991</v>
      </c>
      <c r="H205" s="70">
        <v>10</v>
      </c>
      <c r="I205" s="71">
        <v>9</v>
      </c>
      <c r="J205" s="71">
        <v>781</v>
      </c>
      <c r="K205" s="71">
        <v>8.6999999999999993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0.5</v>
      </c>
      <c r="U205" s="71">
        <v>0.5</v>
      </c>
      <c r="V205" s="71">
        <v>0.1</v>
      </c>
      <c r="W205" s="71">
        <v>0.6</v>
      </c>
      <c r="X205" s="70">
        <v>8</v>
      </c>
      <c r="Y205" s="71">
        <v>34</v>
      </c>
      <c r="Z205" s="71">
        <v>1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0.06</v>
      </c>
      <c r="AG205" s="71">
        <v>0.01</v>
      </c>
      <c r="AH205" s="71">
        <v>0.06</v>
      </c>
      <c r="AI205" s="71">
        <v>0.06</v>
      </c>
      <c r="AJ205" s="71">
        <v>0.06</v>
      </c>
      <c r="AK205" s="63" t="s">
        <v>25</v>
      </c>
      <c r="AL205" s="93">
        <f>AC205-AH205</f>
        <v>-0.06</v>
      </c>
    </row>
    <row r="206" spans="1:38" ht="17.25" thickBot="1">
      <c r="A206" s="72">
        <v>211</v>
      </c>
      <c r="B206" s="57" t="s">
        <v>212</v>
      </c>
      <c r="C206" s="58" t="s">
        <v>1827</v>
      </c>
      <c r="D206" s="69" t="s">
        <v>1810</v>
      </c>
      <c r="E206" s="58" t="s">
        <v>75</v>
      </c>
      <c r="F206" s="69" t="s">
        <v>4022</v>
      </c>
      <c r="G206" s="69">
        <v>1996</v>
      </c>
      <c r="H206" s="70">
        <v>12</v>
      </c>
      <c r="I206" s="71">
        <v>8</v>
      </c>
      <c r="J206" s="71">
        <v>780</v>
      </c>
      <c r="K206" s="71">
        <v>8.6999999999999993</v>
      </c>
      <c r="L206" s="70">
        <v>3</v>
      </c>
      <c r="M206" s="71">
        <v>1</v>
      </c>
      <c r="N206" s="71">
        <v>4</v>
      </c>
      <c r="O206" s="71">
        <v>3</v>
      </c>
      <c r="P206" s="60">
        <v>0</v>
      </c>
      <c r="Q206" s="60">
        <v>0</v>
      </c>
      <c r="R206" s="71">
        <v>2</v>
      </c>
      <c r="S206" s="60">
        <v>0</v>
      </c>
      <c r="T206" s="70">
        <v>2.7</v>
      </c>
      <c r="U206" s="71">
        <v>2.7</v>
      </c>
      <c r="V206" s="71">
        <v>0.8</v>
      </c>
      <c r="W206" s="71">
        <v>3.5</v>
      </c>
      <c r="X206" s="70">
        <v>29</v>
      </c>
      <c r="Y206" s="71">
        <v>47</v>
      </c>
      <c r="Z206" s="71">
        <v>64</v>
      </c>
      <c r="AA206" s="70">
        <v>0.35</v>
      </c>
      <c r="AB206" s="71">
        <v>0.12</v>
      </c>
      <c r="AC206" s="71">
        <v>0.46</v>
      </c>
      <c r="AD206" s="71">
        <v>0.35</v>
      </c>
      <c r="AE206" s="71">
        <v>0.46</v>
      </c>
      <c r="AF206" s="70">
        <v>0.32</v>
      </c>
      <c r="AG206" s="71">
        <v>0.09</v>
      </c>
      <c r="AH206" s="71">
        <v>0.4</v>
      </c>
      <c r="AI206" s="71">
        <v>0.32</v>
      </c>
      <c r="AJ206" s="71">
        <v>0.4</v>
      </c>
      <c r="AK206" s="63" t="s">
        <v>25</v>
      </c>
      <c r="AL206" s="93">
        <f>AC206-AH206</f>
        <v>0.06</v>
      </c>
    </row>
    <row r="207" spans="1:38" ht="17.25" thickBot="1">
      <c r="A207" s="72">
        <v>472</v>
      </c>
      <c r="B207" s="57" t="s">
        <v>2036</v>
      </c>
      <c r="C207" s="58" t="s">
        <v>1822</v>
      </c>
      <c r="D207" s="69" t="s">
        <v>104</v>
      </c>
      <c r="E207" s="58" t="s">
        <v>2347</v>
      </c>
      <c r="F207" s="69" t="s">
        <v>4233</v>
      </c>
      <c r="G207" s="69">
        <v>1999</v>
      </c>
      <c r="H207" s="70">
        <v>10</v>
      </c>
      <c r="I207" s="71">
        <v>9</v>
      </c>
      <c r="J207" s="71">
        <v>779</v>
      </c>
      <c r="K207" s="71">
        <v>8.6999999999999993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70">
        <v>0.3</v>
      </c>
      <c r="U207" s="71">
        <v>0.3</v>
      </c>
      <c r="V207" s="71">
        <v>0.1</v>
      </c>
      <c r="W207" s="71">
        <v>0.4</v>
      </c>
      <c r="X207" s="70">
        <v>26</v>
      </c>
      <c r="Y207" s="71">
        <v>27</v>
      </c>
      <c r="Z207" s="71">
        <v>34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0.03</v>
      </c>
      <c r="AG207" s="71">
        <v>0.01</v>
      </c>
      <c r="AH207" s="71">
        <v>0.05</v>
      </c>
      <c r="AI207" s="71">
        <v>0.03</v>
      </c>
      <c r="AJ207" s="71">
        <v>0.05</v>
      </c>
      <c r="AK207" s="63" t="s">
        <v>25</v>
      </c>
      <c r="AL207" s="93"/>
    </row>
    <row r="208" spans="1:38" ht="17.25" thickBot="1">
      <c r="A208" s="72">
        <v>383</v>
      </c>
      <c r="B208" s="57" t="s">
        <v>297</v>
      </c>
      <c r="C208" s="58" t="s">
        <v>1812</v>
      </c>
      <c r="D208" s="69" t="s">
        <v>103</v>
      </c>
      <c r="E208" s="58" t="s">
        <v>75</v>
      </c>
      <c r="F208" s="69" t="s">
        <v>4162</v>
      </c>
      <c r="G208" s="69">
        <v>1995</v>
      </c>
      <c r="H208" s="70">
        <v>14</v>
      </c>
      <c r="I208" s="71">
        <v>9</v>
      </c>
      <c r="J208" s="71">
        <v>769</v>
      </c>
      <c r="K208" s="71">
        <v>8.5</v>
      </c>
      <c r="L208" s="59">
        <v>0</v>
      </c>
      <c r="M208" s="71">
        <v>1</v>
      </c>
      <c r="N208" s="71">
        <v>1</v>
      </c>
      <c r="O208" s="60">
        <v>0</v>
      </c>
      <c r="P208" s="60">
        <v>0</v>
      </c>
      <c r="Q208" s="60">
        <v>0</v>
      </c>
      <c r="R208" s="71">
        <v>2</v>
      </c>
      <c r="S208" s="60">
        <v>0</v>
      </c>
      <c r="T208" s="70">
        <v>0.1</v>
      </c>
      <c r="U208" s="71">
        <v>0.1</v>
      </c>
      <c r="V208" s="71">
        <v>0.7</v>
      </c>
      <c r="W208" s="71">
        <v>0.8</v>
      </c>
      <c r="X208" s="70">
        <v>4</v>
      </c>
      <c r="Y208" s="71">
        <v>29</v>
      </c>
      <c r="Z208" s="71">
        <v>28</v>
      </c>
      <c r="AA208" s="59">
        <v>0</v>
      </c>
      <c r="AB208" s="71">
        <v>0.12</v>
      </c>
      <c r="AC208" s="71">
        <v>0.12</v>
      </c>
      <c r="AD208" s="60">
        <v>0</v>
      </c>
      <c r="AE208" s="71">
        <v>0.12</v>
      </c>
      <c r="AF208" s="70">
        <v>0.01</v>
      </c>
      <c r="AG208" s="71">
        <v>0.08</v>
      </c>
      <c r="AH208" s="71">
        <v>0.09</v>
      </c>
      <c r="AI208" s="71">
        <v>0.01</v>
      </c>
      <c r="AJ208" s="71">
        <v>0.09</v>
      </c>
      <c r="AK208" s="63" t="s">
        <v>25</v>
      </c>
      <c r="AL208" s="93"/>
    </row>
    <row r="209" spans="1:38" ht="17.25" thickBot="1">
      <c r="A209" s="72">
        <v>409</v>
      </c>
      <c r="B209" s="57" t="s">
        <v>3207</v>
      </c>
      <c r="C209" s="58" t="s">
        <v>1830</v>
      </c>
      <c r="D209" s="69" t="s">
        <v>103</v>
      </c>
      <c r="E209" s="58" t="s">
        <v>87</v>
      </c>
      <c r="F209" s="69" t="s">
        <v>4180</v>
      </c>
      <c r="G209" s="69">
        <v>1997</v>
      </c>
      <c r="H209" s="70">
        <v>10</v>
      </c>
      <c r="I209" s="71">
        <v>10</v>
      </c>
      <c r="J209" s="71">
        <v>751</v>
      </c>
      <c r="K209" s="71">
        <v>8.3000000000000007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4</v>
      </c>
      <c r="S209" s="60">
        <v>0</v>
      </c>
      <c r="T209" s="70">
        <v>0.6</v>
      </c>
      <c r="U209" s="71">
        <v>0.6</v>
      </c>
      <c r="V209" s="71">
        <v>0.3</v>
      </c>
      <c r="W209" s="71">
        <v>0.9</v>
      </c>
      <c r="X209" s="70">
        <v>4</v>
      </c>
      <c r="Y209" s="71">
        <v>33</v>
      </c>
      <c r="Z209" s="71">
        <v>7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7.0000000000000007E-2</v>
      </c>
      <c r="AG209" s="71">
        <v>0.03</v>
      </c>
      <c r="AH209" s="71">
        <v>0.1</v>
      </c>
      <c r="AI209" s="71">
        <v>7.0000000000000007E-2</v>
      </c>
      <c r="AJ209" s="71">
        <v>0.1</v>
      </c>
      <c r="AK209" s="63" t="s">
        <v>25</v>
      </c>
      <c r="AL209" s="93">
        <f>AC209-AH209</f>
        <v>-0.1</v>
      </c>
    </row>
    <row r="210" spans="1:38" ht="17.25" thickBot="1">
      <c r="A210" s="72">
        <v>391</v>
      </c>
      <c r="B210" s="57" t="s">
        <v>2690</v>
      </c>
      <c r="C210" s="58" t="s">
        <v>1838</v>
      </c>
      <c r="D210" s="69" t="s">
        <v>104</v>
      </c>
      <c r="E210" s="58" t="s">
        <v>2347</v>
      </c>
      <c r="F210" s="69" t="s">
        <v>3776</v>
      </c>
      <c r="G210" s="69">
        <v>1995</v>
      </c>
      <c r="H210" s="70">
        <v>10</v>
      </c>
      <c r="I210" s="71">
        <v>8</v>
      </c>
      <c r="J210" s="71">
        <v>746</v>
      </c>
      <c r="K210" s="71">
        <v>8.3000000000000007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4</v>
      </c>
      <c r="S210" s="71">
        <v>1</v>
      </c>
      <c r="T210" s="59">
        <v>0</v>
      </c>
      <c r="U210" s="60">
        <v>0</v>
      </c>
      <c r="V210" s="71">
        <v>0.2</v>
      </c>
      <c r="W210" s="71">
        <v>0.2</v>
      </c>
      <c r="X210" s="70">
        <v>6</v>
      </c>
      <c r="Y210" s="71">
        <v>37</v>
      </c>
      <c r="Z210" s="71">
        <v>10</v>
      </c>
      <c r="AA210" s="59">
        <v>0</v>
      </c>
      <c r="AB210" s="71">
        <v>0.12</v>
      </c>
      <c r="AC210" s="71">
        <v>0.12</v>
      </c>
      <c r="AD210" s="60">
        <v>0</v>
      </c>
      <c r="AE210" s="71">
        <v>0.12</v>
      </c>
      <c r="AF210" s="59">
        <v>0</v>
      </c>
      <c r="AG210" s="71">
        <v>0.02</v>
      </c>
      <c r="AH210" s="71">
        <v>0.02</v>
      </c>
      <c r="AI210" s="60">
        <v>0</v>
      </c>
      <c r="AJ210" s="71">
        <v>0.02</v>
      </c>
      <c r="AK210" s="63" t="s">
        <v>25</v>
      </c>
      <c r="AL210" s="93">
        <f>AC210-AH210</f>
        <v>9.9999999999999992E-2</v>
      </c>
    </row>
    <row r="211" spans="1:38" ht="17.25" thickBot="1">
      <c r="A211" s="72">
        <v>445</v>
      </c>
      <c r="B211" s="57" t="s">
        <v>2831</v>
      </c>
      <c r="C211" s="58" t="s">
        <v>1812</v>
      </c>
      <c r="D211" s="69" t="s">
        <v>104</v>
      </c>
      <c r="E211" s="58" t="s">
        <v>87</v>
      </c>
      <c r="F211" s="69" t="s">
        <v>4208</v>
      </c>
      <c r="G211" s="69">
        <v>1995</v>
      </c>
      <c r="H211" s="70">
        <v>10</v>
      </c>
      <c r="I211" s="71">
        <v>8</v>
      </c>
      <c r="J211" s="71">
        <v>744</v>
      </c>
      <c r="K211" s="71">
        <v>8.3000000000000007</v>
      </c>
      <c r="L211" s="70">
        <v>1</v>
      </c>
      <c r="M211" s="71">
        <v>3</v>
      </c>
      <c r="N211" s="71">
        <v>4</v>
      </c>
      <c r="O211" s="71">
        <v>1</v>
      </c>
      <c r="P211" s="60">
        <v>0</v>
      </c>
      <c r="Q211" s="60">
        <v>0</v>
      </c>
      <c r="R211" s="71">
        <v>1</v>
      </c>
      <c r="S211" s="60">
        <v>0</v>
      </c>
      <c r="T211" s="70">
        <v>1.3</v>
      </c>
      <c r="U211" s="71">
        <v>1.3</v>
      </c>
      <c r="V211" s="71">
        <v>0.8</v>
      </c>
      <c r="W211" s="71">
        <v>2.1</v>
      </c>
      <c r="X211" s="70">
        <v>2</v>
      </c>
      <c r="Y211" s="71">
        <v>25</v>
      </c>
      <c r="Z211" s="71">
        <v>22</v>
      </c>
      <c r="AA211" s="70">
        <v>0.12</v>
      </c>
      <c r="AB211" s="71">
        <v>0.36</v>
      </c>
      <c r="AC211" s="71">
        <v>0.48</v>
      </c>
      <c r="AD211" s="71">
        <v>0.12</v>
      </c>
      <c r="AE211" s="71">
        <v>0.48</v>
      </c>
      <c r="AF211" s="70">
        <v>0.16</v>
      </c>
      <c r="AG211" s="71">
        <v>0.1</v>
      </c>
      <c r="AH211" s="71">
        <v>0.25</v>
      </c>
      <c r="AI211" s="71">
        <v>0.16</v>
      </c>
      <c r="AJ211" s="71">
        <v>0.25</v>
      </c>
      <c r="AK211" s="63" t="s">
        <v>25</v>
      </c>
      <c r="AL211" s="93">
        <f>AC211-AH211</f>
        <v>0.22999999999999998</v>
      </c>
    </row>
    <row r="212" spans="1:38" ht="17.25" thickBot="1">
      <c r="A212" s="72">
        <v>13</v>
      </c>
      <c r="B212" s="57" t="s">
        <v>109</v>
      </c>
      <c r="C212" s="58" t="s">
        <v>1818</v>
      </c>
      <c r="D212" s="69" t="s">
        <v>104</v>
      </c>
      <c r="E212" s="58" t="s">
        <v>65</v>
      </c>
      <c r="F212" s="69" t="s">
        <v>3844</v>
      </c>
      <c r="G212" s="69">
        <v>1995</v>
      </c>
      <c r="H212" s="70">
        <v>12</v>
      </c>
      <c r="I212" s="71">
        <v>8</v>
      </c>
      <c r="J212" s="71">
        <v>737</v>
      </c>
      <c r="K212" s="71">
        <v>8.1999999999999993</v>
      </c>
      <c r="L212" s="70">
        <v>2</v>
      </c>
      <c r="M212" s="71">
        <v>1</v>
      </c>
      <c r="N212" s="71">
        <v>3</v>
      </c>
      <c r="O212" s="71">
        <v>2</v>
      </c>
      <c r="P212" s="60">
        <v>0</v>
      </c>
      <c r="Q212" s="60">
        <v>0</v>
      </c>
      <c r="R212" s="60">
        <v>0</v>
      </c>
      <c r="S212" s="60">
        <v>0</v>
      </c>
      <c r="T212" s="70">
        <v>1.1000000000000001</v>
      </c>
      <c r="U212" s="71">
        <v>1.1000000000000001</v>
      </c>
      <c r="V212" s="71">
        <v>1</v>
      </c>
      <c r="W212" s="71">
        <v>2.1</v>
      </c>
      <c r="X212" s="70">
        <v>14</v>
      </c>
      <c r="Y212" s="71">
        <v>43</v>
      </c>
      <c r="Z212" s="71">
        <v>8</v>
      </c>
      <c r="AA212" s="70">
        <v>0.24</v>
      </c>
      <c r="AB212" s="71">
        <v>0.12</v>
      </c>
      <c r="AC212" s="71">
        <v>0.37</v>
      </c>
      <c r="AD212" s="71">
        <v>0.24</v>
      </c>
      <c r="AE212" s="71">
        <v>0.37</v>
      </c>
      <c r="AF212" s="70">
        <v>0.13</v>
      </c>
      <c r="AG212" s="71">
        <v>0.12</v>
      </c>
      <c r="AH212" s="71">
        <v>0.26</v>
      </c>
      <c r="AI212" s="71">
        <v>0.13</v>
      </c>
      <c r="AJ212" s="71">
        <v>0.26</v>
      </c>
      <c r="AK212" s="63" t="s">
        <v>25</v>
      </c>
      <c r="AL212" s="93">
        <f>AC212-AH212</f>
        <v>0.10999999999999999</v>
      </c>
    </row>
    <row r="213" spans="1:38" ht="17.25" thickBot="1">
      <c r="A213" s="72">
        <v>170</v>
      </c>
      <c r="B213" s="57" t="s">
        <v>188</v>
      </c>
      <c r="C213" s="58" t="s">
        <v>1821</v>
      </c>
      <c r="D213" s="69" t="s">
        <v>102</v>
      </c>
      <c r="E213" s="58" t="s">
        <v>69</v>
      </c>
      <c r="F213" s="69" t="s">
        <v>3682</v>
      </c>
      <c r="G213" s="69">
        <v>2004</v>
      </c>
      <c r="H213" s="70">
        <v>14</v>
      </c>
      <c r="I213" s="71">
        <v>8</v>
      </c>
      <c r="J213" s="71">
        <v>732</v>
      </c>
      <c r="K213" s="71">
        <v>8.1</v>
      </c>
      <c r="L213" s="70">
        <v>1</v>
      </c>
      <c r="M213" s="71">
        <v>1</v>
      </c>
      <c r="N213" s="71">
        <v>2</v>
      </c>
      <c r="O213" s="71">
        <v>1</v>
      </c>
      <c r="P213" s="60">
        <v>0</v>
      </c>
      <c r="Q213" s="60">
        <v>0</v>
      </c>
      <c r="R213" s="71">
        <v>2</v>
      </c>
      <c r="S213" s="60">
        <v>0</v>
      </c>
      <c r="T213" s="70">
        <v>2.2000000000000002</v>
      </c>
      <c r="U213" s="71">
        <v>2.1</v>
      </c>
      <c r="V213" s="71">
        <v>1.6</v>
      </c>
      <c r="W213" s="71">
        <v>3.7</v>
      </c>
      <c r="X213" s="70">
        <v>65</v>
      </c>
      <c r="Y213" s="71">
        <v>22</v>
      </c>
      <c r="Z213" s="71">
        <v>89</v>
      </c>
      <c r="AA213" s="70">
        <v>0.12</v>
      </c>
      <c r="AB213" s="71">
        <v>0.12</v>
      </c>
      <c r="AC213" s="71">
        <v>0.25</v>
      </c>
      <c r="AD213" s="71">
        <v>0.12</v>
      </c>
      <c r="AE213" s="71">
        <v>0.25</v>
      </c>
      <c r="AF213" s="70">
        <v>0.27</v>
      </c>
      <c r="AG213" s="71">
        <v>0.2</v>
      </c>
      <c r="AH213" s="71">
        <v>0.47</v>
      </c>
      <c r="AI213" s="71">
        <v>0.26</v>
      </c>
      <c r="AJ213" s="71">
        <v>0.46</v>
      </c>
      <c r="AK213" s="63" t="s">
        <v>25</v>
      </c>
      <c r="AL213" s="93">
        <f>AC213-AH213</f>
        <v>-0.21999999999999997</v>
      </c>
    </row>
    <row r="214" spans="1:38" ht="17.25" thickBot="1">
      <c r="A214" s="72">
        <v>11</v>
      </c>
      <c r="B214" s="57" t="s">
        <v>107</v>
      </c>
      <c r="C214" s="58" t="s">
        <v>1816</v>
      </c>
      <c r="D214" s="69" t="s">
        <v>104</v>
      </c>
      <c r="E214" s="58" t="s">
        <v>77</v>
      </c>
      <c r="F214" s="69" t="s">
        <v>3679</v>
      </c>
      <c r="G214" s="69">
        <v>1998</v>
      </c>
      <c r="H214" s="70">
        <v>11</v>
      </c>
      <c r="I214" s="71">
        <v>8</v>
      </c>
      <c r="J214" s="71">
        <v>726</v>
      </c>
      <c r="K214" s="71">
        <v>8.1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4</v>
      </c>
      <c r="S214" s="60">
        <v>0</v>
      </c>
      <c r="T214" s="70">
        <v>0.7</v>
      </c>
      <c r="U214" s="71">
        <v>0.7</v>
      </c>
      <c r="V214" s="71">
        <v>1.6</v>
      </c>
      <c r="W214" s="71">
        <v>2.2000000000000002</v>
      </c>
      <c r="X214" s="70">
        <v>14</v>
      </c>
      <c r="Y214" s="71">
        <v>29</v>
      </c>
      <c r="Z214" s="71">
        <v>24</v>
      </c>
      <c r="AA214" s="59">
        <v>0</v>
      </c>
      <c r="AB214" s="71">
        <v>0.12</v>
      </c>
      <c r="AC214" s="71">
        <v>0.12</v>
      </c>
      <c r="AD214" s="60">
        <v>0</v>
      </c>
      <c r="AE214" s="71">
        <v>0.12</v>
      </c>
      <c r="AF214" s="70">
        <v>0.08</v>
      </c>
      <c r="AG214" s="71">
        <v>0.19</v>
      </c>
      <c r="AH214" s="71">
        <v>0.28000000000000003</v>
      </c>
      <c r="AI214" s="71">
        <v>0.08</v>
      </c>
      <c r="AJ214" s="71">
        <v>0.28000000000000003</v>
      </c>
      <c r="AK214" s="63" t="s">
        <v>25</v>
      </c>
      <c r="AL214" s="93">
        <f>AC214-AH214</f>
        <v>-0.16000000000000003</v>
      </c>
    </row>
    <row r="215" spans="1:38" ht="17.25" thickBot="1">
      <c r="A215" s="72">
        <v>392</v>
      </c>
      <c r="B215" s="57" t="s">
        <v>303</v>
      </c>
      <c r="C215" s="58" t="s">
        <v>1811</v>
      </c>
      <c r="D215" s="69" t="s">
        <v>104</v>
      </c>
      <c r="E215" s="58" t="s">
        <v>79</v>
      </c>
      <c r="F215" s="69" t="s">
        <v>4166</v>
      </c>
      <c r="G215" s="69">
        <v>1994</v>
      </c>
      <c r="H215" s="70">
        <v>8</v>
      </c>
      <c r="I215" s="71">
        <v>8</v>
      </c>
      <c r="J215" s="71">
        <v>720</v>
      </c>
      <c r="K215" s="71">
        <v>8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1</v>
      </c>
      <c r="S215" s="60">
        <v>0</v>
      </c>
      <c r="T215" s="70">
        <v>0.5</v>
      </c>
      <c r="U215" s="71">
        <v>0.5</v>
      </c>
      <c r="V215" s="71">
        <v>1</v>
      </c>
      <c r="W215" s="71">
        <v>1.5</v>
      </c>
      <c r="X215" s="70">
        <v>19</v>
      </c>
      <c r="Y215" s="71">
        <v>49</v>
      </c>
      <c r="Z215" s="71">
        <v>30</v>
      </c>
      <c r="AA215" s="70">
        <v>0.12</v>
      </c>
      <c r="AB215" s="60">
        <v>0</v>
      </c>
      <c r="AC215" s="71">
        <v>0.12</v>
      </c>
      <c r="AD215" s="71">
        <v>0.12</v>
      </c>
      <c r="AE215" s="71">
        <v>0.12</v>
      </c>
      <c r="AF215" s="70">
        <v>0.06</v>
      </c>
      <c r="AG215" s="71">
        <v>0.13</v>
      </c>
      <c r="AH215" s="71">
        <v>0.19</v>
      </c>
      <c r="AI215" s="71">
        <v>0.06</v>
      </c>
      <c r="AJ215" s="71">
        <v>0.19</v>
      </c>
      <c r="AK215" s="63" t="s">
        <v>25</v>
      </c>
      <c r="AL215" s="93">
        <f>AC215-AH215</f>
        <v>-7.0000000000000007E-2</v>
      </c>
    </row>
    <row r="216" spans="1:38" ht="17.25" thickBot="1">
      <c r="A216" s="72">
        <v>400</v>
      </c>
      <c r="B216" s="57" t="s">
        <v>2692</v>
      </c>
      <c r="C216" s="58" t="s">
        <v>1857</v>
      </c>
      <c r="D216" s="69" t="s">
        <v>103</v>
      </c>
      <c r="E216" s="58" t="s">
        <v>2634</v>
      </c>
      <c r="F216" s="69" t="s">
        <v>4172</v>
      </c>
      <c r="G216" s="69">
        <v>1993</v>
      </c>
      <c r="H216" s="70">
        <v>14</v>
      </c>
      <c r="I216" s="71">
        <v>8</v>
      </c>
      <c r="J216" s="71">
        <v>716</v>
      </c>
      <c r="K216" s="71">
        <v>8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70">
        <v>0.5</v>
      </c>
      <c r="U216" s="71">
        <v>0.5</v>
      </c>
      <c r="V216" s="71">
        <v>0.4</v>
      </c>
      <c r="W216" s="71">
        <v>0.9</v>
      </c>
      <c r="X216" s="70">
        <v>7</v>
      </c>
      <c r="Y216" s="71">
        <v>27</v>
      </c>
      <c r="Z216" s="71">
        <v>9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0.06</v>
      </c>
      <c r="AG216" s="71">
        <v>0.05</v>
      </c>
      <c r="AH216" s="71">
        <v>0.11</v>
      </c>
      <c r="AI216" s="71">
        <v>0.06</v>
      </c>
      <c r="AJ216" s="71">
        <v>0.11</v>
      </c>
      <c r="AK216" s="63" t="s">
        <v>25</v>
      </c>
      <c r="AL216" s="93">
        <f>AC216-AH216</f>
        <v>-0.11</v>
      </c>
    </row>
    <row r="217" spans="1:38" ht="17.25" thickBot="1">
      <c r="A217" s="72">
        <v>200</v>
      </c>
      <c r="B217" s="57" t="s">
        <v>207</v>
      </c>
      <c r="C217" s="58" t="s">
        <v>1811</v>
      </c>
      <c r="D217" s="69" t="s">
        <v>104</v>
      </c>
      <c r="E217" s="58" t="s">
        <v>77</v>
      </c>
      <c r="F217" s="69" t="s">
        <v>4012</v>
      </c>
      <c r="G217" s="69">
        <v>2002</v>
      </c>
      <c r="H217" s="70">
        <v>9</v>
      </c>
      <c r="I217" s="71">
        <v>9</v>
      </c>
      <c r="J217" s="71">
        <v>713</v>
      </c>
      <c r="K217" s="71">
        <v>7.9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5</v>
      </c>
      <c r="S217" s="60">
        <v>0</v>
      </c>
      <c r="T217" s="70">
        <v>0.2</v>
      </c>
      <c r="U217" s="71">
        <v>0.2</v>
      </c>
      <c r="V217" s="71">
        <v>0.1</v>
      </c>
      <c r="W217" s="71">
        <v>0.3</v>
      </c>
      <c r="X217" s="70">
        <v>9</v>
      </c>
      <c r="Y217" s="71">
        <v>21</v>
      </c>
      <c r="Z217" s="71">
        <v>13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0.03</v>
      </c>
      <c r="AG217" s="71">
        <v>0.01</v>
      </c>
      <c r="AH217" s="71">
        <v>0.04</v>
      </c>
      <c r="AI217" s="71">
        <v>0.03</v>
      </c>
      <c r="AJ217" s="71">
        <v>0.04</v>
      </c>
      <c r="AK217" s="63" t="s">
        <v>25</v>
      </c>
      <c r="AL217" s="93">
        <f>AC217-AH217</f>
        <v>-0.04</v>
      </c>
    </row>
    <row r="218" spans="1:38" ht="17.25" thickBot="1">
      <c r="A218" s="72">
        <v>102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3924</v>
      </c>
      <c r="G218" s="69">
        <v>1998</v>
      </c>
      <c r="H218" s="70">
        <v>9</v>
      </c>
      <c r="I218" s="71">
        <v>8</v>
      </c>
      <c r="J218" s="71">
        <v>703</v>
      </c>
      <c r="K218" s="71">
        <v>7.8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5</v>
      </c>
      <c r="S218" s="60">
        <v>0</v>
      </c>
      <c r="T218" s="70">
        <v>0.8</v>
      </c>
      <c r="U218" s="71">
        <v>0.8</v>
      </c>
      <c r="V218" s="71">
        <v>0.2</v>
      </c>
      <c r="W218" s="71">
        <v>1</v>
      </c>
      <c r="X218" s="70">
        <v>16</v>
      </c>
      <c r="Y218" s="71">
        <v>26</v>
      </c>
      <c r="Z218" s="71">
        <v>31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0.1</v>
      </c>
      <c r="AG218" s="71">
        <v>0.02</v>
      </c>
      <c r="AH218" s="71">
        <v>0.13</v>
      </c>
      <c r="AI218" s="71">
        <v>0.1</v>
      </c>
      <c r="AJ218" s="71">
        <v>0.13</v>
      </c>
      <c r="AK218" s="63" t="s">
        <v>25</v>
      </c>
      <c r="AL218" s="93">
        <f>AC218-AH218</f>
        <v>-0.13</v>
      </c>
    </row>
    <row r="219" spans="1:38" ht="17.25" thickBot="1">
      <c r="A219" s="72">
        <v>124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3942</v>
      </c>
      <c r="G219" s="69">
        <v>1997</v>
      </c>
      <c r="H219" s="70">
        <v>8</v>
      </c>
      <c r="I219" s="71">
        <v>8</v>
      </c>
      <c r="J219" s="71">
        <v>700</v>
      </c>
      <c r="K219" s="71">
        <v>7.8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2</v>
      </c>
      <c r="S219" s="60">
        <v>0</v>
      </c>
      <c r="T219" s="70">
        <v>0.2</v>
      </c>
      <c r="U219" s="71">
        <v>0.2</v>
      </c>
      <c r="V219" s="60">
        <v>0</v>
      </c>
      <c r="W219" s="71">
        <v>0.2</v>
      </c>
      <c r="X219" s="70">
        <v>9</v>
      </c>
      <c r="Y219" s="71">
        <v>45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0.02</v>
      </c>
      <c r="AG219" s="60">
        <v>0</v>
      </c>
      <c r="AH219" s="71">
        <v>0.02</v>
      </c>
      <c r="AI219" s="71">
        <v>0.02</v>
      </c>
      <c r="AJ219" s="71">
        <v>0.02</v>
      </c>
      <c r="AK219" s="63" t="s">
        <v>25</v>
      </c>
      <c r="AL219" s="93">
        <f>AC219-AH219</f>
        <v>-0.02</v>
      </c>
    </row>
    <row r="220" spans="1:38" ht="17.25" thickBot="1">
      <c r="A220" s="72">
        <v>308</v>
      </c>
      <c r="B220" s="57" t="s">
        <v>3089</v>
      </c>
      <c r="C220" s="58" t="s">
        <v>1824</v>
      </c>
      <c r="D220" s="69" t="s">
        <v>1819</v>
      </c>
      <c r="E220" s="58" t="s">
        <v>91</v>
      </c>
      <c r="F220" s="69" t="s">
        <v>4103</v>
      </c>
      <c r="G220" s="69">
        <v>2000</v>
      </c>
      <c r="H220" s="70">
        <v>13</v>
      </c>
      <c r="I220" s="71">
        <v>7</v>
      </c>
      <c r="J220" s="71">
        <v>699</v>
      </c>
      <c r="K220" s="71">
        <v>7.8</v>
      </c>
      <c r="L220" s="70">
        <v>3</v>
      </c>
      <c r="M220" s="71">
        <v>1</v>
      </c>
      <c r="N220" s="71">
        <v>4</v>
      </c>
      <c r="O220" s="71">
        <v>3</v>
      </c>
      <c r="P220" s="60">
        <v>0</v>
      </c>
      <c r="Q220" s="60">
        <v>0</v>
      </c>
      <c r="R220" s="71">
        <v>2</v>
      </c>
      <c r="S220" s="60">
        <v>0</v>
      </c>
      <c r="T220" s="70">
        <v>1.1000000000000001</v>
      </c>
      <c r="U220" s="71">
        <v>1.1000000000000001</v>
      </c>
      <c r="V220" s="71">
        <v>1.1000000000000001</v>
      </c>
      <c r="W220" s="71">
        <v>2.2000000000000002</v>
      </c>
      <c r="X220" s="70">
        <v>27</v>
      </c>
      <c r="Y220" s="71">
        <v>30</v>
      </c>
      <c r="Z220" s="71">
        <v>65</v>
      </c>
      <c r="AA220" s="70">
        <v>0.39</v>
      </c>
      <c r="AB220" s="71">
        <v>0.13</v>
      </c>
      <c r="AC220" s="71">
        <v>0.52</v>
      </c>
      <c r="AD220" s="71">
        <v>0.39</v>
      </c>
      <c r="AE220" s="71">
        <v>0.52</v>
      </c>
      <c r="AF220" s="70">
        <v>0.15</v>
      </c>
      <c r="AG220" s="71">
        <v>0.14000000000000001</v>
      </c>
      <c r="AH220" s="71">
        <v>0.28999999999999998</v>
      </c>
      <c r="AI220" s="71">
        <v>0.15</v>
      </c>
      <c r="AJ220" s="71">
        <v>0.28999999999999998</v>
      </c>
      <c r="AK220" s="63" t="s">
        <v>25</v>
      </c>
      <c r="AL220" s="93">
        <f>AC220-AH220</f>
        <v>0.23000000000000004</v>
      </c>
    </row>
    <row r="221" spans="1:38" ht="17.25" thickBot="1">
      <c r="A221" s="72">
        <v>129</v>
      </c>
      <c r="B221" s="57" t="s">
        <v>2933</v>
      </c>
      <c r="C221" s="58" t="s">
        <v>1844</v>
      </c>
      <c r="D221" s="69" t="s">
        <v>2816</v>
      </c>
      <c r="E221" s="58" t="s">
        <v>65</v>
      </c>
      <c r="F221" s="69" t="s">
        <v>3947</v>
      </c>
      <c r="G221" s="69">
        <v>2002</v>
      </c>
      <c r="H221" s="70">
        <v>11</v>
      </c>
      <c r="I221" s="71">
        <v>9</v>
      </c>
      <c r="J221" s="71">
        <v>694</v>
      </c>
      <c r="K221" s="71">
        <v>7.7</v>
      </c>
      <c r="L221" s="70">
        <v>2</v>
      </c>
      <c r="M221" s="71">
        <v>5</v>
      </c>
      <c r="N221" s="71">
        <v>7</v>
      </c>
      <c r="O221" s="71">
        <v>2</v>
      </c>
      <c r="P221" s="60">
        <v>0</v>
      </c>
      <c r="Q221" s="60">
        <v>0</v>
      </c>
      <c r="R221" s="71">
        <v>2</v>
      </c>
      <c r="S221" s="60">
        <v>0</v>
      </c>
      <c r="T221" s="70">
        <v>0.9</v>
      </c>
      <c r="U221" s="71">
        <v>0.9</v>
      </c>
      <c r="V221" s="71">
        <v>2.4</v>
      </c>
      <c r="W221" s="71">
        <v>3.2</v>
      </c>
      <c r="X221" s="70">
        <v>90</v>
      </c>
      <c r="Y221" s="71">
        <v>23</v>
      </c>
      <c r="Z221" s="71">
        <v>121</v>
      </c>
      <c r="AA221" s="70">
        <v>0.26</v>
      </c>
      <c r="AB221" s="71">
        <v>0.65</v>
      </c>
      <c r="AC221" s="71">
        <v>0.91</v>
      </c>
      <c r="AD221" s="71">
        <v>0.26</v>
      </c>
      <c r="AE221" s="71">
        <v>0.91</v>
      </c>
      <c r="AF221" s="70">
        <v>0.11</v>
      </c>
      <c r="AG221" s="71">
        <v>0.31</v>
      </c>
      <c r="AH221" s="71">
        <v>0.42</v>
      </c>
      <c r="AI221" s="71">
        <v>0.11</v>
      </c>
      <c r="AJ221" s="71">
        <v>0.42</v>
      </c>
      <c r="AK221" s="63" t="s">
        <v>25</v>
      </c>
      <c r="AL221" s="93">
        <f>AC221-AH221</f>
        <v>0.49000000000000005</v>
      </c>
    </row>
    <row r="222" spans="1:38" ht="17.25" thickBot="1">
      <c r="A222" s="72">
        <v>345</v>
      </c>
      <c r="B222" s="57" t="s">
        <v>2828</v>
      </c>
      <c r="C222" s="58" t="s">
        <v>1827</v>
      </c>
      <c r="D222" s="69" t="s">
        <v>103</v>
      </c>
      <c r="E222" s="58" t="s">
        <v>77</v>
      </c>
      <c r="F222" s="69" t="s">
        <v>4134</v>
      </c>
      <c r="G222" s="69">
        <v>1998</v>
      </c>
      <c r="H222" s="70">
        <v>14</v>
      </c>
      <c r="I222" s="71">
        <v>6</v>
      </c>
      <c r="J222" s="71">
        <v>691</v>
      </c>
      <c r="K222" s="71">
        <v>7.7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4</v>
      </c>
      <c r="S222" s="60">
        <v>0</v>
      </c>
      <c r="T222" s="70">
        <v>1.4</v>
      </c>
      <c r="U222" s="71">
        <v>1.4</v>
      </c>
      <c r="V222" s="71">
        <v>1.6</v>
      </c>
      <c r="W222" s="71">
        <v>3.1</v>
      </c>
      <c r="X222" s="70">
        <v>9</v>
      </c>
      <c r="Y222" s="71">
        <v>22</v>
      </c>
      <c r="Z222" s="71">
        <v>29</v>
      </c>
      <c r="AA222" s="59">
        <v>0</v>
      </c>
      <c r="AB222" s="71">
        <v>0.13</v>
      </c>
      <c r="AC222" s="71">
        <v>0.13</v>
      </c>
      <c r="AD222" s="60">
        <v>0</v>
      </c>
      <c r="AE222" s="71">
        <v>0.13</v>
      </c>
      <c r="AF222" s="70">
        <v>0.19</v>
      </c>
      <c r="AG222" s="71">
        <v>0.21</v>
      </c>
      <c r="AH222" s="71">
        <v>0.4</v>
      </c>
      <c r="AI222" s="71">
        <v>0.19</v>
      </c>
      <c r="AJ222" s="71">
        <v>0.4</v>
      </c>
      <c r="AK222" s="63" t="s">
        <v>25</v>
      </c>
      <c r="AL222" s="93">
        <f>AC222-AH222</f>
        <v>-0.27</v>
      </c>
    </row>
    <row r="223" spans="1:38" ht="17.25" thickBot="1">
      <c r="A223" s="72">
        <v>25</v>
      </c>
      <c r="B223" s="57" t="s">
        <v>118</v>
      </c>
      <c r="C223" s="58" t="s">
        <v>1822</v>
      </c>
      <c r="D223" s="69" t="s">
        <v>1819</v>
      </c>
      <c r="E223" s="58" t="s">
        <v>69</v>
      </c>
      <c r="F223" s="69" t="s">
        <v>3856</v>
      </c>
      <c r="G223" s="69">
        <v>2000</v>
      </c>
      <c r="H223" s="70">
        <v>12</v>
      </c>
      <c r="I223" s="71">
        <v>8</v>
      </c>
      <c r="J223" s="71">
        <v>687</v>
      </c>
      <c r="K223" s="71">
        <v>7.6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3</v>
      </c>
      <c r="S223" s="60">
        <v>0</v>
      </c>
      <c r="T223" s="70">
        <v>1.4</v>
      </c>
      <c r="U223" s="71">
        <v>1.4</v>
      </c>
      <c r="V223" s="71">
        <v>1.5</v>
      </c>
      <c r="W223" s="71">
        <v>2.8</v>
      </c>
      <c r="X223" s="70">
        <v>24</v>
      </c>
      <c r="Y223" s="71">
        <v>45</v>
      </c>
      <c r="Z223" s="71">
        <v>86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0.18</v>
      </c>
      <c r="AG223" s="71">
        <v>0.19</v>
      </c>
      <c r="AH223" s="71">
        <v>0.37</v>
      </c>
      <c r="AI223" s="71">
        <v>0.18</v>
      </c>
      <c r="AJ223" s="71">
        <v>0.37</v>
      </c>
      <c r="AK223" s="63" t="s">
        <v>25</v>
      </c>
      <c r="AL223" s="93">
        <f>AC223-AH223</f>
        <v>-0.37</v>
      </c>
    </row>
    <row r="224" spans="1:38" ht="17.25" thickBot="1">
      <c r="A224" s="72">
        <v>88</v>
      </c>
      <c r="B224" s="57" t="s">
        <v>2652</v>
      </c>
      <c r="C224" s="58" t="s">
        <v>1818</v>
      </c>
      <c r="D224" s="69" t="s">
        <v>103</v>
      </c>
      <c r="E224" s="58" t="s">
        <v>2634</v>
      </c>
      <c r="F224" s="69" t="s">
        <v>3732</v>
      </c>
      <c r="G224" s="69">
        <v>1999</v>
      </c>
      <c r="H224" s="70">
        <v>14</v>
      </c>
      <c r="I224" s="71">
        <v>6</v>
      </c>
      <c r="J224" s="71">
        <v>686</v>
      </c>
      <c r="K224" s="71">
        <v>7.6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3</v>
      </c>
      <c r="S224" s="60">
        <v>0</v>
      </c>
      <c r="T224" s="70">
        <v>0.9</v>
      </c>
      <c r="U224" s="71">
        <v>0.9</v>
      </c>
      <c r="V224" s="60">
        <v>0</v>
      </c>
      <c r="W224" s="71">
        <v>0.9</v>
      </c>
      <c r="X224" s="70">
        <v>17</v>
      </c>
      <c r="Y224" s="71">
        <v>25</v>
      </c>
      <c r="Z224" s="71">
        <v>25</v>
      </c>
      <c r="AA224" s="70">
        <v>0.13</v>
      </c>
      <c r="AB224" s="60">
        <v>0</v>
      </c>
      <c r="AC224" s="71">
        <v>0.13</v>
      </c>
      <c r="AD224" s="71">
        <v>0.13</v>
      </c>
      <c r="AE224" s="71">
        <v>0.13</v>
      </c>
      <c r="AF224" s="70">
        <v>0.12</v>
      </c>
      <c r="AG224" s="60">
        <v>0</v>
      </c>
      <c r="AH224" s="71">
        <v>0.12</v>
      </c>
      <c r="AI224" s="71">
        <v>0.12</v>
      </c>
      <c r="AJ224" s="71">
        <v>0.12</v>
      </c>
      <c r="AK224" s="63" t="s">
        <v>25</v>
      </c>
      <c r="AL224" s="93">
        <f>AC224-AH224</f>
        <v>1.0000000000000009E-2</v>
      </c>
    </row>
    <row r="225" spans="1:38" ht="17.25" thickBot="1">
      <c r="A225" s="72">
        <v>237</v>
      </c>
      <c r="B225" s="57" t="s">
        <v>2812</v>
      </c>
      <c r="C225" s="58" t="s">
        <v>1812</v>
      </c>
      <c r="D225" s="69" t="s">
        <v>104</v>
      </c>
      <c r="E225" s="58" t="s">
        <v>95</v>
      </c>
      <c r="F225" s="69" t="s">
        <v>4044</v>
      </c>
      <c r="G225" s="69">
        <v>1998</v>
      </c>
      <c r="H225" s="70">
        <v>9</v>
      </c>
      <c r="I225" s="71">
        <v>8</v>
      </c>
      <c r="J225" s="71">
        <v>682</v>
      </c>
      <c r="K225" s="71">
        <v>7.6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71">
        <v>0.2</v>
      </c>
      <c r="W225" s="71">
        <v>0.3</v>
      </c>
      <c r="X225" s="70">
        <v>8</v>
      </c>
      <c r="Y225" s="71">
        <v>29</v>
      </c>
      <c r="Z225" s="71">
        <v>6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0.02</v>
      </c>
      <c r="AG225" s="71">
        <v>0.03</v>
      </c>
      <c r="AH225" s="71">
        <v>0.04</v>
      </c>
      <c r="AI225" s="71">
        <v>0.02</v>
      </c>
      <c r="AJ225" s="71">
        <v>0.04</v>
      </c>
      <c r="AK225" s="63" t="s">
        <v>25</v>
      </c>
      <c r="AL225" s="93">
        <f>AC225-AH225</f>
        <v>-0.04</v>
      </c>
    </row>
    <row r="226" spans="1:38" ht="17.25" thickBot="1">
      <c r="A226" s="72">
        <v>417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3677</v>
      </c>
      <c r="G226" s="69">
        <v>2000</v>
      </c>
      <c r="H226" s="70">
        <v>13</v>
      </c>
      <c r="I226" s="71">
        <v>9</v>
      </c>
      <c r="J226" s="71">
        <v>677</v>
      </c>
      <c r="K226" s="71">
        <v>7.5</v>
      </c>
      <c r="L226" s="70">
        <v>3</v>
      </c>
      <c r="M226" s="71">
        <v>1</v>
      </c>
      <c r="N226" s="71">
        <v>4</v>
      </c>
      <c r="O226" s="71">
        <v>3</v>
      </c>
      <c r="P226" s="60">
        <v>0</v>
      </c>
      <c r="Q226" s="60">
        <v>0</v>
      </c>
      <c r="R226" s="71">
        <v>2</v>
      </c>
      <c r="S226" s="60">
        <v>0</v>
      </c>
      <c r="T226" s="70">
        <v>1.5</v>
      </c>
      <c r="U226" s="71">
        <v>1.5</v>
      </c>
      <c r="V226" s="71">
        <v>1.5</v>
      </c>
      <c r="W226" s="71">
        <v>3.1</v>
      </c>
      <c r="X226" s="70">
        <v>26</v>
      </c>
      <c r="Y226" s="71">
        <v>15</v>
      </c>
      <c r="Z226" s="71">
        <v>47</v>
      </c>
      <c r="AA226" s="70">
        <v>0.4</v>
      </c>
      <c r="AB226" s="71">
        <v>0.13</v>
      </c>
      <c r="AC226" s="71">
        <v>0.53</v>
      </c>
      <c r="AD226" s="71">
        <v>0.4</v>
      </c>
      <c r="AE226" s="71">
        <v>0.53</v>
      </c>
      <c r="AF226" s="70">
        <v>0.2</v>
      </c>
      <c r="AG226" s="71">
        <v>0.21</v>
      </c>
      <c r="AH226" s="71">
        <v>0.41</v>
      </c>
      <c r="AI226" s="71">
        <v>0.2</v>
      </c>
      <c r="AJ226" s="71">
        <v>0.41</v>
      </c>
      <c r="AK226" s="63" t="s">
        <v>25</v>
      </c>
      <c r="AL226" s="93">
        <f>AC226-AH226</f>
        <v>0.12000000000000005</v>
      </c>
    </row>
    <row r="227" spans="1:38" ht="17.25" thickBot="1">
      <c r="A227" s="72">
        <v>241</v>
      </c>
      <c r="B227" s="57" t="s">
        <v>2674</v>
      </c>
      <c r="C227" s="58" t="s">
        <v>1818</v>
      </c>
      <c r="D227" s="69" t="s">
        <v>1819</v>
      </c>
      <c r="E227" s="58" t="s">
        <v>95</v>
      </c>
      <c r="F227" s="69" t="s">
        <v>4047</v>
      </c>
      <c r="G227" s="69">
        <v>1999</v>
      </c>
      <c r="H227" s="70">
        <v>13</v>
      </c>
      <c r="I227" s="71">
        <v>9</v>
      </c>
      <c r="J227" s="71">
        <v>676</v>
      </c>
      <c r="K227" s="71">
        <v>7.5</v>
      </c>
      <c r="L227" s="70">
        <v>1</v>
      </c>
      <c r="M227" s="60">
        <v>0</v>
      </c>
      <c r="N227" s="71">
        <v>1</v>
      </c>
      <c r="O227" s="71">
        <v>1</v>
      </c>
      <c r="P227" s="60">
        <v>0</v>
      </c>
      <c r="Q227" s="60">
        <v>0</v>
      </c>
      <c r="R227" s="71">
        <v>1</v>
      </c>
      <c r="S227" s="60">
        <v>0</v>
      </c>
      <c r="T227" s="70">
        <v>0.9</v>
      </c>
      <c r="U227" s="71">
        <v>0.9</v>
      </c>
      <c r="V227" s="71">
        <v>0.4</v>
      </c>
      <c r="W227" s="71">
        <v>1.3</v>
      </c>
      <c r="X227" s="70">
        <v>17</v>
      </c>
      <c r="Y227" s="71">
        <v>16</v>
      </c>
      <c r="Z227" s="71">
        <v>43</v>
      </c>
      <c r="AA227" s="70">
        <v>0.13</v>
      </c>
      <c r="AB227" s="60">
        <v>0</v>
      </c>
      <c r="AC227" s="71">
        <v>0.13</v>
      </c>
      <c r="AD227" s="71">
        <v>0.13</v>
      </c>
      <c r="AE227" s="71">
        <v>0.13</v>
      </c>
      <c r="AF227" s="70">
        <v>0.12</v>
      </c>
      <c r="AG227" s="71">
        <v>0.05</v>
      </c>
      <c r="AH227" s="71">
        <v>0.17</v>
      </c>
      <c r="AI227" s="71">
        <v>0.12</v>
      </c>
      <c r="AJ227" s="71">
        <v>0.17</v>
      </c>
      <c r="AK227" s="63" t="s">
        <v>25</v>
      </c>
      <c r="AL227" s="93">
        <f>AC227-AH227</f>
        <v>-4.0000000000000008E-2</v>
      </c>
    </row>
    <row r="228" spans="1:38" ht="17.25" thickBot="1">
      <c r="A228" s="72">
        <v>246</v>
      </c>
      <c r="B228" s="57" t="s">
        <v>232</v>
      </c>
      <c r="C228" s="58" t="s">
        <v>1843</v>
      </c>
      <c r="D228" s="69" t="s">
        <v>103</v>
      </c>
      <c r="E228" s="58" t="s">
        <v>65</v>
      </c>
      <c r="F228" s="69" t="s">
        <v>4052</v>
      </c>
      <c r="G228" s="69">
        <v>1994</v>
      </c>
      <c r="H228" s="70">
        <v>12</v>
      </c>
      <c r="I228" s="71">
        <v>7</v>
      </c>
      <c r="J228" s="71">
        <v>672</v>
      </c>
      <c r="K228" s="71">
        <v>7.5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2</v>
      </c>
      <c r="S228" s="60">
        <v>0</v>
      </c>
      <c r="T228" s="70">
        <v>0.7</v>
      </c>
      <c r="U228" s="71">
        <v>0.7</v>
      </c>
      <c r="V228" s="71">
        <v>0.8</v>
      </c>
      <c r="W228" s="71">
        <v>1.4</v>
      </c>
      <c r="X228" s="70">
        <v>18</v>
      </c>
      <c r="Y228" s="71">
        <v>45</v>
      </c>
      <c r="Z228" s="71">
        <v>21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0.09</v>
      </c>
      <c r="AG228" s="71">
        <v>0.1</v>
      </c>
      <c r="AH228" s="71">
        <v>0.19</v>
      </c>
      <c r="AI228" s="71">
        <v>0.09</v>
      </c>
      <c r="AJ228" s="71">
        <v>0.19</v>
      </c>
      <c r="AK228" s="63" t="s">
        <v>25</v>
      </c>
      <c r="AL228" s="93">
        <f>AC228-AH228</f>
        <v>-0.19</v>
      </c>
    </row>
    <row r="229" spans="1:38" ht="17.25" thickBot="1">
      <c r="A229" s="72">
        <v>30</v>
      </c>
      <c r="B229" s="57" t="s">
        <v>122</v>
      </c>
      <c r="C229" s="58" t="s">
        <v>1827</v>
      </c>
      <c r="D229" s="69" t="s">
        <v>102</v>
      </c>
      <c r="E229" s="58" t="s">
        <v>87</v>
      </c>
      <c r="F229" s="69" t="s">
        <v>3733</v>
      </c>
      <c r="G229" s="69">
        <v>1997</v>
      </c>
      <c r="H229" s="70">
        <v>10</v>
      </c>
      <c r="I229" s="71">
        <v>8</v>
      </c>
      <c r="J229" s="71">
        <v>666</v>
      </c>
      <c r="K229" s="71">
        <v>7.4</v>
      </c>
      <c r="L229" s="70">
        <v>4</v>
      </c>
      <c r="M229" s="71">
        <v>2</v>
      </c>
      <c r="N229" s="71">
        <v>6</v>
      </c>
      <c r="O229" s="71">
        <v>4</v>
      </c>
      <c r="P229" s="60">
        <v>0</v>
      </c>
      <c r="Q229" s="60">
        <v>0</v>
      </c>
      <c r="R229" s="71">
        <v>1</v>
      </c>
      <c r="S229" s="60">
        <v>0</v>
      </c>
      <c r="T229" s="70">
        <v>3.6</v>
      </c>
      <c r="U229" s="71">
        <v>3.6</v>
      </c>
      <c r="V229" s="71">
        <v>0.8</v>
      </c>
      <c r="W229" s="71">
        <v>4.4000000000000004</v>
      </c>
      <c r="X229" s="70">
        <v>6</v>
      </c>
      <c r="Y229" s="71">
        <v>10</v>
      </c>
      <c r="Z229" s="71">
        <v>27</v>
      </c>
      <c r="AA229" s="70">
        <v>0.54</v>
      </c>
      <c r="AB229" s="71">
        <v>0.27</v>
      </c>
      <c r="AC229" s="71">
        <v>0.81</v>
      </c>
      <c r="AD229" s="71">
        <v>0.54</v>
      </c>
      <c r="AE229" s="71">
        <v>0.81</v>
      </c>
      <c r="AF229" s="70">
        <v>0.49</v>
      </c>
      <c r="AG229" s="71">
        <v>0.1</v>
      </c>
      <c r="AH229" s="71">
        <v>0.6</v>
      </c>
      <c r="AI229" s="71">
        <v>0.49</v>
      </c>
      <c r="AJ229" s="71">
        <v>0.6</v>
      </c>
      <c r="AK229" s="63" t="s">
        <v>25</v>
      </c>
      <c r="AL229" s="93">
        <f>AC229-AH229</f>
        <v>0.21000000000000008</v>
      </c>
    </row>
    <row r="230" spans="1:38" ht="17.25" thickBot="1">
      <c r="A230" s="72">
        <v>179</v>
      </c>
      <c r="B230" s="57" t="s">
        <v>194</v>
      </c>
      <c r="C230" s="58" t="s">
        <v>1812</v>
      </c>
      <c r="D230" s="69" t="s">
        <v>104</v>
      </c>
      <c r="E230" s="58" t="s">
        <v>79</v>
      </c>
      <c r="F230" s="69" t="s">
        <v>3756</v>
      </c>
      <c r="G230" s="69">
        <v>1997</v>
      </c>
      <c r="H230" s="70">
        <v>13</v>
      </c>
      <c r="I230" s="71">
        <v>6</v>
      </c>
      <c r="J230" s="71">
        <v>666</v>
      </c>
      <c r="K230" s="71">
        <v>7.4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70">
        <v>0.3</v>
      </c>
      <c r="U230" s="71">
        <v>0.3</v>
      </c>
      <c r="V230" s="71">
        <v>0.3</v>
      </c>
      <c r="W230" s="71">
        <v>0.6</v>
      </c>
      <c r="X230" s="70">
        <v>17</v>
      </c>
      <c r="Y230" s="71">
        <v>34</v>
      </c>
      <c r="Z230" s="71">
        <v>55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0.04</v>
      </c>
      <c r="AG230" s="71">
        <v>0.04</v>
      </c>
      <c r="AH230" s="71">
        <v>0.08</v>
      </c>
      <c r="AI230" s="71">
        <v>0.04</v>
      </c>
      <c r="AJ230" s="71">
        <v>0.08</v>
      </c>
      <c r="AK230" s="63" t="s">
        <v>25</v>
      </c>
      <c r="AL230" s="93">
        <f>AC230-AH230</f>
        <v>-0.08</v>
      </c>
    </row>
    <row r="231" spans="1:38" ht="17.25" thickBot="1">
      <c r="A231" s="72">
        <v>216</v>
      </c>
      <c r="B231" s="57" t="s">
        <v>2922</v>
      </c>
      <c r="C231" s="58" t="s">
        <v>1822</v>
      </c>
      <c r="D231" s="69" t="s">
        <v>102</v>
      </c>
      <c r="E231" s="58" t="s">
        <v>63</v>
      </c>
      <c r="F231" s="69" t="s">
        <v>4025</v>
      </c>
      <c r="G231" s="69">
        <v>1997</v>
      </c>
      <c r="H231" s="70">
        <v>11</v>
      </c>
      <c r="I231" s="71">
        <v>8</v>
      </c>
      <c r="J231" s="71">
        <v>666</v>
      </c>
      <c r="K231" s="71">
        <v>7.4</v>
      </c>
      <c r="L231" s="70">
        <v>2</v>
      </c>
      <c r="M231" s="71">
        <v>1</v>
      </c>
      <c r="N231" s="71">
        <v>3</v>
      </c>
      <c r="O231" s="71">
        <v>2</v>
      </c>
      <c r="P231" s="60">
        <v>0</v>
      </c>
      <c r="Q231" s="60">
        <v>0</v>
      </c>
      <c r="R231" s="71">
        <v>3</v>
      </c>
      <c r="S231" s="60">
        <v>0</v>
      </c>
      <c r="T231" s="70">
        <v>3.6</v>
      </c>
      <c r="U231" s="71">
        <v>3.6</v>
      </c>
      <c r="V231" s="71">
        <v>1.1000000000000001</v>
      </c>
      <c r="W231" s="71">
        <v>4.5999999999999996</v>
      </c>
      <c r="X231" s="70">
        <v>17</v>
      </c>
      <c r="Y231" s="71">
        <v>19</v>
      </c>
      <c r="Z231" s="71">
        <v>59</v>
      </c>
      <c r="AA231" s="70">
        <v>0.27</v>
      </c>
      <c r="AB231" s="71">
        <v>0.14000000000000001</v>
      </c>
      <c r="AC231" s="71">
        <v>0.41</v>
      </c>
      <c r="AD231" s="71">
        <v>0.27</v>
      </c>
      <c r="AE231" s="71">
        <v>0.41</v>
      </c>
      <c r="AF231" s="70">
        <v>0.48</v>
      </c>
      <c r="AG231" s="71">
        <v>0.15</v>
      </c>
      <c r="AH231" s="71">
        <v>0.63</v>
      </c>
      <c r="AI231" s="71">
        <v>0.48</v>
      </c>
      <c r="AJ231" s="71">
        <v>0.63</v>
      </c>
      <c r="AK231" s="63" t="s">
        <v>25</v>
      </c>
      <c r="AL231" s="93">
        <f>AC231-AH231</f>
        <v>-0.22000000000000003</v>
      </c>
    </row>
    <row r="232" spans="1:38" ht="17.25" thickBot="1">
      <c r="A232" s="72">
        <v>49</v>
      </c>
      <c r="B232" s="57" t="s">
        <v>2706</v>
      </c>
      <c r="C232" s="58" t="s">
        <v>2707</v>
      </c>
      <c r="D232" s="69" t="s">
        <v>1810</v>
      </c>
      <c r="E232" s="58" t="s">
        <v>2347</v>
      </c>
      <c r="F232" s="69" t="s">
        <v>3877</v>
      </c>
      <c r="G232" s="69">
        <v>1990</v>
      </c>
      <c r="H232" s="70">
        <v>11</v>
      </c>
      <c r="I232" s="71">
        <v>8</v>
      </c>
      <c r="J232" s="71">
        <v>652</v>
      </c>
      <c r="K232" s="71">
        <v>7.2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0.4</v>
      </c>
      <c r="U232" s="71">
        <v>0.4</v>
      </c>
      <c r="V232" s="71">
        <v>1.8</v>
      </c>
      <c r="W232" s="71">
        <v>2.2000000000000002</v>
      </c>
      <c r="X232" s="70">
        <v>8</v>
      </c>
      <c r="Y232" s="71">
        <v>37</v>
      </c>
      <c r="Z232" s="71">
        <v>39</v>
      </c>
      <c r="AA232" s="59">
        <v>0</v>
      </c>
      <c r="AB232" s="71">
        <v>0.14000000000000001</v>
      </c>
      <c r="AC232" s="71">
        <v>0.14000000000000001</v>
      </c>
      <c r="AD232" s="60">
        <v>0</v>
      </c>
      <c r="AE232" s="71">
        <v>0.14000000000000001</v>
      </c>
      <c r="AF232" s="70">
        <v>0.05</v>
      </c>
      <c r="AG232" s="71">
        <v>0.25</v>
      </c>
      <c r="AH232" s="71">
        <v>0.31</v>
      </c>
      <c r="AI232" s="71">
        <v>0.05</v>
      </c>
      <c r="AJ232" s="71">
        <v>0.31</v>
      </c>
      <c r="AK232" s="63" t="s">
        <v>25</v>
      </c>
      <c r="AL232" s="93">
        <f>AC232-AH232</f>
        <v>-0.16999999999999998</v>
      </c>
    </row>
    <row r="233" spans="1:38" ht="17.25" thickBot="1">
      <c r="A233" s="72">
        <v>385</v>
      </c>
      <c r="B233" s="57" t="s">
        <v>298</v>
      </c>
      <c r="C233" s="58" t="s">
        <v>1826</v>
      </c>
      <c r="D233" s="69" t="s">
        <v>102</v>
      </c>
      <c r="E233" s="58" t="s">
        <v>75</v>
      </c>
      <c r="F233" s="69" t="s">
        <v>4163</v>
      </c>
      <c r="G233" s="69">
        <v>1993</v>
      </c>
      <c r="H233" s="70">
        <v>14</v>
      </c>
      <c r="I233" s="71">
        <v>8</v>
      </c>
      <c r="J233" s="71">
        <v>652</v>
      </c>
      <c r="K233" s="71">
        <v>7.2</v>
      </c>
      <c r="L233" s="70">
        <v>3</v>
      </c>
      <c r="M233" s="60">
        <v>0</v>
      </c>
      <c r="N233" s="71">
        <v>3</v>
      </c>
      <c r="O233" s="71">
        <v>3</v>
      </c>
      <c r="P233" s="60">
        <v>0</v>
      </c>
      <c r="Q233" s="60">
        <v>0</v>
      </c>
      <c r="R233" s="71">
        <v>1</v>
      </c>
      <c r="S233" s="60">
        <v>0</v>
      </c>
      <c r="T233" s="70">
        <v>2.8</v>
      </c>
      <c r="U233" s="71">
        <v>2.8</v>
      </c>
      <c r="V233" s="71">
        <v>0.1</v>
      </c>
      <c r="W233" s="71">
        <v>2.9</v>
      </c>
      <c r="X233" s="70">
        <v>16</v>
      </c>
      <c r="Y233" s="71">
        <v>19</v>
      </c>
      <c r="Z233" s="71">
        <v>36</v>
      </c>
      <c r="AA233" s="70">
        <v>0.41</v>
      </c>
      <c r="AB233" s="60">
        <v>0</v>
      </c>
      <c r="AC233" s="71">
        <v>0.41</v>
      </c>
      <c r="AD233" s="71">
        <v>0.41</v>
      </c>
      <c r="AE233" s="71">
        <v>0.41</v>
      </c>
      <c r="AF233" s="70">
        <v>0.38</v>
      </c>
      <c r="AG233" s="71">
        <v>0.02</v>
      </c>
      <c r="AH233" s="71">
        <v>0.4</v>
      </c>
      <c r="AI233" s="71">
        <v>0.38</v>
      </c>
      <c r="AJ233" s="71">
        <v>0.4</v>
      </c>
      <c r="AK233" s="63" t="s">
        <v>25</v>
      </c>
      <c r="AL233" s="93"/>
    </row>
    <row r="234" spans="1:38" ht="17.25" thickBot="1">
      <c r="A234" s="72">
        <v>81</v>
      </c>
      <c r="B234" s="57" t="s">
        <v>139</v>
      </c>
      <c r="C234" s="58" t="s">
        <v>1822</v>
      </c>
      <c r="D234" s="69" t="s">
        <v>103</v>
      </c>
      <c r="E234" s="58" t="s">
        <v>69</v>
      </c>
      <c r="F234" s="69" t="s">
        <v>3906</v>
      </c>
      <c r="G234" s="69">
        <v>1992</v>
      </c>
      <c r="H234" s="70">
        <v>8</v>
      </c>
      <c r="I234" s="71">
        <v>8</v>
      </c>
      <c r="J234" s="71">
        <v>648</v>
      </c>
      <c r="K234" s="71">
        <v>7.2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71">
        <v>1</v>
      </c>
      <c r="S234" s="60">
        <v>0</v>
      </c>
      <c r="T234" s="70">
        <v>1.8</v>
      </c>
      <c r="U234" s="71">
        <v>1.8</v>
      </c>
      <c r="V234" s="71">
        <v>0.3</v>
      </c>
      <c r="W234" s="71">
        <v>2.1</v>
      </c>
      <c r="X234" s="70">
        <v>8</v>
      </c>
      <c r="Y234" s="71">
        <v>55</v>
      </c>
      <c r="Z234" s="71">
        <v>24</v>
      </c>
      <c r="AA234" s="70">
        <v>0.14000000000000001</v>
      </c>
      <c r="AB234" s="60">
        <v>0</v>
      </c>
      <c r="AC234" s="71">
        <v>0.14000000000000001</v>
      </c>
      <c r="AD234" s="71">
        <v>0.14000000000000001</v>
      </c>
      <c r="AE234" s="71">
        <v>0.14000000000000001</v>
      </c>
      <c r="AF234" s="70">
        <v>0.25</v>
      </c>
      <c r="AG234" s="71">
        <v>0.04</v>
      </c>
      <c r="AH234" s="71">
        <v>0.28999999999999998</v>
      </c>
      <c r="AI234" s="71">
        <v>0.25</v>
      </c>
      <c r="AJ234" s="71">
        <v>0.28999999999999998</v>
      </c>
      <c r="AK234" s="63" t="s">
        <v>25</v>
      </c>
      <c r="AL234" s="93">
        <f>AC234-AH234</f>
        <v>-0.14999999999999997</v>
      </c>
    </row>
    <row r="235" spans="1:38" ht="17.25" thickBot="1">
      <c r="A235" s="72">
        <v>130</v>
      </c>
      <c r="B235" s="57" t="s">
        <v>3214</v>
      </c>
      <c r="C235" s="58" t="s">
        <v>1821</v>
      </c>
      <c r="D235" s="69" t="s">
        <v>103</v>
      </c>
      <c r="E235" s="58" t="s">
        <v>87</v>
      </c>
      <c r="F235" s="69" t="s">
        <v>3948</v>
      </c>
      <c r="G235" s="69">
        <v>1998</v>
      </c>
      <c r="H235" s="70">
        <v>9</v>
      </c>
      <c r="I235" s="71">
        <v>9</v>
      </c>
      <c r="J235" s="71">
        <v>648</v>
      </c>
      <c r="K235" s="71">
        <v>7.2</v>
      </c>
      <c r="L235" s="70">
        <v>1</v>
      </c>
      <c r="M235" s="60">
        <v>0</v>
      </c>
      <c r="N235" s="71">
        <v>1</v>
      </c>
      <c r="O235" s="71">
        <v>1</v>
      </c>
      <c r="P235" s="60">
        <v>0</v>
      </c>
      <c r="Q235" s="60">
        <v>0</v>
      </c>
      <c r="R235" s="71">
        <v>1</v>
      </c>
      <c r="S235" s="60">
        <v>0</v>
      </c>
      <c r="T235" s="70">
        <v>0.6</v>
      </c>
      <c r="U235" s="71">
        <v>0.6</v>
      </c>
      <c r="V235" s="60">
        <v>0</v>
      </c>
      <c r="W235" s="71">
        <v>0.6</v>
      </c>
      <c r="X235" s="70">
        <v>4</v>
      </c>
      <c r="Y235" s="71">
        <v>38</v>
      </c>
      <c r="Z235" s="71">
        <v>20</v>
      </c>
      <c r="AA235" s="70">
        <v>0.14000000000000001</v>
      </c>
      <c r="AB235" s="60">
        <v>0</v>
      </c>
      <c r="AC235" s="71">
        <v>0.14000000000000001</v>
      </c>
      <c r="AD235" s="71">
        <v>0.14000000000000001</v>
      </c>
      <c r="AE235" s="71">
        <v>0.14000000000000001</v>
      </c>
      <c r="AF235" s="70">
        <v>0.08</v>
      </c>
      <c r="AG235" s="71">
        <v>0.01</v>
      </c>
      <c r="AH235" s="71">
        <v>0.09</v>
      </c>
      <c r="AI235" s="71">
        <v>0.08</v>
      </c>
      <c r="AJ235" s="71">
        <v>0.09</v>
      </c>
      <c r="AK235" s="63" t="s">
        <v>25</v>
      </c>
      <c r="AL235" s="93">
        <f>AC235-AH235</f>
        <v>5.0000000000000017E-2</v>
      </c>
    </row>
    <row r="236" spans="1:38" ht="17.25" thickBot="1">
      <c r="A236" s="72">
        <v>326</v>
      </c>
      <c r="B236" s="57" t="s">
        <v>276</v>
      </c>
      <c r="C236" s="58" t="s">
        <v>1851</v>
      </c>
      <c r="D236" s="69" t="s">
        <v>104</v>
      </c>
      <c r="E236" s="58" t="s">
        <v>87</v>
      </c>
      <c r="F236" s="69" t="s">
        <v>4120</v>
      </c>
      <c r="G236" s="69">
        <v>1996</v>
      </c>
      <c r="H236" s="70">
        <v>10</v>
      </c>
      <c r="I236" s="71">
        <v>7</v>
      </c>
      <c r="J236" s="71">
        <v>645</v>
      </c>
      <c r="K236" s="71">
        <v>7.2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4</v>
      </c>
      <c r="S236" s="71">
        <v>1</v>
      </c>
      <c r="T236" s="70">
        <v>0.1</v>
      </c>
      <c r="U236" s="71">
        <v>0.1</v>
      </c>
      <c r="V236" s="71">
        <v>0.1</v>
      </c>
      <c r="W236" s="71">
        <v>0.2</v>
      </c>
      <c r="X236" s="70">
        <v>7</v>
      </c>
      <c r="Y236" s="71">
        <v>24</v>
      </c>
      <c r="Z236" s="71">
        <v>4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0.01</v>
      </c>
      <c r="AG236" s="71">
        <v>0.02</v>
      </c>
      <c r="AH236" s="71">
        <v>0.03</v>
      </c>
      <c r="AI236" s="71">
        <v>0.01</v>
      </c>
      <c r="AJ236" s="71">
        <v>0.03</v>
      </c>
      <c r="AK236" s="63" t="s">
        <v>25</v>
      </c>
      <c r="AL236" s="93">
        <f>AC236-AH236</f>
        <v>-0.03</v>
      </c>
    </row>
    <row r="237" spans="1:38" ht="17.25" thickBot="1">
      <c r="A237" s="72">
        <v>388</v>
      </c>
      <c r="B237" s="57" t="s">
        <v>301</v>
      </c>
      <c r="C237" s="58" t="s">
        <v>1822</v>
      </c>
      <c r="D237" s="69" t="s">
        <v>102</v>
      </c>
      <c r="E237" s="58" t="s">
        <v>71</v>
      </c>
      <c r="F237" s="69" t="s">
        <v>3767</v>
      </c>
      <c r="G237" s="69">
        <v>1997</v>
      </c>
      <c r="H237" s="70">
        <v>13</v>
      </c>
      <c r="I237" s="71">
        <v>8</v>
      </c>
      <c r="J237" s="71">
        <v>638</v>
      </c>
      <c r="K237" s="71">
        <v>7.1</v>
      </c>
      <c r="L237" s="70">
        <v>3</v>
      </c>
      <c r="M237" s="71">
        <v>3</v>
      </c>
      <c r="N237" s="71">
        <v>6</v>
      </c>
      <c r="O237" s="71">
        <v>3</v>
      </c>
      <c r="P237" s="60">
        <v>0</v>
      </c>
      <c r="Q237" s="60">
        <v>0</v>
      </c>
      <c r="R237" s="71">
        <v>2</v>
      </c>
      <c r="S237" s="60">
        <v>0</v>
      </c>
      <c r="T237" s="70">
        <v>3.7</v>
      </c>
      <c r="U237" s="71">
        <v>3.7</v>
      </c>
      <c r="V237" s="71">
        <v>1.1000000000000001</v>
      </c>
      <c r="W237" s="71">
        <v>4.8</v>
      </c>
      <c r="X237" s="70">
        <v>12</v>
      </c>
      <c r="Y237" s="71">
        <v>21</v>
      </c>
      <c r="Z237" s="71">
        <v>62</v>
      </c>
      <c r="AA237" s="70">
        <v>0.42</v>
      </c>
      <c r="AB237" s="71">
        <v>0.42</v>
      </c>
      <c r="AC237" s="71">
        <v>0.85</v>
      </c>
      <c r="AD237" s="71">
        <v>0.42</v>
      </c>
      <c r="AE237" s="71">
        <v>0.85</v>
      </c>
      <c r="AF237" s="70">
        <v>0.53</v>
      </c>
      <c r="AG237" s="71">
        <v>0.15</v>
      </c>
      <c r="AH237" s="71">
        <v>0.68</v>
      </c>
      <c r="AI237" s="71">
        <v>0.53</v>
      </c>
      <c r="AJ237" s="71">
        <v>0.68</v>
      </c>
      <c r="AK237" s="63" t="s">
        <v>25</v>
      </c>
      <c r="AL237" s="93">
        <f>AC237-AH237</f>
        <v>0.16999999999999993</v>
      </c>
    </row>
    <row r="238" spans="1:38" ht="17.25" thickBot="1">
      <c r="A238" s="72">
        <v>80</v>
      </c>
      <c r="B238" s="57" t="s">
        <v>138</v>
      </c>
      <c r="C238" s="58" t="s">
        <v>1822</v>
      </c>
      <c r="D238" s="69" t="s">
        <v>104</v>
      </c>
      <c r="E238" s="58" t="s">
        <v>83</v>
      </c>
      <c r="F238" s="69" t="s">
        <v>3905</v>
      </c>
      <c r="G238" s="69">
        <v>1993</v>
      </c>
      <c r="H238" s="70">
        <v>11</v>
      </c>
      <c r="I238" s="71">
        <v>7</v>
      </c>
      <c r="J238" s="71">
        <v>637</v>
      </c>
      <c r="K238" s="71">
        <v>7.1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0.5</v>
      </c>
      <c r="U238" s="71">
        <v>0.5</v>
      </c>
      <c r="V238" s="60">
        <v>0</v>
      </c>
      <c r="W238" s="71">
        <v>0.5</v>
      </c>
      <c r="X238" s="59">
        <v>0</v>
      </c>
      <c r="Y238" s="71">
        <v>22</v>
      </c>
      <c r="Z238" s="60">
        <v>0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7.0000000000000007E-2</v>
      </c>
      <c r="AG238" s="60">
        <v>0</v>
      </c>
      <c r="AH238" s="71">
        <v>7.0000000000000007E-2</v>
      </c>
      <c r="AI238" s="71">
        <v>7.0000000000000007E-2</v>
      </c>
      <c r="AJ238" s="71">
        <v>7.0000000000000007E-2</v>
      </c>
      <c r="AK238" s="63" t="s">
        <v>25</v>
      </c>
      <c r="AL238" s="93"/>
    </row>
    <row r="239" spans="1:38" ht="17.25" thickBot="1">
      <c r="A239" s="72">
        <v>315</v>
      </c>
      <c r="B239" s="57" t="s">
        <v>270</v>
      </c>
      <c r="C239" s="58" t="s">
        <v>1862</v>
      </c>
      <c r="D239" s="69" t="s">
        <v>102</v>
      </c>
      <c r="E239" s="58" t="s">
        <v>81</v>
      </c>
      <c r="F239" s="69" t="s">
        <v>4109</v>
      </c>
      <c r="G239" s="69">
        <v>2001</v>
      </c>
      <c r="H239" s="70">
        <v>14</v>
      </c>
      <c r="I239" s="71">
        <v>7</v>
      </c>
      <c r="J239" s="71">
        <v>637</v>
      </c>
      <c r="K239" s="71">
        <v>7.1</v>
      </c>
      <c r="L239" s="70">
        <v>2</v>
      </c>
      <c r="M239" s="71">
        <v>1</v>
      </c>
      <c r="N239" s="71">
        <v>3</v>
      </c>
      <c r="O239" s="71">
        <v>2</v>
      </c>
      <c r="P239" s="60">
        <v>0</v>
      </c>
      <c r="Q239" s="60">
        <v>0</v>
      </c>
      <c r="R239" s="71">
        <v>3</v>
      </c>
      <c r="S239" s="60">
        <v>0</v>
      </c>
      <c r="T239" s="70">
        <v>1.2</v>
      </c>
      <c r="U239" s="71">
        <v>1.2</v>
      </c>
      <c r="V239" s="71">
        <v>1.4</v>
      </c>
      <c r="W239" s="71">
        <v>2.6</v>
      </c>
      <c r="X239" s="70">
        <v>43</v>
      </c>
      <c r="Y239" s="71">
        <v>13</v>
      </c>
      <c r="Z239" s="71">
        <v>56</v>
      </c>
      <c r="AA239" s="70">
        <v>0.28000000000000003</v>
      </c>
      <c r="AB239" s="71">
        <v>0.14000000000000001</v>
      </c>
      <c r="AC239" s="71">
        <v>0.42</v>
      </c>
      <c r="AD239" s="71">
        <v>0.28000000000000003</v>
      </c>
      <c r="AE239" s="71">
        <v>0.42</v>
      </c>
      <c r="AF239" s="70">
        <v>0.16</v>
      </c>
      <c r="AG239" s="71">
        <v>0.2</v>
      </c>
      <c r="AH239" s="71">
        <v>0.36</v>
      </c>
      <c r="AI239" s="71">
        <v>0.16</v>
      </c>
      <c r="AJ239" s="71">
        <v>0.36</v>
      </c>
      <c r="AK239" s="63" t="s">
        <v>25</v>
      </c>
      <c r="AL239" s="93">
        <f>AC239-AH239</f>
        <v>0.06</v>
      </c>
    </row>
    <row r="240" spans="1:38" ht="17.25" thickBot="1">
      <c r="A240" s="72">
        <v>226</v>
      </c>
      <c r="B240" s="57" t="s">
        <v>222</v>
      </c>
      <c r="C240" s="58" t="s">
        <v>1841</v>
      </c>
      <c r="D240" s="69" t="s">
        <v>1819</v>
      </c>
      <c r="E240" s="58" t="s">
        <v>79</v>
      </c>
      <c r="F240" s="69" t="s">
        <v>4034</v>
      </c>
      <c r="G240" s="69">
        <v>1996</v>
      </c>
      <c r="H240" s="70">
        <v>12</v>
      </c>
      <c r="I240" s="71">
        <v>8</v>
      </c>
      <c r="J240" s="71">
        <v>634</v>
      </c>
      <c r="K240" s="71">
        <v>7</v>
      </c>
      <c r="L240" s="70">
        <v>4</v>
      </c>
      <c r="M240" s="60">
        <v>0</v>
      </c>
      <c r="N240" s="71">
        <v>4</v>
      </c>
      <c r="O240" s="71">
        <v>4</v>
      </c>
      <c r="P240" s="60">
        <v>0</v>
      </c>
      <c r="Q240" s="60">
        <v>0</v>
      </c>
      <c r="R240" s="71">
        <v>3</v>
      </c>
      <c r="S240" s="71">
        <v>1</v>
      </c>
      <c r="T240" s="70">
        <v>3</v>
      </c>
      <c r="U240" s="71">
        <v>3</v>
      </c>
      <c r="V240" s="71">
        <v>0.7</v>
      </c>
      <c r="W240" s="71">
        <v>3.6</v>
      </c>
      <c r="X240" s="70">
        <v>30</v>
      </c>
      <c r="Y240" s="71">
        <v>14</v>
      </c>
      <c r="Z240" s="71">
        <v>71</v>
      </c>
      <c r="AA240" s="70">
        <v>0.56999999999999995</v>
      </c>
      <c r="AB240" s="60">
        <v>0</v>
      </c>
      <c r="AC240" s="71">
        <v>0.56999999999999995</v>
      </c>
      <c r="AD240" s="71">
        <v>0.56999999999999995</v>
      </c>
      <c r="AE240" s="71">
        <v>0.56999999999999995</v>
      </c>
      <c r="AF240" s="70">
        <v>0.42</v>
      </c>
      <c r="AG240" s="71">
        <v>0.09</v>
      </c>
      <c r="AH240" s="71">
        <v>0.51</v>
      </c>
      <c r="AI240" s="71">
        <v>0.42</v>
      </c>
      <c r="AJ240" s="71">
        <v>0.51</v>
      </c>
      <c r="AK240" s="63" t="s">
        <v>25</v>
      </c>
      <c r="AL240" s="93"/>
    </row>
    <row r="241" spans="1:38" ht="17.25" thickBot="1">
      <c r="A241" s="72">
        <v>396</v>
      </c>
      <c r="B241" s="57" t="s">
        <v>2926</v>
      </c>
      <c r="C241" s="58" t="s">
        <v>1812</v>
      </c>
      <c r="D241" s="69" t="s">
        <v>102</v>
      </c>
      <c r="E241" s="58" t="s">
        <v>2347</v>
      </c>
      <c r="F241" s="69" t="s">
        <v>4169</v>
      </c>
      <c r="G241" s="69">
        <v>1989</v>
      </c>
      <c r="H241" s="70">
        <v>11</v>
      </c>
      <c r="I241" s="71">
        <v>6</v>
      </c>
      <c r="J241" s="71">
        <v>630</v>
      </c>
      <c r="K241" s="71">
        <v>7</v>
      </c>
      <c r="L241" s="70">
        <v>2</v>
      </c>
      <c r="M241" s="71">
        <v>1</v>
      </c>
      <c r="N241" s="71">
        <v>3</v>
      </c>
      <c r="O241" s="71">
        <v>1</v>
      </c>
      <c r="P241" s="71">
        <v>1</v>
      </c>
      <c r="Q241" s="71">
        <v>1</v>
      </c>
      <c r="R241" s="60">
        <v>0</v>
      </c>
      <c r="S241" s="60">
        <v>0</v>
      </c>
      <c r="T241" s="70">
        <v>2.8</v>
      </c>
      <c r="U241" s="71">
        <v>2</v>
      </c>
      <c r="V241" s="71">
        <v>0.1</v>
      </c>
      <c r="W241" s="71">
        <v>2.1</v>
      </c>
      <c r="X241" s="70">
        <v>1</v>
      </c>
      <c r="Y241" s="71">
        <v>11</v>
      </c>
      <c r="Z241" s="71">
        <v>22</v>
      </c>
      <c r="AA241" s="70">
        <v>0.28999999999999998</v>
      </c>
      <c r="AB241" s="71">
        <v>0.14000000000000001</v>
      </c>
      <c r="AC241" s="71">
        <v>0.43</v>
      </c>
      <c r="AD241" s="71">
        <v>0.14000000000000001</v>
      </c>
      <c r="AE241" s="71">
        <v>0.28999999999999998</v>
      </c>
      <c r="AF241" s="70">
        <v>0.4</v>
      </c>
      <c r="AG241" s="71">
        <v>0.02</v>
      </c>
      <c r="AH241" s="71">
        <v>0.42</v>
      </c>
      <c r="AI241" s="71">
        <v>0.28999999999999998</v>
      </c>
      <c r="AJ241" s="71">
        <v>0.31</v>
      </c>
      <c r="AK241" s="63" t="s">
        <v>25</v>
      </c>
      <c r="AL241" s="93"/>
    </row>
    <row r="242" spans="1:38" ht="17.25" thickBot="1">
      <c r="A242" s="72">
        <v>468</v>
      </c>
      <c r="B242" s="57" t="s">
        <v>2734</v>
      </c>
      <c r="C242" s="58" t="s">
        <v>1818</v>
      </c>
      <c r="D242" s="69" t="s">
        <v>111</v>
      </c>
      <c r="E242" s="58" t="s">
        <v>73</v>
      </c>
      <c r="F242" s="69" t="s">
        <v>4229</v>
      </c>
      <c r="G242" s="69">
        <v>2002</v>
      </c>
      <c r="H242" s="70">
        <v>7</v>
      </c>
      <c r="I242" s="71">
        <v>7</v>
      </c>
      <c r="J242" s="71">
        <v>630</v>
      </c>
      <c r="K242" s="71">
        <v>7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59">
        <v>0</v>
      </c>
      <c r="U242" s="60">
        <v>0</v>
      </c>
      <c r="V242" s="60">
        <v>0</v>
      </c>
      <c r="W242" s="60">
        <v>0</v>
      </c>
      <c r="X242" s="59">
        <v>0</v>
      </c>
      <c r="Y242" s="71">
        <v>1</v>
      </c>
      <c r="Z242" s="60">
        <v>0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59">
        <v>0</v>
      </c>
      <c r="AG242" s="60">
        <v>0</v>
      </c>
      <c r="AH242" s="60">
        <v>0</v>
      </c>
      <c r="AI242" s="60">
        <v>0</v>
      </c>
      <c r="AJ242" s="60">
        <v>0</v>
      </c>
      <c r="AK242" s="63" t="s">
        <v>25</v>
      </c>
      <c r="AL242" s="93">
        <f>AC242-AH242</f>
        <v>0</v>
      </c>
    </row>
    <row r="243" spans="1:38" ht="17.25" thickBot="1">
      <c r="A243" s="72">
        <v>167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3983</v>
      </c>
      <c r="G243" s="69">
        <v>1999</v>
      </c>
      <c r="H243" s="70">
        <v>14</v>
      </c>
      <c r="I243" s="71">
        <v>7</v>
      </c>
      <c r="J243" s="71">
        <v>624</v>
      </c>
      <c r="K243" s="71">
        <v>6.9</v>
      </c>
      <c r="L243" s="70">
        <v>2</v>
      </c>
      <c r="M243" s="60">
        <v>0</v>
      </c>
      <c r="N243" s="71">
        <v>2</v>
      </c>
      <c r="O243" s="71">
        <v>2</v>
      </c>
      <c r="P243" s="60">
        <v>0</v>
      </c>
      <c r="Q243" s="60">
        <v>0</v>
      </c>
      <c r="R243" s="60">
        <v>0</v>
      </c>
      <c r="S243" s="60">
        <v>0</v>
      </c>
      <c r="T243" s="70">
        <v>2.6</v>
      </c>
      <c r="U243" s="71">
        <v>2.6</v>
      </c>
      <c r="V243" s="71">
        <v>0.3</v>
      </c>
      <c r="W243" s="71">
        <v>2.8</v>
      </c>
      <c r="X243" s="70">
        <v>13</v>
      </c>
      <c r="Y243" s="71">
        <v>31</v>
      </c>
      <c r="Z243" s="71">
        <v>47</v>
      </c>
      <c r="AA243" s="70">
        <v>0.28999999999999998</v>
      </c>
      <c r="AB243" s="60">
        <v>0</v>
      </c>
      <c r="AC243" s="71">
        <v>0.28999999999999998</v>
      </c>
      <c r="AD243" s="71">
        <v>0.28999999999999998</v>
      </c>
      <c r="AE243" s="71">
        <v>0.28999999999999998</v>
      </c>
      <c r="AF243" s="70">
        <v>0.37</v>
      </c>
      <c r="AG243" s="71">
        <v>0.04</v>
      </c>
      <c r="AH243" s="71">
        <v>0.41</v>
      </c>
      <c r="AI243" s="71">
        <v>0.37</v>
      </c>
      <c r="AJ243" s="71">
        <v>0.41</v>
      </c>
      <c r="AK243" s="63" t="s">
        <v>25</v>
      </c>
      <c r="AL243" s="93"/>
    </row>
    <row r="244" spans="1:38" ht="17.25" thickBot="1">
      <c r="A244" s="72">
        <v>360</v>
      </c>
      <c r="B244" s="57" t="s">
        <v>289</v>
      </c>
      <c r="C244" s="58" t="s">
        <v>1811</v>
      </c>
      <c r="D244" s="69" t="s">
        <v>104</v>
      </c>
      <c r="E244" s="58" t="s">
        <v>96</v>
      </c>
      <c r="F244" s="69" t="s">
        <v>4143</v>
      </c>
      <c r="G244" s="69">
        <v>2001</v>
      </c>
      <c r="H244" s="70">
        <v>14</v>
      </c>
      <c r="I244" s="71">
        <v>5</v>
      </c>
      <c r="J244" s="71">
        <v>619</v>
      </c>
      <c r="K244" s="71">
        <v>6.9</v>
      </c>
      <c r="L244" s="59">
        <v>0</v>
      </c>
      <c r="M244" s="71">
        <v>2</v>
      </c>
      <c r="N244" s="71">
        <v>2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70">
        <v>0.3</v>
      </c>
      <c r="U244" s="71">
        <v>0.3</v>
      </c>
      <c r="V244" s="71">
        <v>1.4</v>
      </c>
      <c r="W244" s="71">
        <v>1.7</v>
      </c>
      <c r="X244" s="70">
        <v>13</v>
      </c>
      <c r="Y244" s="71">
        <v>23</v>
      </c>
      <c r="Z244" s="71">
        <v>23</v>
      </c>
      <c r="AA244" s="59">
        <v>0</v>
      </c>
      <c r="AB244" s="71">
        <v>0.28999999999999998</v>
      </c>
      <c r="AC244" s="71">
        <v>0.28999999999999998</v>
      </c>
      <c r="AD244" s="60">
        <v>0</v>
      </c>
      <c r="AE244" s="71">
        <v>0.28999999999999998</v>
      </c>
      <c r="AF244" s="70">
        <v>0.05</v>
      </c>
      <c r="AG244" s="71">
        <v>0.2</v>
      </c>
      <c r="AH244" s="71">
        <v>0.25</v>
      </c>
      <c r="AI244" s="71">
        <v>0.05</v>
      </c>
      <c r="AJ244" s="71">
        <v>0.25</v>
      </c>
      <c r="AK244" s="63" t="s">
        <v>25</v>
      </c>
      <c r="AL244" s="93">
        <f>AC244-AH244</f>
        <v>3.999999999999998E-2</v>
      </c>
    </row>
    <row r="245" spans="1:38" ht="17.25" thickBot="1">
      <c r="A245" s="72">
        <v>243</v>
      </c>
      <c r="B245" s="57" t="s">
        <v>229</v>
      </c>
      <c r="C245" s="58" t="s">
        <v>1814</v>
      </c>
      <c r="D245" s="69" t="s">
        <v>104</v>
      </c>
      <c r="E245" s="58" t="s">
        <v>79</v>
      </c>
      <c r="F245" s="69" t="s">
        <v>4049</v>
      </c>
      <c r="G245" s="69">
        <v>1999</v>
      </c>
      <c r="H245" s="70">
        <v>11</v>
      </c>
      <c r="I245" s="71">
        <v>6</v>
      </c>
      <c r="J245" s="71">
        <v>615</v>
      </c>
      <c r="K245" s="71">
        <v>6.8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0.1</v>
      </c>
      <c r="U245" s="71">
        <v>0.1</v>
      </c>
      <c r="V245" s="71">
        <v>0.2</v>
      </c>
      <c r="W245" s="71">
        <v>0.3</v>
      </c>
      <c r="X245" s="70">
        <v>11</v>
      </c>
      <c r="Y245" s="71">
        <v>55</v>
      </c>
      <c r="Z245" s="71">
        <v>1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0.02</v>
      </c>
      <c r="AG245" s="71">
        <v>0.03</v>
      </c>
      <c r="AH245" s="71">
        <v>0.05</v>
      </c>
      <c r="AI245" s="71">
        <v>0.02</v>
      </c>
      <c r="AJ245" s="71">
        <v>0.05</v>
      </c>
      <c r="AK245" s="63" t="s">
        <v>25</v>
      </c>
      <c r="AL245" s="93">
        <f>AC245-AH245</f>
        <v>-0.05</v>
      </c>
    </row>
    <row r="246" spans="1:38" ht="17.25" thickBot="1">
      <c r="A246" s="72">
        <v>493</v>
      </c>
      <c r="B246" s="57" t="s">
        <v>360</v>
      </c>
      <c r="C246" s="58" t="s">
        <v>1812</v>
      </c>
      <c r="D246" s="69" t="s">
        <v>103</v>
      </c>
      <c r="E246" s="58" t="s">
        <v>87</v>
      </c>
      <c r="F246" s="69" t="s">
        <v>3764</v>
      </c>
      <c r="G246" s="69">
        <v>1997</v>
      </c>
      <c r="H246" s="70">
        <v>13</v>
      </c>
      <c r="I246" s="71">
        <v>5</v>
      </c>
      <c r="J246" s="71">
        <v>613</v>
      </c>
      <c r="K246" s="71">
        <v>6.8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3</v>
      </c>
      <c r="S246" s="60">
        <v>0</v>
      </c>
      <c r="T246" s="70">
        <v>0.8</v>
      </c>
      <c r="U246" s="71">
        <v>0.8</v>
      </c>
      <c r="V246" s="71">
        <v>0.1</v>
      </c>
      <c r="W246" s="71">
        <v>0.9</v>
      </c>
      <c r="X246" s="70">
        <v>5</v>
      </c>
      <c r="Y246" s="71">
        <v>14</v>
      </c>
      <c r="Z246" s="71">
        <v>18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0.11</v>
      </c>
      <c r="AG246" s="71">
        <v>0.02</v>
      </c>
      <c r="AH246" s="71">
        <v>0.13</v>
      </c>
      <c r="AI246" s="71">
        <v>0.11</v>
      </c>
      <c r="AJ246" s="71">
        <v>0.13</v>
      </c>
      <c r="AK246" s="63" t="s">
        <v>25</v>
      </c>
      <c r="AL246" s="93">
        <f>AC246-AH246</f>
        <v>-0.13</v>
      </c>
    </row>
    <row r="247" spans="1:38" ht="17.25" thickBot="1">
      <c r="A247" s="72">
        <v>150</v>
      </c>
      <c r="B247" s="57" t="s">
        <v>175</v>
      </c>
      <c r="C247" s="58" t="s">
        <v>1825</v>
      </c>
      <c r="D247" s="69" t="s">
        <v>103</v>
      </c>
      <c r="E247" s="58" t="s">
        <v>69</v>
      </c>
      <c r="F247" s="69" t="s">
        <v>3967</v>
      </c>
      <c r="G247" s="69">
        <v>1992</v>
      </c>
      <c r="H247" s="70">
        <v>11</v>
      </c>
      <c r="I247" s="71">
        <v>6</v>
      </c>
      <c r="J247" s="71">
        <v>607</v>
      </c>
      <c r="K247" s="71">
        <v>6.7</v>
      </c>
      <c r="L247" s="70">
        <v>1</v>
      </c>
      <c r="M247" s="71">
        <v>1</v>
      </c>
      <c r="N247" s="71">
        <v>2</v>
      </c>
      <c r="O247" s="71">
        <v>1</v>
      </c>
      <c r="P247" s="60">
        <v>0</v>
      </c>
      <c r="Q247" s="60">
        <v>0</v>
      </c>
      <c r="R247" s="60">
        <v>0</v>
      </c>
      <c r="S247" s="60">
        <v>0</v>
      </c>
      <c r="T247" s="70">
        <v>0.4</v>
      </c>
      <c r="U247" s="71">
        <v>0.4</v>
      </c>
      <c r="V247" s="71">
        <v>1</v>
      </c>
      <c r="W247" s="71">
        <v>1.4</v>
      </c>
      <c r="X247" s="70">
        <v>14</v>
      </c>
      <c r="Y247" s="71">
        <v>32</v>
      </c>
      <c r="Z247" s="71">
        <v>15</v>
      </c>
      <c r="AA247" s="70">
        <v>0.15</v>
      </c>
      <c r="AB247" s="71">
        <v>0.15</v>
      </c>
      <c r="AC247" s="71">
        <v>0.3</v>
      </c>
      <c r="AD247" s="71">
        <v>0.15</v>
      </c>
      <c r="AE247" s="71">
        <v>0.3</v>
      </c>
      <c r="AF247" s="70">
        <v>0.06</v>
      </c>
      <c r="AG247" s="71">
        <v>0.15</v>
      </c>
      <c r="AH247" s="71">
        <v>0.21</v>
      </c>
      <c r="AI247" s="71">
        <v>0.06</v>
      </c>
      <c r="AJ247" s="71">
        <v>0.21</v>
      </c>
      <c r="AK247" s="63" t="s">
        <v>25</v>
      </c>
      <c r="AL247" s="93">
        <f>AC247-AH247</f>
        <v>0.09</v>
      </c>
    </row>
    <row r="248" spans="1:38" ht="17.25" thickBot="1">
      <c r="A248" s="72">
        <v>165</v>
      </c>
      <c r="B248" s="57" t="s">
        <v>2663</v>
      </c>
      <c r="C248" s="58" t="s">
        <v>2664</v>
      </c>
      <c r="D248" s="69" t="s">
        <v>1819</v>
      </c>
      <c r="E248" s="58" t="s">
        <v>2347</v>
      </c>
      <c r="F248" s="69" t="s">
        <v>3981</v>
      </c>
      <c r="G248" s="69">
        <v>2000</v>
      </c>
      <c r="H248" s="70">
        <v>7</v>
      </c>
      <c r="I248" s="71">
        <v>7</v>
      </c>
      <c r="J248" s="71">
        <v>607</v>
      </c>
      <c r="K248" s="71">
        <v>6.7</v>
      </c>
      <c r="L248" s="70">
        <v>3</v>
      </c>
      <c r="M248" s="71">
        <v>2</v>
      </c>
      <c r="N248" s="71">
        <v>5</v>
      </c>
      <c r="O248" s="71">
        <v>3</v>
      </c>
      <c r="P248" s="60">
        <v>0</v>
      </c>
      <c r="Q248" s="60">
        <v>0</v>
      </c>
      <c r="R248" s="60">
        <v>0</v>
      </c>
      <c r="S248" s="71">
        <v>1</v>
      </c>
      <c r="T248" s="70">
        <v>1.6</v>
      </c>
      <c r="U248" s="71">
        <v>1.6</v>
      </c>
      <c r="V248" s="71">
        <v>1.2</v>
      </c>
      <c r="W248" s="71">
        <v>2.7</v>
      </c>
      <c r="X248" s="70">
        <v>18</v>
      </c>
      <c r="Y248" s="71">
        <v>7</v>
      </c>
      <c r="Z248" s="71">
        <v>29</v>
      </c>
      <c r="AA248" s="70">
        <v>0.44</v>
      </c>
      <c r="AB248" s="71">
        <v>0.3</v>
      </c>
      <c r="AC248" s="71">
        <v>0.74</v>
      </c>
      <c r="AD248" s="71">
        <v>0.44</v>
      </c>
      <c r="AE248" s="71">
        <v>0.74</v>
      </c>
      <c r="AF248" s="70">
        <v>0.23</v>
      </c>
      <c r="AG248" s="71">
        <v>0.17</v>
      </c>
      <c r="AH248" s="71">
        <v>0.4</v>
      </c>
      <c r="AI248" s="71">
        <v>0.23</v>
      </c>
      <c r="AJ248" s="71">
        <v>0.4</v>
      </c>
      <c r="AK248" s="63" t="s">
        <v>25</v>
      </c>
      <c r="AL248" s="93">
        <f>AC248-AH248</f>
        <v>0.33999999999999997</v>
      </c>
    </row>
    <row r="249" spans="1:38" ht="17.25" thickBot="1">
      <c r="A249" s="72">
        <v>297</v>
      </c>
      <c r="B249" s="57" t="s">
        <v>3088</v>
      </c>
      <c r="C249" s="58" t="s">
        <v>1812</v>
      </c>
      <c r="D249" s="69" t="s">
        <v>104</v>
      </c>
      <c r="E249" s="58" t="s">
        <v>77</v>
      </c>
      <c r="F249" s="69" t="s">
        <v>4093</v>
      </c>
      <c r="G249" s="69">
        <v>1989</v>
      </c>
      <c r="H249" s="70">
        <v>8</v>
      </c>
      <c r="I249" s="71">
        <v>7</v>
      </c>
      <c r="J249" s="71">
        <v>602</v>
      </c>
      <c r="K249" s="71">
        <v>6.7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60">
        <v>0</v>
      </c>
      <c r="S249" s="60">
        <v>0</v>
      </c>
      <c r="T249" s="70">
        <v>0.5</v>
      </c>
      <c r="U249" s="71">
        <v>0.5</v>
      </c>
      <c r="V249" s="71">
        <v>0.3</v>
      </c>
      <c r="W249" s="71">
        <v>0.7</v>
      </c>
      <c r="X249" s="70">
        <v>7</v>
      </c>
      <c r="Y249" s="71">
        <v>31</v>
      </c>
      <c r="Z249" s="71">
        <v>6</v>
      </c>
      <c r="AA249" s="70">
        <v>0.15</v>
      </c>
      <c r="AB249" s="60">
        <v>0</v>
      </c>
      <c r="AC249" s="71">
        <v>0.15</v>
      </c>
      <c r="AD249" s="71">
        <v>0.15</v>
      </c>
      <c r="AE249" s="71">
        <v>0.15</v>
      </c>
      <c r="AF249" s="70">
        <v>7.0000000000000007E-2</v>
      </c>
      <c r="AG249" s="71">
        <v>0.04</v>
      </c>
      <c r="AH249" s="71">
        <v>0.11</v>
      </c>
      <c r="AI249" s="71">
        <v>7.0000000000000007E-2</v>
      </c>
      <c r="AJ249" s="71">
        <v>0.11</v>
      </c>
      <c r="AK249" s="63" t="s">
        <v>25</v>
      </c>
      <c r="AL249" s="93">
        <f>AC249-AH249</f>
        <v>3.9999999999999994E-2</v>
      </c>
    </row>
    <row r="250" spans="1:38" ht="17.25" thickBot="1">
      <c r="A250" s="72">
        <v>73</v>
      </c>
      <c r="B250" s="57" t="s">
        <v>2918</v>
      </c>
      <c r="C250" s="58" t="s">
        <v>1812</v>
      </c>
      <c r="D250" s="69" t="s">
        <v>104</v>
      </c>
      <c r="E250" s="58" t="s">
        <v>2634</v>
      </c>
      <c r="F250" s="69" t="s">
        <v>3736</v>
      </c>
      <c r="G250" s="69">
        <v>1996</v>
      </c>
      <c r="H250" s="70">
        <v>8</v>
      </c>
      <c r="I250" s="71">
        <v>7</v>
      </c>
      <c r="J250" s="71">
        <v>595</v>
      </c>
      <c r="K250" s="71">
        <v>6.6</v>
      </c>
      <c r="L250" s="59">
        <v>0</v>
      </c>
      <c r="M250" s="71">
        <v>1</v>
      </c>
      <c r="N250" s="71">
        <v>1</v>
      </c>
      <c r="O250" s="60">
        <v>0</v>
      </c>
      <c r="P250" s="60">
        <v>0</v>
      </c>
      <c r="Q250" s="60">
        <v>0</v>
      </c>
      <c r="R250" s="71">
        <v>1</v>
      </c>
      <c r="S250" s="60">
        <v>0</v>
      </c>
      <c r="T250" s="70">
        <v>0.4</v>
      </c>
      <c r="U250" s="71">
        <v>0.4</v>
      </c>
      <c r="V250" s="71">
        <v>0.4</v>
      </c>
      <c r="W250" s="71">
        <v>0.8</v>
      </c>
      <c r="X250" s="59">
        <v>0</v>
      </c>
      <c r="Y250" s="71">
        <v>24</v>
      </c>
      <c r="Z250" s="71">
        <v>9</v>
      </c>
      <c r="AA250" s="59">
        <v>0</v>
      </c>
      <c r="AB250" s="71">
        <v>0.15</v>
      </c>
      <c r="AC250" s="71">
        <v>0.15</v>
      </c>
      <c r="AD250" s="60">
        <v>0</v>
      </c>
      <c r="AE250" s="71">
        <v>0.15</v>
      </c>
      <c r="AF250" s="70">
        <v>0.06</v>
      </c>
      <c r="AG250" s="71">
        <v>0.06</v>
      </c>
      <c r="AH250" s="71">
        <v>0.12</v>
      </c>
      <c r="AI250" s="71">
        <v>0.06</v>
      </c>
      <c r="AJ250" s="71">
        <v>0.12</v>
      </c>
      <c r="AK250" s="63" t="s">
        <v>25</v>
      </c>
      <c r="AL250" s="93">
        <f>AC250-AH250</f>
        <v>0.03</v>
      </c>
    </row>
    <row r="251" spans="1:38" ht="17.25" thickBot="1">
      <c r="A251" s="72">
        <v>33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3862</v>
      </c>
      <c r="G251" s="69">
        <v>1997</v>
      </c>
      <c r="H251" s="70">
        <v>14</v>
      </c>
      <c r="I251" s="71">
        <v>5</v>
      </c>
      <c r="J251" s="71">
        <v>593</v>
      </c>
      <c r="K251" s="71">
        <v>6.6</v>
      </c>
      <c r="L251" s="70">
        <v>5</v>
      </c>
      <c r="M251" s="71">
        <v>4</v>
      </c>
      <c r="N251" s="71">
        <v>9</v>
      </c>
      <c r="O251" s="71">
        <v>5</v>
      </c>
      <c r="P251" s="60">
        <v>0</v>
      </c>
      <c r="Q251" s="60">
        <v>0</v>
      </c>
      <c r="R251" s="71">
        <v>1</v>
      </c>
      <c r="S251" s="60">
        <v>0</v>
      </c>
      <c r="T251" s="70">
        <v>2.7</v>
      </c>
      <c r="U251" s="71">
        <v>2.7</v>
      </c>
      <c r="V251" s="71">
        <v>3.2</v>
      </c>
      <c r="W251" s="71">
        <v>5.8</v>
      </c>
      <c r="X251" s="70">
        <v>35</v>
      </c>
      <c r="Y251" s="71">
        <v>19</v>
      </c>
      <c r="Z251" s="71">
        <v>72</v>
      </c>
      <c r="AA251" s="70">
        <v>0.76</v>
      </c>
      <c r="AB251" s="71">
        <v>0.61</v>
      </c>
      <c r="AC251" s="71">
        <v>1.37</v>
      </c>
      <c r="AD251" s="71">
        <v>0.76</v>
      </c>
      <c r="AE251" s="71">
        <v>1.37</v>
      </c>
      <c r="AF251" s="70">
        <v>0.4</v>
      </c>
      <c r="AG251" s="71">
        <v>0.48</v>
      </c>
      <c r="AH251" s="71">
        <v>0.88</v>
      </c>
      <c r="AI251" s="71">
        <v>0.4</v>
      </c>
      <c r="AJ251" s="71">
        <v>0.88</v>
      </c>
      <c r="AK251" s="63" t="s">
        <v>25</v>
      </c>
      <c r="AL251" s="93">
        <f>AC251-AH251</f>
        <v>0.4900000000000001</v>
      </c>
    </row>
    <row r="252" spans="1:38" ht="17.25" thickBot="1">
      <c r="A252" s="72">
        <v>446</v>
      </c>
      <c r="B252" s="57" t="s">
        <v>336</v>
      </c>
      <c r="C252" s="58" t="s">
        <v>1861</v>
      </c>
      <c r="D252" s="69" t="s">
        <v>104</v>
      </c>
      <c r="E252" s="58" t="s">
        <v>63</v>
      </c>
      <c r="F252" s="69" t="s">
        <v>4209</v>
      </c>
      <c r="G252" s="69">
        <v>1998</v>
      </c>
      <c r="H252" s="70">
        <v>12</v>
      </c>
      <c r="I252" s="71">
        <v>5</v>
      </c>
      <c r="J252" s="71">
        <v>589</v>
      </c>
      <c r="K252" s="71">
        <v>6.5</v>
      </c>
      <c r="L252" s="70">
        <v>1</v>
      </c>
      <c r="M252" s="71">
        <v>1</v>
      </c>
      <c r="N252" s="71">
        <v>2</v>
      </c>
      <c r="O252" s="71">
        <v>1</v>
      </c>
      <c r="P252" s="60">
        <v>0</v>
      </c>
      <c r="Q252" s="60">
        <v>0</v>
      </c>
      <c r="R252" s="71">
        <v>2</v>
      </c>
      <c r="S252" s="71">
        <v>1</v>
      </c>
      <c r="T252" s="70">
        <v>0.5</v>
      </c>
      <c r="U252" s="71">
        <v>0.5</v>
      </c>
      <c r="V252" s="71">
        <v>0.2</v>
      </c>
      <c r="W252" s="71">
        <v>0.7</v>
      </c>
      <c r="X252" s="70">
        <v>10</v>
      </c>
      <c r="Y252" s="71">
        <v>49</v>
      </c>
      <c r="Z252" s="71">
        <v>20</v>
      </c>
      <c r="AA252" s="70">
        <v>0.15</v>
      </c>
      <c r="AB252" s="71">
        <v>0.15</v>
      </c>
      <c r="AC252" s="71">
        <v>0.31</v>
      </c>
      <c r="AD252" s="71">
        <v>0.15</v>
      </c>
      <c r="AE252" s="71">
        <v>0.31</v>
      </c>
      <c r="AF252" s="70">
        <v>0.08</v>
      </c>
      <c r="AG252" s="71">
        <v>0.03</v>
      </c>
      <c r="AH252" s="71">
        <v>0.11</v>
      </c>
      <c r="AI252" s="71">
        <v>0.08</v>
      </c>
      <c r="AJ252" s="71">
        <v>0.11</v>
      </c>
      <c r="AK252" s="63" t="s">
        <v>25</v>
      </c>
      <c r="AL252" s="93">
        <f>AC252-AH252</f>
        <v>0.2</v>
      </c>
    </row>
    <row r="253" spans="1:38" ht="17.25" thickBot="1">
      <c r="A253" s="72">
        <v>4</v>
      </c>
      <c r="B253" s="57" t="s">
        <v>2637</v>
      </c>
      <c r="C253" s="58" t="s">
        <v>1812</v>
      </c>
      <c r="D253" s="69" t="s">
        <v>102</v>
      </c>
      <c r="E253" s="58" t="s">
        <v>2634</v>
      </c>
      <c r="F253" s="69" t="s">
        <v>3836</v>
      </c>
      <c r="G253" s="69">
        <v>1998</v>
      </c>
      <c r="H253" s="70">
        <v>16</v>
      </c>
      <c r="I253" s="71">
        <v>6</v>
      </c>
      <c r="J253" s="71">
        <v>586</v>
      </c>
      <c r="K253" s="71">
        <v>6.5</v>
      </c>
      <c r="L253" s="70">
        <v>4</v>
      </c>
      <c r="M253" s="60">
        <v>0</v>
      </c>
      <c r="N253" s="71">
        <v>4</v>
      </c>
      <c r="O253" s="71">
        <v>4</v>
      </c>
      <c r="P253" s="60">
        <v>0</v>
      </c>
      <c r="Q253" s="60">
        <v>0</v>
      </c>
      <c r="R253" s="71">
        <v>1</v>
      </c>
      <c r="S253" s="60">
        <v>0</v>
      </c>
      <c r="T253" s="70">
        <v>1.9</v>
      </c>
      <c r="U253" s="71">
        <v>1.9</v>
      </c>
      <c r="V253" s="71">
        <v>0.3</v>
      </c>
      <c r="W253" s="71">
        <v>2.2000000000000002</v>
      </c>
      <c r="X253" s="70">
        <v>5</v>
      </c>
      <c r="Y253" s="71">
        <v>11</v>
      </c>
      <c r="Z253" s="71">
        <v>37</v>
      </c>
      <c r="AA253" s="70">
        <v>0.61</v>
      </c>
      <c r="AB253" s="60">
        <v>0</v>
      </c>
      <c r="AC253" s="71">
        <v>0.61</v>
      </c>
      <c r="AD253" s="71">
        <v>0.61</v>
      </c>
      <c r="AE253" s="71">
        <v>0.61</v>
      </c>
      <c r="AF253" s="70">
        <v>0.28999999999999998</v>
      </c>
      <c r="AG253" s="71">
        <v>0.05</v>
      </c>
      <c r="AH253" s="71">
        <v>0.33</v>
      </c>
      <c r="AI253" s="71">
        <v>0.28999999999999998</v>
      </c>
      <c r="AJ253" s="71">
        <v>0.33</v>
      </c>
      <c r="AK253" s="63" t="s">
        <v>25</v>
      </c>
      <c r="AL253" s="93"/>
    </row>
    <row r="254" spans="1:38" ht="17.25" thickBot="1">
      <c r="A254" s="72">
        <v>205</v>
      </c>
      <c r="B254" s="57" t="s">
        <v>209</v>
      </c>
      <c r="C254" s="58" t="s">
        <v>1825</v>
      </c>
      <c r="D254" s="69" t="s">
        <v>103</v>
      </c>
      <c r="E254" s="58" t="s">
        <v>71</v>
      </c>
      <c r="F254" s="69" t="s">
        <v>4017</v>
      </c>
      <c r="G254" s="69">
        <v>1995</v>
      </c>
      <c r="H254" s="70">
        <v>15</v>
      </c>
      <c r="I254" s="71">
        <v>3</v>
      </c>
      <c r="J254" s="71">
        <v>570</v>
      </c>
      <c r="K254" s="71">
        <v>6.3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3</v>
      </c>
      <c r="S254" s="60">
        <v>0</v>
      </c>
      <c r="T254" s="70">
        <v>0.2</v>
      </c>
      <c r="U254" s="71">
        <v>0.2</v>
      </c>
      <c r="V254" s="60">
        <v>0</v>
      </c>
      <c r="W254" s="71">
        <v>0.2</v>
      </c>
      <c r="X254" s="70">
        <v>10</v>
      </c>
      <c r="Y254" s="71">
        <v>56</v>
      </c>
      <c r="Z254" s="71">
        <v>16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0.03</v>
      </c>
      <c r="AG254" s="71">
        <v>0.01</v>
      </c>
      <c r="AH254" s="71">
        <v>0.03</v>
      </c>
      <c r="AI254" s="71">
        <v>0.03</v>
      </c>
      <c r="AJ254" s="71">
        <v>0.03</v>
      </c>
      <c r="AK254" s="63" t="s">
        <v>25</v>
      </c>
      <c r="AL254" s="93">
        <f>AC254-AH254</f>
        <v>-0.03</v>
      </c>
    </row>
    <row r="255" spans="1:38" ht="17.25" thickBot="1">
      <c r="A255" s="72">
        <v>34</v>
      </c>
      <c r="B255" s="57" t="s">
        <v>2641</v>
      </c>
      <c r="C255" s="58" t="s">
        <v>1865</v>
      </c>
      <c r="D255" s="69" t="s">
        <v>1833</v>
      </c>
      <c r="E255" s="58" t="s">
        <v>2348</v>
      </c>
      <c r="F255" s="69" t="s">
        <v>3863</v>
      </c>
      <c r="G255" s="69">
        <v>1993</v>
      </c>
      <c r="H255" s="70">
        <v>8</v>
      </c>
      <c r="I255" s="71">
        <v>7</v>
      </c>
      <c r="J255" s="71">
        <v>564</v>
      </c>
      <c r="K255" s="71">
        <v>6.3</v>
      </c>
      <c r="L255" s="59">
        <v>0</v>
      </c>
      <c r="M255" s="71">
        <v>1</v>
      </c>
      <c r="N255" s="71">
        <v>1</v>
      </c>
      <c r="O255" s="60">
        <v>0</v>
      </c>
      <c r="P255" s="60">
        <v>0</v>
      </c>
      <c r="Q255" s="60">
        <v>0</v>
      </c>
      <c r="R255" s="71">
        <v>3</v>
      </c>
      <c r="S255" s="60">
        <v>0</v>
      </c>
      <c r="T255" s="59">
        <v>0</v>
      </c>
      <c r="U255" s="60">
        <v>0</v>
      </c>
      <c r="V255" s="71">
        <v>0.7</v>
      </c>
      <c r="W255" s="71">
        <v>0.7</v>
      </c>
      <c r="X255" s="70">
        <v>6</v>
      </c>
      <c r="Y255" s="71">
        <v>22</v>
      </c>
      <c r="Z255" s="71">
        <v>20</v>
      </c>
      <c r="AA255" s="59">
        <v>0</v>
      </c>
      <c r="AB255" s="71">
        <v>0.16</v>
      </c>
      <c r="AC255" s="71">
        <v>0.16</v>
      </c>
      <c r="AD255" s="60">
        <v>0</v>
      </c>
      <c r="AE255" s="71">
        <v>0.16</v>
      </c>
      <c r="AF255" s="59">
        <v>0</v>
      </c>
      <c r="AG255" s="71">
        <v>0.11</v>
      </c>
      <c r="AH255" s="71">
        <v>0.11</v>
      </c>
      <c r="AI255" s="60">
        <v>0</v>
      </c>
      <c r="AJ255" s="71">
        <v>0.11</v>
      </c>
      <c r="AK255" s="63" t="s">
        <v>25</v>
      </c>
      <c r="AL255" s="93">
        <f>AC255-AH255</f>
        <v>0.05</v>
      </c>
    </row>
    <row r="256" spans="1:38" ht="17.25" thickBot="1">
      <c r="A256" s="72">
        <v>221</v>
      </c>
      <c r="B256" s="57" t="s">
        <v>219</v>
      </c>
      <c r="C256" s="58" t="s">
        <v>1838</v>
      </c>
      <c r="D256" s="69" t="s">
        <v>102</v>
      </c>
      <c r="E256" s="58" t="s">
        <v>71</v>
      </c>
      <c r="F256" s="69" t="s">
        <v>4030</v>
      </c>
      <c r="G256" s="69">
        <v>2001</v>
      </c>
      <c r="H256" s="70">
        <v>10</v>
      </c>
      <c r="I256" s="71">
        <v>7</v>
      </c>
      <c r="J256" s="71">
        <v>564</v>
      </c>
      <c r="K256" s="71">
        <v>6.3</v>
      </c>
      <c r="L256" s="70">
        <v>1</v>
      </c>
      <c r="M256" s="71">
        <v>2</v>
      </c>
      <c r="N256" s="71">
        <v>3</v>
      </c>
      <c r="O256" s="71">
        <v>1</v>
      </c>
      <c r="P256" s="60">
        <v>0</v>
      </c>
      <c r="Q256" s="60">
        <v>0</v>
      </c>
      <c r="R256" s="71">
        <v>1</v>
      </c>
      <c r="S256" s="60">
        <v>0</v>
      </c>
      <c r="T256" s="70">
        <v>2.2999999999999998</v>
      </c>
      <c r="U256" s="71">
        <v>2.2999999999999998</v>
      </c>
      <c r="V256" s="71">
        <v>1.5</v>
      </c>
      <c r="W256" s="71">
        <v>3.7</v>
      </c>
      <c r="X256" s="70">
        <v>28</v>
      </c>
      <c r="Y256" s="71">
        <v>25</v>
      </c>
      <c r="Z256" s="71">
        <v>74</v>
      </c>
      <c r="AA256" s="70">
        <v>0.16</v>
      </c>
      <c r="AB256" s="71">
        <v>0.32</v>
      </c>
      <c r="AC256" s="71">
        <v>0.48</v>
      </c>
      <c r="AD256" s="71">
        <v>0.16</v>
      </c>
      <c r="AE256" s="71">
        <v>0.48</v>
      </c>
      <c r="AF256" s="70">
        <v>0.36</v>
      </c>
      <c r="AG256" s="71">
        <v>0.24</v>
      </c>
      <c r="AH256" s="71">
        <v>0.6</v>
      </c>
      <c r="AI256" s="71">
        <v>0.36</v>
      </c>
      <c r="AJ256" s="71">
        <v>0.6</v>
      </c>
      <c r="AK256" s="63" t="s">
        <v>25</v>
      </c>
      <c r="AL256" s="93">
        <f>AC256-AH256</f>
        <v>-0.12</v>
      </c>
    </row>
    <row r="257" spans="1:38" ht="17.25" thickBot="1">
      <c r="A257" s="72">
        <v>443</v>
      </c>
      <c r="B257" s="57" t="s">
        <v>335</v>
      </c>
      <c r="C257" s="58" t="s">
        <v>1844</v>
      </c>
      <c r="D257" s="69" t="s">
        <v>1810</v>
      </c>
      <c r="E257" s="58" t="s">
        <v>83</v>
      </c>
      <c r="F257" s="69" t="s">
        <v>4206</v>
      </c>
      <c r="G257" s="69">
        <v>1997</v>
      </c>
      <c r="H257" s="70">
        <v>16</v>
      </c>
      <c r="I257" s="71">
        <v>4</v>
      </c>
      <c r="J257" s="71">
        <v>564</v>
      </c>
      <c r="K257" s="71">
        <v>6.3</v>
      </c>
      <c r="L257" s="59">
        <v>0</v>
      </c>
      <c r="M257" s="71">
        <v>3</v>
      </c>
      <c r="N257" s="71">
        <v>3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70">
        <v>0.2</v>
      </c>
      <c r="U257" s="71">
        <v>0.2</v>
      </c>
      <c r="V257" s="71">
        <v>1.2</v>
      </c>
      <c r="W257" s="71">
        <v>1.4</v>
      </c>
      <c r="X257" s="70">
        <v>12</v>
      </c>
      <c r="Y257" s="71">
        <v>54</v>
      </c>
      <c r="Z257" s="71">
        <v>27</v>
      </c>
      <c r="AA257" s="59">
        <v>0</v>
      </c>
      <c r="AB257" s="71">
        <v>0.48</v>
      </c>
      <c r="AC257" s="71">
        <v>0.48</v>
      </c>
      <c r="AD257" s="60">
        <v>0</v>
      </c>
      <c r="AE257" s="71">
        <v>0.48</v>
      </c>
      <c r="AF257" s="70">
        <v>0.04</v>
      </c>
      <c r="AG257" s="71">
        <v>0.19</v>
      </c>
      <c r="AH257" s="71">
        <v>0.23</v>
      </c>
      <c r="AI257" s="71">
        <v>0.04</v>
      </c>
      <c r="AJ257" s="71">
        <v>0.23</v>
      </c>
      <c r="AK257" s="63" t="s">
        <v>25</v>
      </c>
      <c r="AL257" s="93"/>
    </row>
    <row r="258" spans="1:38" ht="17.25" thickBot="1">
      <c r="A258" s="72">
        <v>285</v>
      </c>
      <c r="B258" s="57" t="s">
        <v>255</v>
      </c>
      <c r="C258" s="58" t="s">
        <v>1814</v>
      </c>
      <c r="D258" s="69" t="s">
        <v>102</v>
      </c>
      <c r="E258" s="58" t="s">
        <v>77</v>
      </c>
      <c r="F258" s="69" t="s">
        <v>4028</v>
      </c>
      <c r="G258" s="69">
        <v>1996</v>
      </c>
      <c r="H258" s="70">
        <v>11</v>
      </c>
      <c r="I258" s="71">
        <v>5</v>
      </c>
      <c r="J258" s="71">
        <v>555</v>
      </c>
      <c r="K258" s="71">
        <v>6.2</v>
      </c>
      <c r="L258" s="70">
        <v>2</v>
      </c>
      <c r="M258" s="71">
        <v>2</v>
      </c>
      <c r="N258" s="71">
        <v>4</v>
      </c>
      <c r="O258" s="71">
        <v>2</v>
      </c>
      <c r="P258" s="60">
        <v>0</v>
      </c>
      <c r="Q258" s="60">
        <v>0</v>
      </c>
      <c r="R258" s="71">
        <v>2</v>
      </c>
      <c r="S258" s="60">
        <v>0</v>
      </c>
      <c r="T258" s="70">
        <v>3.6</v>
      </c>
      <c r="U258" s="71">
        <v>3.6</v>
      </c>
      <c r="V258" s="71">
        <v>1.4</v>
      </c>
      <c r="W258" s="71">
        <v>5</v>
      </c>
      <c r="X258" s="70">
        <v>7</v>
      </c>
      <c r="Y258" s="71">
        <v>13</v>
      </c>
      <c r="Z258" s="71">
        <v>43</v>
      </c>
      <c r="AA258" s="70">
        <v>0.32</v>
      </c>
      <c r="AB258" s="71">
        <v>0.32</v>
      </c>
      <c r="AC258" s="71">
        <v>0.65</v>
      </c>
      <c r="AD258" s="71">
        <v>0.32</v>
      </c>
      <c r="AE258" s="71">
        <v>0.65</v>
      </c>
      <c r="AF258" s="70">
        <v>0.57999999999999996</v>
      </c>
      <c r="AG258" s="71">
        <v>0.23</v>
      </c>
      <c r="AH258" s="71">
        <v>0.81</v>
      </c>
      <c r="AI258" s="71">
        <v>0.57999999999999996</v>
      </c>
      <c r="AJ258" s="71">
        <v>0.81</v>
      </c>
      <c r="AK258" s="63" t="s">
        <v>25</v>
      </c>
      <c r="AL258" s="93">
        <f>AC258-AH258</f>
        <v>-0.16000000000000003</v>
      </c>
    </row>
    <row r="259" spans="1:38" ht="17.25" thickBot="1">
      <c r="A259" s="72">
        <v>275</v>
      </c>
      <c r="B259" s="57" t="s">
        <v>247</v>
      </c>
      <c r="C259" s="58" t="s">
        <v>1812</v>
      </c>
      <c r="D259" s="69" t="s">
        <v>2816</v>
      </c>
      <c r="E259" s="58" t="s">
        <v>73</v>
      </c>
      <c r="F259" s="69" t="s">
        <v>3754</v>
      </c>
      <c r="G259" s="69">
        <v>1994</v>
      </c>
      <c r="H259" s="70">
        <v>7</v>
      </c>
      <c r="I259" s="71">
        <v>7</v>
      </c>
      <c r="J259" s="71">
        <v>554</v>
      </c>
      <c r="K259" s="71">
        <v>6.2</v>
      </c>
      <c r="L259" s="70">
        <v>3</v>
      </c>
      <c r="M259" s="71">
        <v>1</v>
      </c>
      <c r="N259" s="71">
        <v>4</v>
      </c>
      <c r="O259" s="71">
        <v>3</v>
      </c>
      <c r="P259" s="60">
        <v>0</v>
      </c>
      <c r="Q259" s="60">
        <v>0</v>
      </c>
      <c r="R259" s="71">
        <v>1</v>
      </c>
      <c r="S259" s="60">
        <v>0</v>
      </c>
      <c r="T259" s="70">
        <v>2</v>
      </c>
      <c r="U259" s="71">
        <v>2</v>
      </c>
      <c r="V259" s="71">
        <v>1</v>
      </c>
      <c r="W259" s="71">
        <v>2.9</v>
      </c>
      <c r="X259" s="70">
        <v>14</v>
      </c>
      <c r="Y259" s="71">
        <v>24</v>
      </c>
      <c r="Z259" s="71">
        <v>44</v>
      </c>
      <c r="AA259" s="70">
        <v>0.49</v>
      </c>
      <c r="AB259" s="71">
        <v>0.16</v>
      </c>
      <c r="AC259" s="71">
        <v>0.65</v>
      </c>
      <c r="AD259" s="71">
        <v>0.49</v>
      </c>
      <c r="AE259" s="71">
        <v>0.65</v>
      </c>
      <c r="AF259" s="70">
        <v>0.32</v>
      </c>
      <c r="AG259" s="71">
        <v>0.16</v>
      </c>
      <c r="AH259" s="71">
        <v>0.47</v>
      </c>
      <c r="AI259" s="71">
        <v>0.32</v>
      </c>
      <c r="AJ259" s="71">
        <v>0.47</v>
      </c>
      <c r="AK259" s="63" t="s">
        <v>25</v>
      </c>
      <c r="AL259" s="93">
        <f>AC259-AH259</f>
        <v>0.18000000000000005</v>
      </c>
    </row>
    <row r="260" spans="1:38" ht="17.25" thickBot="1">
      <c r="A260" s="72">
        <v>112</v>
      </c>
      <c r="B260" s="57" t="s">
        <v>159</v>
      </c>
      <c r="C260" s="58" t="s">
        <v>1838</v>
      </c>
      <c r="D260" s="69" t="s">
        <v>104</v>
      </c>
      <c r="E260" s="58" t="s">
        <v>71</v>
      </c>
      <c r="F260" s="69" t="s">
        <v>3934</v>
      </c>
      <c r="G260" s="69">
        <v>1993</v>
      </c>
      <c r="H260" s="70">
        <v>10</v>
      </c>
      <c r="I260" s="71">
        <v>6</v>
      </c>
      <c r="J260" s="71">
        <v>542</v>
      </c>
      <c r="K260" s="71">
        <v>6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70">
        <v>0.9</v>
      </c>
      <c r="U260" s="71">
        <v>0.9</v>
      </c>
      <c r="V260" s="71">
        <v>0.1</v>
      </c>
      <c r="W260" s="71">
        <v>0.9</v>
      </c>
      <c r="X260" s="70">
        <v>2</v>
      </c>
      <c r="Y260" s="71">
        <v>34</v>
      </c>
      <c r="Z260" s="71">
        <v>6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0.15</v>
      </c>
      <c r="AG260" s="71">
        <v>0.01</v>
      </c>
      <c r="AH260" s="71">
        <v>0.15</v>
      </c>
      <c r="AI260" s="71">
        <v>0.15</v>
      </c>
      <c r="AJ260" s="71">
        <v>0.15</v>
      </c>
      <c r="AK260" s="63" t="s">
        <v>25</v>
      </c>
      <c r="AL260" s="93">
        <f>AC260-AH260</f>
        <v>-0.15</v>
      </c>
    </row>
    <row r="261" spans="1:38" ht="17.25" thickBot="1">
      <c r="A261" s="72">
        <v>187</v>
      </c>
      <c r="B261" s="57" t="s">
        <v>2665</v>
      </c>
      <c r="C261" s="58" t="s">
        <v>1814</v>
      </c>
      <c r="D261" s="69" t="s">
        <v>104</v>
      </c>
      <c r="E261" s="58" t="s">
        <v>81</v>
      </c>
      <c r="F261" s="69" t="s">
        <v>4000</v>
      </c>
      <c r="G261" s="69">
        <v>2003</v>
      </c>
      <c r="H261" s="70">
        <v>9</v>
      </c>
      <c r="I261" s="71">
        <v>6</v>
      </c>
      <c r="J261" s="71">
        <v>541</v>
      </c>
      <c r="K261" s="71">
        <v>6</v>
      </c>
      <c r="L261" s="59">
        <v>0</v>
      </c>
      <c r="M261" s="71">
        <v>2</v>
      </c>
      <c r="N261" s="71">
        <v>2</v>
      </c>
      <c r="O261" s="60">
        <v>0</v>
      </c>
      <c r="P261" s="60">
        <v>0</v>
      </c>
      <c r="Q261" s="60">
        <v>0</v>
      </c>
      <c r="R261" s="71">
        <v>1</v>
      </c>
      <c r="S261" s="71">
        <v>1</v>
      </c>
      <c r="T261" s="70">
        <v>0.3</v>
      </c>
      <c r="U261" s="71">
        <v>0.3</v>
      </c>
      <c r="V261" s="71">
        <v>0.6</v>
      </c>
      <c r="W261" s="71">
        <v>0.9</v>
      </c>
      <c r="X261" s="70">
        <v>28</v>
      </c>
      <c r="Y261" s="71">
        <v>23</v>
      </c>
      <c r="Z261" s="71">
        <v>40</v>
      </c>
      <c r="AA261" s="59">
        <v>0</v>
      </c>
      <c r="AB261" s="71">
        <v>0.33</v>
      </c>
      <c r="AC261" s="71">
        <v>0.33</v>
      </c>
      <c r="AD261" s="60">
        <v>0</v>
      </c>
      <c r="AE261" s="71">
        <v>0.33</v>
      </c>
      <c r="AF261" s="70">
        <v>0.05</v>
      </c>
      <c r="AG261" s="71">
        <v>0.09</v>
      </c>
      <c r="AH261" s="71">
        <v>0.15</v>
      </c>
      <c r="AI261" s="71">
        <v>0.05</v>
      </c>
      <c r="AJ261" s="71">
        <v>0.15</v>
      </c>
      <c r="AK261" s="63" t="s">
        <v>25</v>
      </c>
      <c r="AL261" s="93">
        <f>AC261-AH261</f>
        <v>0.18000000000000002</v>
      </c>
    </row>
    <row r="262" spans="1:38" ht="17.25" thickBot="1">
      <c r="A262" s="72">
        <v>459</v>
      </c>
      <c r="B262" s="57" t="s">
        <v>341</v>
      </c>
      <c r="C262" s="58" t="s">
        <v>1865</v>
      </c>
      <c r="D262" s="69" t="s">
        <v>104</v>
      </c>
      <c r="E262" s="58" t="s">
        <v>79</v>
      </c>
      <c r="F262" s="69" t="s">
        <v>4220</v>
      </c>
      <c r="G262" s="69">
        <v>1996</v>
      </c>
      <c r="H262" s="70">
        <v>8</v>
      </c>
      <c r="I262" s="71">
        <v>6</v>
      </c>
      <c r="J262" s="71">
        <v>540</v>
      </c>
      <c r="K262" s="71">
        <v>6</v>
      </c>
      <c r="L262" s="59">
        <v>0</v>
      </c>
      <c r="M262" s="71">
        <v>3</v>
      </c>
      <c r="N262" s="71">
        <v>3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70">
        <v>0.1</v>
      </c>
      <c r="U262" s="71">
        <v>0.1</v>
      </c>
      <c r="V262" s="71">
        <v>0.8</v>
      </c>
      <c r="W262" s="71">
        <v>0.9</v>
      </c>
      <c r="X262" s="70">
        <v>17</v>
      </c>
      <c r="Y262" s="71">
        <v>28</v>
      </c>
      <c r="Z262" s="71">
        <v>56</v>
      </c>
      <c r="AA262" s="59">
        <v>0</v>
      </c>
      <c r="AB262" s="71">
        <v>0.5</v>
      </c>
      <c r="AC262" s="71">
        <v>0.5</v>
      </c>
      <c r="AD262" s="60">
        <v>0</v>
      </c>
      <c r="AE262" s="71">
        <v>0.5</v>
      </c>
      <c r="AF262" s="70">
        <v>0.01</v>
      </c>
      <c r="AG262" s="71">
        <v>0.14000000000000001</v>
      </c>
      <c r="AH262" s="71">
        <v>0.15</v>
      </c>
      <c r="AI262" s="71">
        <v>0.01</v>
      </c>
      <c r="AJ262" s="71">
        <v>0.15</v>
      </c>
      <c r="AK262" s="63" t="s">
        <v>25</v>
      </c>
      <c r="AL262" s="93">
        <f>AC262-AH262</f>
        <v>0.35</v>
      </c>
    </row>
    <row r="263" spans="1:38" ht="17.25" thickBot="1">
      <c r="A263" s="72">
        <v>480</v>
      </c>
      <c r="B263" s="57" t="s">
        <v>2819</v>
      </c>
      <c r="C263" s="58" t="s">
        <v>1812</v>
      </c>
      <c r="D263" s="69" t="s">
        <v>104</v>
      </c>
      <c r="E263" s="58" t="s">
        <v>73</v>
      </c>
      <c r="F263" s="69" t="s">
        <v>4241</v>
      </c>
      <c r="G263" s="69">
        <v>1995</v>
      </c>
      <c r="H263" s="70">
        <v>6</v>
      </c>
      <c r="I263" s="71">
        <v>6</v>
      </c>
      <c r="J263" s="71">
        <v>540</v>
      </c>
      <c r="K263" s="71">
        <v>6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1</v>
      </c>
      <c r="S263" s="60">
        <v>0</v>
      </c>
      <c r="T263" s="70">
        <v>0.2</v>
      </c>
      <c r="U263" s="71">
        <v>0.2</v>
      </c>
      <c r="V263" s="60">
        <v>0</v>
      </c>
      <c r="W263" s="71">
        <v>0.2</v>
      </c>
      <c r="X263" s="70">
        <v>7</v>
      </c>
      <c r="Y263" s="71">
        <v>34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0.04</v>
      </c>
      <c r="AG263" s="60">
        <v>0</v>
      </c>
      <c r="AH263" s="71">
        <v>0.04</v>
      </c>
      <c r="AI263" s="71">
        <v>0.04</v>
      </c>
      <c r="AJ263" s="71">
        <v>0.04</v>
      </c>
      <c r="AK263" s="63" t="s">
        <v>25</v>
      </c>
      <c r="AL263" s="93">
        <f>AC263-AH263</f>
        <v>-0.04</v>
      </c>
    </row>
    <row r="264" spans="1:38" ht="17.25" thickBot="1">
      <c r="A264" s="72">
        <v>207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4019</v>
      </c>
      <c r="G264" s="69">
        <v>1998</v>
      </c>
      <c r="H264" s="70">
        <v>8</v>
      </c>
      <c r="I264" s="71">
        <v>6</v>
      </c>
      <c r="J264" s="71">
        <v>538</v>
      </c>
      <c r="K264" s="71">
        <v>6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0.1</v>
      </c>
      <c r="U264" s="71">
        <v>0.1</v>
      </c>
      <c r="V264" s="71">
        <v>0.2</v>
      </c>
      <c r="W264" s="71">
        <v>0.3</v>
      </c>
      <c r="X264" s="70">
        <v>13</v>
      </c>
      <c r="Y264" s="71">
        <v>45</v>
      </c>
      <c r="Z264" s="71">
        <v>1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0.02</v>
      </c>
      <c r="AG264" s="71">
        <v>0.04</v>
      </c>
      <c r="AH264" s="71">
        <v>0.06</v>
      </c>
      <c r="AI264" s="71">
        <v>0.02</v>
      </c>
      <c r="AJ264" s="71">
        <v>0.06</v>
      </c>
      <c r="AK264" s="63" t="s">
        <v>25</v>
      </c>
      <c r="AL264" s="93"/>
    </row>
    <row r="265" spans="1:38" ht="17.25" thickBot="1">
      <c r="A265" s="72">
        <v>457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4218</v>
      </c>
      <c r="G265" s="69">
        <v>1994</v>
      </c>
      <c r="H265" s="70">
        <v>12</v>
      </c>
      <c r="I265" s="71">
        <v>5</v>
      </c>
      <c r="J265" s="71">
        <v>532</v>
      </c>
      <c r="K265" s="71">
        <v>5.9</v>
      </c>
      <c r="L265" s="70">
        <v>3</v>
      </c>
      <c r="M265" s="71">
        <v>1</v>
      </c>
      <c r="N265" s="71">
        <v>4</v>
      </c>
      <c r="O265" s="71">
        <v>3</v>
      </c>
      <c r="P265" s="60">
        <v>0</v>
      </c>
      <c r="Q265" s="60">
        <v>0</v>
      </c>
      <c r="R265" s="60">
        <v>0</v>
      </c>
      <c r="S265" s="60">
        <v>0</v>
      </c>
      <c r="T265" s="70">
        <v>2</v>
      </c>
      <c r="U265" s="71">
        <v>2</v>
      </c>
      <c r="V265" s="71">
        <v>1.6</v>
      </c>
      <c r="W265" s="71">
        <v>3.6</v>
      </c>
      <c r="X265" s="70">
        <v>13</v>
      </c>
      <c r="Y265" s="71">
        <v>30</v>
      </c>
      <c r="Z265" s="71">
        <v>45</v>
      </c>
      <c r="AA265" s="70">
        <v>0.51</v>
      </c>
      <c r="AB265" s="71">
        <v>0.17</v>
      </c>
      <c r="AC265" s="71">
        <v>0.68</v>
      </c>
      <c r="AD265" s="71">
        <v>0.51</v>
      </c>
      <c r="AE265" s="71">
        <v>0.68</v>
      </c>
      <c r="AF265" s="70">
        <v>0.34</v>
      </c>
      <c r="AG265" s="71">
        <v>0.27</v>
      </c>
      <c r="AH265" s="71">
        <v>0.61</v>
      </c>
      <c r="AI265" s="71">
        <v>0.34</v>
      </c>
      <c r="AJ265" s="71">
        <v>0.61</v>
      </c>
      <c r="AK265" s="63" t="s">
        <v>25</v>
      </c>
      <c r="AL265" s="93">
        <f>AC265-AH265</f>
        <v>7.0000000000000062E-2</v>
      </c>
    </row>
    <row r="266" spans="1:38" ht="17.25" thickBot="1">
      <c r="A266" s="72">
        <v>475</v>
      </c>
      <c r="B266" s="57" t="s">
        <v>348</v>
      </c>
      <c r="C266" s="58" t="s">
        <v>1812</v>
      </c>
      <c r="D266" s="69" t="s">
        <v>104</v>
      </c>
      <c r="E266" s="58" t="s">
        <v>69</v>
      </c>
      <c r="F266" s="69" t="s">
        <v>4236</v>
      </c>
      <c r="G266" s="69">
        <v>1997</v>
      </c>
      <c r="H266" s="70">
        <v>8</v>
      </c>
      <c r="I266" s="71">
        <v>6</v>
      </c>
      <c r="J266" s="71">
        <v>525</v>
      </c>
      <c r="K266" s="71">
        <v>5.8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2</v>
      </c>
      <c r="S266" s="60">
        <v>0</v>
      </c>
      <c r="T266" s="59">
        <v>0</v>
      </c>
      <c r="U266" s="60">
        <v>0</v>
      </c>
      <c r="V266" s="71">
        <v>1.1000000000000001</v>
      </c>
      <c r="W266" s="71">
        <v>1.2</v>
      </c>
      <c r="X266" s="70">
        <v>12</v>
      </c>
      <c r="Y266" s="71">
        <v>24</v>
      </c>
      <c r="Z266" s="71">
        <v>13</v>
      </c>
      <c r="AA266" s="59">
        <v>0</v>
      </c>
      <c r="AB266" s="71">
        <v>0.17</v>
      </c>
      <c r="AC266" s="71">
        <v>0.17</v>
      </c>
      <c r="AD266" s="60">
        <v>0</v>
      </c>
      <c r="AE266" s="71">
        <v>0.17</v>
      </c>
      <c r="AF266" s="70">
        <v>0.01</v>
      </c>
      <c r="AG266" s="71">
        <v>0.19</v>
      </c>
      <c r="AH266" s="71">
        <v>0.2</v>
      </c>
      <c r="AI266" s="71">
        <v>0.01</v>
      </c>
      <c r="AJ266" s="71">
        <v>0.2</v>
      </c>
      <c r="AK266" s="63" t="s">
        <v>25</v>
      </c>
      <c r="AL266" s="93">
        <f>AC266-AH266</f>
        <v>-0.03</v>
      </c>
    </row>
    <row r="267" spans="1:38" ht="17.25" thickBot="1">
      <c r="A267" s="72">
        <v>20</v>
      </c>
      <c r="B267" s="57" t="s">
        <v>3245</v>
      </c>
      <c r="C267" s="58" t="s">
        <v>1813</v>
      </c>
      <c r="D267" s="69" t="s">
        <v>1853</v>
      </c>
      <c r="E267" s="58" t="s">
        <v>69</v>
      </c>
      <c r="F267" s="69" t="s">
        <v>3851</v>
      </c>
      <c r="G267" s="69">
        <v>1996</v>
      </c>
      <c r="H267" s="70">
        <v>9</v>
      </c>
      <c r="I267" s="71">
        <v>6</v>
      </c>
      <c r="J267" s="71">
        <v>523</v>
      </c>
      <c r="K267" s="71">
        <v>5.8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2</v>
      </c>
      <c r="S267" s="60">
        <v>0</v>
      </c>
      <c r="T267" s="70">
        <v>0.1</v>
      </c>
      <c r="U267" s="71">
        <v>0.1</v>
      </c>
      <c r="V267" s="71">
        <v>0.2</v>
      </c>
      <c r="W267" s="71">
        <v>0.2</v>
      </c>
      <c r="X267" s="70">
        <v>5</v>
      </c>
      <c r="Y267" s="71">
        <v>48</v>
      </c>
      <c r="Z267" s="71">
        <v>7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0.01</v>
      </c>
      <c r="AG267" s="71">
        <v>0.03</v>
      </c>
      <c r="AH267" s="71">
        <v>0.04</v>
      </c>
      <c r="AI267" s="71">
        <v>0.01</v>
      </c>
      <c r="AJ267" s="71">
        <v>0.04</v>
      </c>
      <c r="AK267" s="63" t="s">
        <v>25</v>
      </c>
      <c r="AL267" s="93">
        <f>AC267-AH267</f>
        <v>-0.04</v>
      </c>
    </row>
    <row r="268" spans="1:38" ht="17.25" thickBot="1">
      <c r="A268" s="72">
        <v>291</v>
      </c>
      <c r="B268" s="57" t="s">
        <v>2923</v>
      </c>
      <c r="C268" s="58" t="s">
        <v>1811</v>
      </c>
      <c r="D268" s="69" t="s">
        <v>102</v>
      </c>
      <c r="E268" s="58" t="s">
        <v>2348</v>
      </c>
      <c r="F268" s="69" t="s">
        <v>4087</v>
      </c>
      <c r="G268" s="69">
        <v>1996</v>
      </c>
      <c r="H268" s="70">
        <v>8</v>
      </c>
      <c r="I268" s="71">
        <v>6</v>
      </c>
      <c r="J268" s="71">
        <v>519</v>
      </c>
      <c r="K268" s="71">
        <v>5.8</v>
      </c>
      <c r="L268" s="70">
        <v>2</v>
      </c>
      <c r="M268" s="71">
        <v>1</v>
      </c>
      <c r="N268" s="71">
        <v>3</v>
      </c>
      <c r="O268" s="71">
        <v>1</v>
      </c>
      <c r="P268" s="71">
        <v>1</v>
      </c>
      <c r="Q268" s="71">
        <v>1</v>
      </c>
      <c r="R268" s="71">
        <v>5</v>
      </c>
      <c r="S268" s="71">
        <v>2</v>
      </c>
      <c r="T268" s="70">
        <v>2.4</v>
      </c>
      <c r="U268" s="71">
        <v>1.6</v>
      </c>
      <c r="V268" s="71">
        <v>0.7</v>
      </c>
      <c r="W268" s="71">
        <v>2.2999999999999998</v>
      </c>
      <c r="X268" s="70">
        <v>2</v>
      </c>
      <c r="Y268" s="71">
        <v>13</v>
      </c>
      <c r="Z268" s="71">
        <v>27</v>
      </c>
      <c r="AA268" s="70">
        <v>0.35</v>
      </c>
      <c r="AB268" s="71">
        <v>0.17</v>
      </c>
      <c r="AC268" s="71">
        <v>0.52</v>
      </c>
      <c r="AD268" s="71">
        <v>0.17</v>
      </c>
      <c r="AE268" s="71">
        <v>0.35</v>
      </c>
      <c r="AF268" s="70">
        <v>0.41</v>
      </c>
      <c r="AG268" s="71">
        <v>0.12</v>
      </c>
      <c r="AH268" s="71">
        <v>0.53</v>
      </c>
      <c r="AI268" s="71">
        <v>0.27</v>
      </c>
      <c r="AJ268" s="71">
        <v>0.39</v>
      </c>
      <c r="AK268" s="63" t="s">
        <v>25</v>
      </c>
      <c r="AL268" s="93">
        <f>AC268-AH268</f>
        <v>-1.0000000000000009E-2</v>
      </c>
    </row>
    <row r="269" spans="1:38" ht="17.25" thickBot="1">
      <c r="A269" s="72">
        <v>397</v>
      </c>
      <c r="B269" s="57" t="s">
        <v>308</v>
      </c>
      <c r="C269" s="58" t="s">
        <v>1825</v>
      </c>
      <c r="D269" s="69" t="s">
        <v>104</v>
      </c>
      <c r="E269" s="58" t="s">
        <v>77</v>
      </c>
      <c r="F269" s="69" t="s">
        <v>4123</v>
      </c>
      <c r="G269" s="69">
        <v>1999</v>
      </c>
      <c r="H269" s="70">
        <v>12</v>
      </c>
      <c r="I269" s="71">
        <v>5</v>
      </c>
      <c r="J269" s="71">
        <v>518</v>
      </c>
      <c r="K269" s="71">
        <v>5.8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70">
        <v>0.1</v>
      </c>
      <c r="U269" s="71">
        <v>0.1</v>
      </c>
      <c r="V269" s="71">
        <v>0.2</v>
      </c>
      <c r="W269" s="71">
        <v>0.3</v>
      </c>
      <c r="X269" s="70">
        <v>9</v>
      </c>
      <c r="Y269" s="71">
        <v>14</v>
      </c>
      <c r="Z269" s="71">
        <v>25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0.01</v>
      </c>
      <c r="AG269" s="71">
        <v>0.04</v>
      </c>
      <c r="AH269" s="71">
        <v>0.05</v>
      </c>
      <c r="AI269" s="71">
        <v>0.01</v>
      </c>
      <c r="AJ269" s="71">
        <v>0.05</v>
      </c>
      <c r="AK269" s="63" t="s">
        <v>25</v>
      </c>
      <c r="AL269" s="93">
        <f>AC269-AH269</f>
        <v>-0.05</v>
      </c>
    </row>
    <row r="270" spans="1:38" ht="17.25" thickBot="1">
      <c r="A270" s="72">
        <v>419</v>
      </c>
      <c r="B270" s="57" t="s">
        <v>322</v>
      </c>
      <c r="C270" s="58" t="s">
        <v>1812</v>
      </c>
      <c r="D270" s="69" t="s">
        <v>104</v>
      </c>
      <c r="E270" s="58" t="s">
        <v>69</v>
      </c>
      <c r="F270" s="69" t="s">
        <v>3760</v>
      </c>
      <c r="G270" s="69">
        <v>1995</v>
      </c>
      <c r="H270" s="70">
        <v>6</v>
      </c>
      <c r="I270" s="71">
        <v>6</v>
      </c>
      <c r="J270" s="71">
        <v>513</v>
      </c>
      <c r="K270" s="71">
        <v>5.7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2</v>
      </c>
      <c r="S270" s="60">
        <v>0</v>
      </c>
      <c r="T270" s="59">
        <v>0</v>
      </c>
      <c r="U270" s="60">
        <v>0</v>
      </c>
      <c r="V270" s="71">
        <v>0.9</v>
      </c>
      <c r="W270" s="71">
        <v>0.9</v>
      </c>
      <c r="X270" s="70">
        <v>4</v>
      </c>
      <c r="Y270" s="71">
        <v>25</v>
      </c>
      <c r="Z270" s="71">
        <v>12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0.01</v>
      </c>
      <c r="AG270" s="71">
        <v>0.15</v>
      </c>
      <c r="AH270" s="71">
        <v>0.16</v>
      </c>
      <c r="AI270" s="71">
        <v>0.01</v>
      </c>
      <c r="AJ270" s="71">
        <v>0.16</v>
      </c>
      <c r="AK270" s="63" t="s">
        <v>25</v>
      </c>
      <c r="AL270" s="93">
        <f>AC270-AH270</f>
        <v>-0.16</v>
      </c>
    </row>
    <row r="271" spans="1:38" ht="17.25" thickBot="1">
      <c r="A271" s="72">
        <v>486</v>
      </c>
      <c r="B271" s="57" t="s">
        <v>355</v>
      </c>
      <c r="C271" s="58" t="s">
        <v>1812</v>
      </c>
      <c r="D271" s="69" t="s">
        <v>102</v>
      </c>
      <c r="E271" s="58" t="s">
        <v>67</v>
      </c>
      <c r="F271" s="69" t="s">
        <v>4247</v>
      </c>
      <c r="G271" s="69">
        <v>1992</v>
      </c>
      <c r="H271" s="70">
        <v>11</v>
      </c>
      <c r="I271" s="71">
        <v>5</v>
      </c>
      <c r="J271" s="71">
        <v>511</v>
      </c>
      <c r="K271" s="71">
        <v>5.7</v>
      </c>
      <c r="L271" s="70">
        <v>7</v>
      </c>
      <c r="M271" s="71">
        <v>1</v>
      </c>
      <c r="N271" s="71">
        <v>8</v>
      </c>
      <c r="O271" s="71">
        <v>5</v>
      </c>
      <c r="P271" s="71">
        <v>2</v>
      </c>
      <c r="Q271" s="71">
        <v>2</v>
      </c>
      <c r="R271" s="71">
        <v>1</v>
      </c>
      <c r="S271" s="60">
        <v>0</v>
      </c>
      <c r="T271" s="70">
        <v>6.1</v>
      </c>
      <c r="U271" s="71">
        <v>4.5</v>
      </c>
      <c r="V271" s="71">
        <v>0.2</v>
      </c>
      <c r="W271" s="71">
        <v>4.7</v>
      </c>
      <c r="X271" s="70">
        <v>6</v>
      </c>
      <c r="Y271" s="71">
        <v>4</v>
      </c>
      <c r="Z271" s="71">
        <v>43</v>
      </c>
      <c r="AA271" s="70">
        <v>1.23</v>
      </c>
      <c r="AB271" s="71">
        <v>0.18</v>
      </c>
      <c r="AC271" s="71">
        <v>1.41</v>
      </c>
      <c r="AD271" s="71">
        <v>0.88</v>
      </c>
      <c r="AE271" s="71">
        <v>1.06</v>
      </c>
      <c r="AF271" s="70">
        <v>1.07</v>
      </c>
      <c r="AG271" s="71">
        <v>0.04</v>
      </c>
      <c r="AH271" s="71">
        <v>1.1100000000000001</v>
      </c>
      <c r="AI271" s="71">
        <v>0.79</v>
      </c>
      <c r="AJ271" s="71">
        <v>0.84</v>
      </c>
      <c r="AK271" s="63" t="s">
        <v>25</v>
      </c>
      <c r="AL271" s="93">
        <f>AC271-AH271</f>
        <v>0.29999999999999982</v>
      </c>
    </row>
    <row r="272" spans="1:38" ht="17.25" thickBot="1">
      <c r="A272" s="72">
        <v>148</v>
      </c>
      <c r="B272" s="57" t="s">
        <v>174</v>
      </c>
      <c r="C272" s="58" t="s">
        <v>1822</v>
      </c>
      <c r="D272" s="69" t="s">
        <v>104</v>
      </c>
      <c r="E272" s="58" t="s">
        <v>71</v>
      </c>
      <c r="F272" s="69" t="s">
        <v>3965</v>
      </c>
      <c r="G272" s="69">
        <v>1999</v>
      </c>
      <c r="H272" s="70">
        <v>11</v>
      </c>
      <c r="I272" s="71">
        <v>4</v>
      </c>
      <c r="J272" s="71">
        <v>510</v>
      </c>
      <c r="K272" s="71">
        <v>5.7</v>
      </c>
      <c r="L272" s="70">
        <v>1</v>
      </c>
      <c r="M272" s="60">
        <v>0</v>
      </c>
      <c r="N272" s="71">
        <v>1</v>
      </c>
      <c r="O272" s="71">
        <v>1</v>
      </c>
      <c r="P272" s="60">
        <v>0</v>
      </c>
      <c r="Q272" s="60">
        <v>0</v>
      </c>
      <c r="R272" s="71">
        <v>2</v>
      </c>
      <c r="S272" s="60">
        <v>0</v>
      </c>
      <c r="T272" s="70">
        <v>0.1</v>
      </c>
      <c r="U272" s="71">
        <v>0.1</v>
      </c>
      <c r="V272" s="60">
        <v>0</v>
      </c>
      <c r="W272" s="71">
        <v>0.1</v>
      </c>
      <c r="X272" s="70">
        <v>15</v>
      </c>
      <c r="Y272" s="71">
        <v>19</v>
      </c>
      <c r="Z272" s="71">
        <v>10</v>
      </c>
      <c r="AA272" s="70">
        <v>0.18</v>
      </c>
      <c r="AB272" s="60">
        <v>0</v>
      </c>
      <c r="AC272" s="71">
        <v>0.18</v>
      </c>
      <c r="AD272" s="71">
        <v>0.18</v>
      </c>
      <c r="AE272" s="71">
        <v>0.18</v>
      </c>
      <c r="AF272" s="70">
        <v>0.02</v>
      </c>
      <c r="AG272" s="60">
        <v>0</v>
      </c>
      <c r="AH272" s="71">
        <v>0.02</v>
      </c>
      <c r="AI272" s="71">
        <v>0.02</v>
      </c>
      <c r="AJ272" s="71">
        <v>0.02</v>
      </c>
      <c r="AK272" s="63" t="s">
        <v>25</v>
      </c>
      <c r="AL272" s="93">
        <f>AC272-AH272</f>
        <v>0.16</v>
      </c>
    </row>
    <row r="273" spans="1:38" ht="17.25" thickBot="1">
      <c r="A273" s="72">
        <v>349</v>
      </c>
      <c r="B273" s="57" t="s">
        <v>3389</v>
      </c>
      <c r="C273" s="58" t="s">
        <v>1812</v>
      </c>
      <c r="D273" s="69" t="s">
        <v>104</v>
      </c>
      <c r="E273" s="58" t="s">
        <v>2634</v>
      </c>
      <c r="F273" s="69" t="s">
        <v>4136</v>
      </c>
      <c r="G273" s="69">
        <v>1998</v>
      </c>
      <c r="H273" s="70">
        <v>6</v>
      </c>
      <c r="I273" s="71">
        <v>6</v>
      </c>
      <c r="J273" s="71">
        <v>506</v>
      </c>
      <c r="K273" s="71">
        <v>5.6</v>
      </c>
      <c r="L273" s="70">
        <v>1</v>
      </c>
      <c r="M273" s="60">
        <v>0</v>
      </c>
      <c r="N273" s="71">
        <v>1</v>
      </c>
      <c r="O273" s="71">
        <v>1</v>
      </c>
      <c r="P273" s="60">
        <v>0</v>
      </c>
      <c r="Q273" s="60">
        <v>0</v>
      </c>
      <c r="R273" s="71">
        <v>1</v>
      </c>
      <c r="S273" s="60">
        <v>0</v>
      </c>
      <c r="T273" s="70">
        <v>0.2</v>
      </c>
      <c r="U273" s="71">
        <v>0.2</v>
      </c>
      <c r="V273" s="60">
        <v>0</v>
      </c>
      <c r="W273" s="71">
        <v>0.2</v>
      </c>
      <c r="X273" s="59">
        <v>0</v>
      </c>
      <c r="Y273" s="71">
        <v>7</v>
      </c>
      <c r="Z273" s="60">
        <v>0</v>
      </c>
      <c r="AA273" s="70">
        <v>0.18</v>
      </c>
      <c r="AB273" s="60">
        <v>0</v>
      </c>
      <c r="AC273" s="71">
        <v>0.18</v>
      </c>
      <c r="AD273" s="71">
        <v>0.18</v>
      </c>
      <c r="AE273" s="71">
        <v>0.18</v>
      </c>
      <c r="AF273" s="70">
        <v>0.03</v>
      </c>
      <c r="AG273" s="60">
        <v>0</v>
      </c>
      <c r="AH273" s="71">
        <v>0.03</v>
      </c>
      <c r="AI273" s="71">
        <v>0.03</v>
      </c>
      <c r="AJ273" s="71">
        <v>0.03</v>
      </c>
      <c r="AK273" s="63" t="s">
        <v>25</v>
      </c>
      <c r="AL273" s="93">
        <f>AC273-AH273</f>
        <v>0.15</v>
      </c>
    </row>
    <row r="274" spans="1:38" ht="17.25" thickBot="1">
      <c r="A274" s="72">
        <v>441</v>
      </c>
      <c r="B274" s="57" t="s">
        <v>334</v>
      </c>
      <c r="C274" s="58" t="s">
        <v>1818</v>
      </c>
      <c r="D274" s="69" t="s">
        <v>104</v>
      </c>
      <c r="E274" s="58" t="s">
        <v>75</v>
      </c>
      <c r="F274" s="69" t="s">
        <v>4204</v>
      </c>
      <c r="G274" s="69">
        <v>1995</v>
      </c>
      <c r="H274" s="70">
        <v>6</v>
      </c>
      <c r="I274" s="71">
        <v>6</v>
      </c>
      <c r="J274" s="71">
        <v>501</v>
      </c>
      <c r="K274" s="71">
        <v>5.6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2</v>
      </c>
      <c r="S274" s="60">
        <v>0</v>
      </c>
      <c r="T274" s="70">
        <v>0.7</v>
      </c>
      <c r="U274" s="71">
        <v>0.7</v>
      </c>
      <c r="V274" s="71">
        <v>0.1</v>
      </c>
      <c r="W274" s="71">
        <v>0.8</v>
      </c>
      <c r="X274" s="70">
        <v>12</v>
      </c>
      <c r="Y274" s="71">
        <v>27</v>
      </c>
      <c r="Z274" s="71">
        <v>28</v>
      </c>
      <c r="AA274" s="70">
        <v>0.18</v>
      </c>
      <c r="AB274" s="60">
        <v>0</v>
      </c>
      <c r="AC274" s="71">
        <v>0.18</v>
      </c>
      <c r="AD274" s="71">
        <v>0.18</v>
      </c>
      <c r="AE274" s="71">
        <v>0.18</v>
      </c>
      <c r="AF274" s="70">
        <v>0.13</v>
      </c>
      <c r="AG274" s="71">
        <v>0.01</v>
      </c>
      <c r="AH274" s="71">
        <v>0.14000000000000001</v>
      </c>
      <c r="AI274" s="71">
        <v>0.13</v>
      </c>
      <c r="AJ274" s="71">
        <v>0.14000000000000001</v>
      </c>
      <c r="AK274" s="63" t="s">
        <v>25</v>
      </c>
      <c r="AL274" s="93">
        <f>AC274-AH274</f>
        <v>3.999999999999998E-2</v>
      </c>
    </row>
    <row r="275" spans="1:38" ht="17.25" thickBot="1">
      <c r="A275" s="72">
        <v>151</v>
      </c>
      <c r="B275" s="57" t="s">
        <v>176</v>
      </c>
      <c r="C275" s="58" t="s">
        <v>1842</v>
      </c>
      <c r="D275" s="69" t="s">
        <v>104</v>
      </c>
      <c r="E275" s="58" t="s">
        <v>73</v>
      </c>
      <c r="F275" s="69" t="s">
        <v>3755</v>
      </c>
      <c r="G275" s="69">
        <v>1998</v>
      </c>
      <c r="H275" s="70">
        <v>6</v>
      </c>
      <c r="I275" s="71">
        <v>6</v>
      </c>
      <c r="J275" s="71">
        <v>495</v>
      </c>
      <c r="K275" s="71">
        <v>5.5</v>
      </c>
      <c r="L275" s="70">
        <v>1</v>
      </c>
      <c r="M275" s="71">
        <v>3</v>
      </c>
      <c r="N275" s="71">
        <v>4</v>
      </c>
      <c r="O275" s="71">
        <v>1</v>
      </c>
      <c r="P275" s="60">
        <v>0</v>
      </c>
      <c r="Q275" s="60">
        <v>0</v>
      </c>
      <c r="R275" s="71">
        <v>2</v>
      </c>
      <c r="S275" s="60">
        <v>0</v>
      </c>
      <c r="T275" s="70">
        <v>0.9</v>
      </c>
      <c r="U275" s="71">
        <v>0.9</v>
      </c>
      <c r="V275" s="71">
        <v>2.8</v>
      </c>
      <c r="W275" s="71">
        <v>3.6</v>
      </c>
      <c r="X275" s="70">
        <v>22</v>
      </c>
      <c r="Y275" s="71">
        <v>41</v>
      </c>
      <c r="Z275" s="71">
        <v>36</v>
      </c>
      <c r="AA275" s="70">
        <v>0.18</v>
      </c>
      <c r="AB275" s="71">
        <v>0.55000000000000004</v>
      </c>
      <c r="AC275" s="71">
        <v>0.73</v>
      </c>
      <c r="AD275" s="71">
        <v>0.18</v>
      </c>
      <c r="AE275" s="71">
        <v>0.73</v>
      </c>
      <c r="AF275" s="70">
        <v>0.16</v>
      </c>
      <c r="AG275" s="71">
        <v>0.5</v>
      </c>
      <c r="AH275" s="71">
        <v>0.66</v>
      </c>
      <c r="AI275" s="71">
        <v>0.16</v>
      </c>
      <c r="AJ275" s="71">
        <v>0.66</v>
      </c>
      <c r="AK275" s="63" t="s">
        <v>25</v>
      </c>
      <c r="AL275" s="93">
        <f>AC275-AH275</f>
        <v>6.9999999999999951E-2</v>
      </c>
    </row>
    <row r="276" spans="1:38" ht="17.25" thickBot="1">
      <c r="A276" s="72">
        <v>46</v>
      </c>
      <c r="B276" s="57" t="s">
        <v>127</v>
      </c>
      <c r="C276" s="58" t="s">
        <v>1815</v>
      </c>
      <c r="D276" s="69" t="s">
        <v>1819</v>
      </c>
      <c r="E276" s="58" t="s">
        <v>91</v>
      </c>
      <c r="F276" s="69" t="s">
        <v>3874</v>
      </c>
      <c r="G276" s="69">
        <v>1995</v>
      </c>
      <c r="H276" s="70">
        <v>11</v>
      </c>
      <c r="I276" s="71">
        <v>4</v>
      </c>
      <c r="J276" s="71">
        <v>490</v>
      </c>
      <c r="K276" s="71">
        <v>5.4</v>
      </c>
      <c r="L276" s="59">
        <v>0</v>
      </c>
      <c r="M276" s="71">
        <v>1</v>
      </c>
      <c r="N276" s="71">
        <v>1</v>
      </c>
      <c r="O276" s="60">
        <v>0</v>
      </c>
      <c r="P276" s="60">
        <v>0</v>
      </c>
      <c r="Q276" s="60">
        <v>0</v>
      </c>
      <c r="R276" s="71">
        <v>1</v>
      </c>
      <c r="S276" s="60">
        <v>0</v>
      </c>
      <c r="T276" s="70">
        <v>1</v>
      </c>
      <c r="U276" s="71">
        <v>1</v>
      </c>
      <c r="V276" s="71">
        <v>1.4</v>
      </c>
      <c r="W276" s="71">
        <v>2.4</v>
      </c>
      <c r="X276" s="70">
        <v>25</v>
      </c>
      <c r="Y276" s="71">
        <v>21</v>
      </c>
      <c r="Z276" s="71">
        <v>65</v>
      </c>
      <c r="AA276" s="59">
        <v>0</v>
      </c>
      <c r="AB276" s="71">
        <v>0.18</v>
      </c>
      <c r="AC276" s="71">
        <v>0.18</v>
      </c>
      <c r="AD276" s="60">
        <v>0</v>
      </c>
      <c r="AE276" s="71">
        <v>0.18</v>
      </c>
      <c r="AF276" s="70">
        <v>0.19</v>
      </c>
      <c r="AG276" s="71">
        <v>0.25</v>
      </c>
      <c r="AH276" s="71">
        <v>0.44</v>
      </c>
      <c r="AI276" s="71">
        <v>0.19</v>
      </c>
      <c r="AJ276" s="71">
        <v>0.44</v>
      </c>
      <c r="AK276" s="63" t="s">
        <v>25</v>
      </c>
      <c r="AL276" s="93">
        <f>AC276-AH276</f>
        <v>-0.26</v>
      </c>
    </row>
    <row r="277" spans="1:38" ht="17.25" thickBot="1">
      <c r="A277" s="72">
        <v>77</v>
      </c>
      <c r="B277" s="57" t="s">
        <v>136</v>
      </c>
      <c r="C277" s="58" t="s">
        <v>1811</v>
      </c>
      <c r="D277" s="69" t="s">
        <v>103</v>
      </c>
      <c r="E277" s="58" t="s">
        <v>75</v>
      </c>
      <c r="F277" s="69" t="s">
        <v>3902</v>
      </c>
      <c r="G277" s="69">
        <v>1991</v>
      </c>
      <c r="H277" s="70">
        <v>14</v>
      </c>
      <c r="I277" s="71">
        <v>5</v>
      </c>
      <c r="J277" s="71">
        <v>486</v>
      </c>
      <c r="K277" s="71">
        <v>5.4</v>
      </c>
      <c r="L277" s="70">
        <v>1</v>
      </c>
      <c r="M277" s="71">
        <v>2</v>
      </c>
      <c r="N277" s="71">
        <v>3</v>
      </c>
      <c r="O277" s="71">
        <v>1</v>
      </c>
      <c r="P277" s="60">
        <v>0</v>
      </c>
      <c r="Q277" s="60">
        <v>0</v>
      </c>
      <c r="R277" s="60">
        <v>0</v>
      </c>
      <c r="S277" s="60">
        <v>0</v>
      </c>
      <c r="T277" s="70">
        <v>0.6</v>
      </c>
      <c r="U277" s="71">
        <v>0.6</v>
      </c>
      <c r="V277" s="71">
        <v>0.9</v>
      </c>
      <c r="W277" s="71">
        <v>1.5</v>
      </c>
      <c r="X277" s="70">
        <v>9</v>
      </c>
      <c r="Y277" s="71">
        <v>55</v>
      </c>
      <c r="Z277" s="71">
        <v>18</v>
      </c>
      <c r="AA277" s="70">
        <v>0.19</v>
      </c>
      <c r="AB277" s="71">
        <v>0.37</v>
      </c>
      <c r="AC277" s="71">
        <v>0.56000000000000005</v>
      </c>
      <c r="AD277" s="71">
        <v>0.19</v>
      </c>
      <c r="AE277" s="71">
        <v>0.56000000000000005</v>
      </c>
      <c r="AF277" s="70">
        <v>0.1</v>
      </c>
      <c r="AG277" s="71">
        <v>0.17</v>
      </c>
      <c r="AH277" s="71">
        <v>0.27</v>
      </c>
      <c r="AI277" s="71">
        <v>0.1</v>
      </c>
      <c r="AJ277" s="71">
        <v>0.27</v>
      </c>
      <c r="AK277" s="63" t="s">
        <v>25</v>
      </c>
      <c r="AL277" s="93">
        <f>AC277-AH277</f>
        <v>0.29000000000000004</v>
      </c>
    </row>
    <row r="278" spans="1:38" ht="17.25" thickBot="1">
      <c r="A278" s="72">
        <v>143</v>
      </c>
      <c r="B278" s="57" t="s">
        <v>2660</v>
      </c>
      <c r="C278" s="58" t="s">
        <v>1832</v>
      </c>
      <c r="D278" s="69" t="s">
        <v>104</v>
      </c>
      <c r="E278" s="58" t="s">
        <v>2348</v>
      </c>
      <c r="F278" s="69" t="s">
        <v>3961</v>
      </c>
      <c r="G278" s="69">
        <v>1992</v>
      </c>
      <c r="H278" s="70">
        <v>6</v>
      </c>
      <c r="I278" s="71">
        <v>6</v>
      </c>
      <c r="J278" s="71">
        <v>482</v>
      </c>
      <c r="K278" s="71">
        <v>5.4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2</v>
      </c>
      <c r="S278" s="60">
        <v>0</v>
      </c>
      <c r="T278" s="70">
        <v>0.2</v>
      </c>
      <c r="U278" s="71">
        <v>0.2</v>
      </c>
      <c r="V278" s="60">
        <v>0</v>
      </c>
      <c r="W278" s="71">
        <v>0.2</v>
      </c>
      <c r="X278" s="59">
        <v>0</v>
      </c>
      <c r="Y278" s="71">
        <v>5</v>
      </c>
      <c r="Z278" s="71">
        <v>1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0.03</v>
      </c>
      <c r="AG278" s="60">
        <v>0</v>
      </c>
      <c r="AH278" s="71">
        <v>0.03</v>
      </c>
      <c r="AI278" s="71">
        <v>0.03</v>
      </c>
      <c r="AJ278" s="71">
        <v>0.03</v>
      </c>
      <c r="AK278" s="63" t="s">
        <v>25</v>
      </c>
      <c r="AL278" s="93">
        <f>AC278-AH278</f>
        <v>-0.03</v>
      </c>
    </row>
    <row r="279" spans="1:38" ht="17.25" thickBot="1">
      <c r="A279" s="72">
        <v>260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4066</v>
      </c>
      <c r="G279" s="69">
        <v>2002</v>
      </c>
      <c r="H279" s="70">
        <v>10</v>
      </c>
      <c r="I279" s="71">
        <v>4</v>
      </c>
      <c r="J279" s="71">
        <v>482</v>
      </c>
      <c r="K279" s="71">
        <v>5.4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71">
        <v>0.1</v>
      </c>
      <c r="W279" s="71">
        <v>0.1</v>
      </c>
      <c r="X279" s="70">
        <v>12</v>
      </c>
      <c r="Y279" s="71">
        <v>16</v>
      </c>
      <c r="Z279" s="71">
        <v>19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71">
        <v>0.02</v>
      </c>
      <c r="AH279" s="71">
        <v>0.02</v>
      </c>
      <c r="AI279" s="60">
        <v>0</v>
      </c>
      <c r="AJ279" s="71">
        <v>0.02</v>
      </c>
      <c r="AK279" s="63" t="s">
        <v>25</v>
      </c>
      <c r="AL279" s="93">
        <f>AC279-AH279</f>
        <v>-0.02</v>
      </c>
    </row>
    <row r="280" spans="1:38" ht="17.25" thickBot="1">
      <c r="A280" s="72">
        <v>425</v>
      </c>
      <c r="B280" s="57" t="s">
        <v>3112</v>
      </c>
      <c r="C280" s="58" t="s">
        <v>1812</v>
      </c>
      <c r="D280" s="69" t="s">
        <v>104</v>
      </c>
      <c r="E280" s="58" t="s">
        <v>95</v>
      </c>
      <c r="F280" s="69" t="s">
        <v>4192</v>
      </c>
      <c r="G280" s="69">
        <v>1991</v>
      </c>
      <c r="H280" s="70">
        <v>8</v>
      </c>
      <c r="I280" s="71">
        <v>5</v>
      </c>
      <c r="J280" s="71">
        <v>482</v>
      </c>
      <c r="K280" s="71">
        <v>5.4</v>
      </c>
      <c r="L280" s="59">
        <v>0</v>
      </c>
      <c r="M280" s="71">
        <v>1</v>
      </c>
      <c r="N280" s="71">
        <v>1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59">
        <v>0</v>
      </c>
      <c r="U280" s="60">
        <v>0</v>
      </c>
      <c r="V280" s="71">
        <v>0.5</v>
      </c>
      <c r="W280" s="71">
        <v>0.5</v>
      </c>
      <c r="X280" s="70">
        <v>6</v>
      </c>
      <c r="Y280" s="71">
        <v>26</v>
      </c>
      <c r="Z280" s="71">
        <v>5</v>
      </c>
      <c r="AA280" s="59">
        <v>0</v>
      </c>
      <c r="AB280" s="71">
        <v>0.19</v>
      </c>
      <c r="AC280" s="71">
        <v>0.19</v>
      </c>
      <c r="AD280" s="60">
        <v>0</v>
      </c>
      <c r="AE280" s="71">
        <v>0.19</v>
      </c>
      <c r="AF280" s="59">
        <v>0</v>
      </c>
      <c r="AG280" s="71">
        <v>0.1</v>
      </c>
      <c r="AH280" s="71">
        <v>0.1</v>
      </c>
      <c r="AI280" s="60">
        <v>0</v>
      </c>
      <c r="AJ280" s="71">
        <v>0.1</v>
      </c>
      <c r="AK280" s="63" t="s">
        <v>25</v>
      </c>
      <c r="AL280" s="93">
        <f>AC280-AH280</f>
        <v>0.09</v>
      </c>
    </row>
    <row r="281" spans="1:38" ht="17.25" thickBot="1">
      <c r="A281" s="72">
        <v>35</v>
      </c>
      <c r="B281" s="57" t="s">
        <v>3211</v>
      </c>
      <c r="C281" s="58" t="s">
        <v>1860</v>
      </c>
      <c r="D281" s="69" t="s">
        <v>103</v>
      </c>
      <c r="E281" s="58" t="s">
        <v>73</v>
      </c>
      <c r="F281" s="69" t="s">
        <v>3864</v>
      </c>
      <c r="G281" s="69">
        <v>2004</v>
      </c>
      <c r="H281" s="70">
        <v>10</v>
      </c>
      <c r="I281" s="71">
        <v>6</v>
      </c>
      <c r="J281" s="71">
        <v>478</v>
      </c>
      <c r="K281" s="71">
        <v>5.3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2</v>
      </c>
      <c r="S281" s="60">
        <v>0</v>
      </c>
      <c r="T281" s="70">
        <v>0.3</v>
      </c>
      <c r="U281" s="71">
        <v>0.3</v>
      </c>
      <c r="V281" s="71">
        <v>0.1</v>
      </c>
      <c r="W281" s="71">
        <v>0.4</v>
      </c>
      <c r="X281" s="70">
        <v>2</v>
      </c>
      <c r="Y281" s="71">
        <v>23</v>
      </c>
      <c r="Z281" s="71">
        <v>2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0.06</v>
      </c>
      <c r="AG281" s="71">
        <v>0.02</v>
      </c>
      <c r="AH281" s="71">
        <v>0.08</v>
      </c>
      <c r="AI281" s="71">
        <v>0.06</v>
      </c>
      <c r="AJ281" s="71">
        <v>0.08</v>
      </c>
      <c r="AK281" s="63" t="s">
        <v>25</v>
      </c>
      <c r="AL281" s="93">
        <f>AC281-AH281</f>
        <v>-0.08</v>
      </c>
    </row>
    <row r="282" spans="1:38" ht="17.25" thickBot="1">
      <c r="A282" s="72">
        <v>496</v>
      </c>
      <c r="B282" s="57" t="s">
        <v>2927</v>
      </c>
      <c r="C282" s="58" t="s">
        <v>1852</v>
      </c>
      <c r="D282" s="69" t="s">
        <v>1819</v>
      </c>
      <c r="E282" s="58" t="s">
        <v>83</v>
      </c>
      <c r="F282" s="69" t="s">
        <v>4256</v>
      </c>
      <c r="G282" s="69">
        <v>1999</v>
      </c>
      <c r="H282" s="70">
        <v>10</v>
      </c>
      <c r="I282" s="71">
        <v>7</v>
      </c>
      <c r="J282" s="71">
        <v>469</v>
      </c>
      <c r="K282" s="71">
        <v>5.2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3</v>
      </c>
      <c r="S282" s="60">
        <v>0</v>
      </c>
      <c r="T282" s="70">
        <v>1.5</v>
      </c>
      <c r="U282" s="71">
        <v>1.5</v>
      </c>
      <c r="V282" s="71">
        <v>0.7</v>
      </c>
      <c r="W282" s="71">
        <v>2.2000000000000002</v>
      </c>
      <c r="X282" s="70">
        <v>21</v>
      </c>
      <c r="Y282" s="71">
        <v>17</v>
      </c>
      <c r="Z282" s="71">
        <v>34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0.28000000000000003</v>
      </c>
      <c r="AG282" s="71">
        <v>0.14000000000000001</v>
      </c>
      <c r="AH282" s="71">
        <v>0.43</v>
      </c>
      <c r="AI282" s="71">
        <v>0.28000000000000003</v>
      </c>
      <c r="AJ282" s="71">
        <v>0.43</v>
      </c>
      <c r="AK282" s="63" t="s">
        <v>25</v>
      </c>
      <c r="AL282" s="93">
        <f>AC282-AH282</f>
        <v>-0.43</v>
      </c>
    </row>
    <row r="283" spans="1:38" ht="17.25" thickBot="1">
      <c r="A283" s="72">
        <v>302</v>
      </c>
      <c r="B283" s="57" t="s">
        <v>262</v>
      </c>
      <c r="C283" s="58" t="s">
        <v>1812</v>
      </c>
      <c r="D283" s="69" t="s">
        <v>1833</v>
      </c>
      <c r="E283" s="58" t="s">
        <v>73</v>
      </c>
      <c r="F283" s="69" t="s">
        <v>4097</v>
      </c>
      <c r="G283" s="69">
        <v>1986</v>
      </c>
      <c r="H283" s="70">
        <v>10</v>
      </c>
      <c r="I283" s="71">
        <v>6</v>
      </c>
      <c r="J283" s="71">
        <v>466</v>
      </c>
      <c r="K283" s="71">
        <v>5.2</v>
      </c>
      <c r="L283" s="59">
        <v>0</v>
      </c>
      <c r="M283" s="71">
        <v>1</v>
      </c>
      <c r="N283" s="71">
        <v>1</v>
      </c>
      <c r="O283" s="60">
        <v>0</v>
      </c>
      <c r="P283" s="60">
        <v>0</v>
      </c>
      <c r="Q283" s="60">
        <v>0</v>
      </c>
      <c r="R283" s="71">
        <v>3</v>
      </c>
      <c r="S283" s="60">
        <v>0</v>
      </c>
      <c r="T283" s="59">
        <v>0</v>
      </c>
      <c r="U283" s="60">
        <v>0</v>
      </c>
      <c r="V283" s="71">
        <v>0.7</v>
      </c>
      <c r="W283" s="71">
        <v>0.7</v>
      </c>
      <c r="X283" s="70">
        <v>5</v>
      </c>
      <c r="Y283" s="71">
        <v>52</v>
      </c>
      <c r="Z283" s="71">
        <v>42</v>
      </c>
      <c r="AA283" s="59">
        <v>0</v>
      </c>
      <c r="AB283" s="71">
        <v>0.19</v>
      </c>
      <c r="AC283" s="71">
        <v>0.19</v>
      </c>
      <c r="AD283" s="60">
        <v>0</v>
      </c>
      <c r="AE283" s="71">
        <v>0.19</v>
      </c>
      <c r="AF283" s="70">
        <v>0.01</v>
      </c>
      <c r="AG283" s="71">
        <v>0.13</v>
      </c>
      <c r="AH283" s="71">
        <v>0.14000000000000001</v>
      </c>
      <c r="AI283" s="71">
        <v>0.01</v>
      </c>
      <c r="AJ283" s="71">
        <v>0.14000000000000001</v>
      </c>
      <c r="AK283" s="63" t="s">
        <v>25</v>
      </c>
      <c r="AL283" s="93">
        <f>AC283-AH283</f>
        <v>4.9999999999999989E-2</v>
      </c>
    </row>
    <row r="284" spans="1:38" ht="17.25" thickBot="1">
      <c r="A284" s="72">
        <v>152</v>
      </c>
      <c r="B284" s="57" t="s">
        <v>3083</v>
      </c>
      <c r="C284" s="58" t="s">
        <v>1850</v>
      </c>
      <c r="D284" s="69" t="s">
        <v>104</v>
      </c>
      <c r="E284" s="58" t="s">
        <v>69</v>
      </c>
      <c r="F284" s="69" t="s">
        <v>3968</v>
      </c>
      <c r="G284" s="69">
        <v>1988</v>
      </c>
      <c r="H284" s="70">
        <v>8</v>
      </c>
      <c r="I284" s="71">
        <v>5</v>
      </c>
      <c r="J284" s="71">
        <v>461</v>
      </c>
      <c r="K284" s="71">
        <v>5.0999999999999996</v>
      </c>
      <c r="L284" s="59">
        <v>0</v>
      </c>
      <c r="M284" s="71">
        <v>1</v>
      </c>
      <c r="N284" s="71">
        <v>1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70">
        <v>0.1</v>
      </c>
      <c r="U284" s="71">
        <v>0.1</v>
      </c>
      <c r="V284" s="71">
        <v>0.2</v>
      </c>
      <c r="W284" s="71">
        <v>0.2</v>
      </c>
      <c r="X284" s="70">
        <v>1</v>
      </c>
      <c r="Y284" s="71">
        <v>13</v>
      </c>
      <c r="Z284" s="60">
        <v>0</v>
      </c>
      <c r="AA284" s="59">
        <v>0</v>
      </c>
      <c r="AB284" s="71">
        <v>0.2</v>
      </c>
      <c r="AC284" s="71">
        <v>0.2</v>
      </c>
      <c r="AD284" s="60">
        <v>0</v>
      </c>
      <c r="AE284" s="71">
        <v>0.2</v>
      </c>
      <c r="AF284" s="70">
        <v>0.01</v>
      </c>
      <c r="AG284" s="71">
        <v>0.03</v>
      </c>
      <c r="AH284" s="71">
        <v>0.04</v>
      </c>
      <c r="AI284" s="71">
        <v>0.01</v>
      </c>
      <c r="AJ284" s="71">
        <v>0.04</v>
      </c>
      <c r="AK284" s="63" t="s">
        <v>25</v>
      </c>
      <c r="AL284" s="93">
        <f>AC284-AH284</f>
        <v>0.16</v>
      </c>
    </row>
    <row r="285" spans="1:38" ht="17.25" thickBot="1">
      <c r="A285" s="72">
        <v>109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3931</v>
      </c>
      <c r="G285" s="69">
        <v>2001</v>
      </c>
      <c r="H285" s="70">
        <v>9</v>
      </c>
      <c r="I285" s="71">
        <v>5</v>
      </c>
      <c r="J285" s="71">
        <v>459</v>
      </c>
      <c r="K285" s="71">
        <v>5.0999999999999996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70">
        <v>0.2</v>
      </c>
      <c r="U285" s="71">
        <v>0.2</v>
      </c>
      <c r="V285" s="71">
        <v>0.1</v>
      </c>
      <c r="W285" s="71">
        <v>0.3</v>
      </c>
      <c r="X285" s="70">
        <v>5</v>
      </c>
      <c r="Y285" s="71">
        <v>15</v>
      </c>
      <c r="Z285" s="71">
        <v>11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0.04</v>
      </c>
      <c r="AG285" s="71">
        <v>0.01</v>
      </c>
      <c r="AH285" s="71">
        <v>0.05</v>
      </c>
      <c r="AI285" s="71">
        <v>0.04</v>
      </c>
      <c r="AJ285" s="71">
        <v>0.05</v>
      </c>
      <c r="AK285" s="63" t="s">
        <v>25</v>
      </c>
      <c r="AL285" s="93">
        <f>AC285-AH285</f>
        <v>-0.05</v>
      </c>
    </row>
    <row r="286" spans="1:38" ht="17.25" thickBot="1">
      <c r="A286" s="72">
        <v>183</v>
      </c>
      <c r="B286" s="57" t="s">
        <v>197</v>
      </c>
      <c r="C286" s="58" t="s">
        <v>1812</v>
      </c>
      <c r="D286" s="69" t="s">
        <v>102</v>
      </c>
      <c r="E286" s="58" t="s">
        <v>65</v>
      </c>
      <c r="F286" s="69" t="s">
        <v>3996</v>
      </c>
      <c r="G286" s="69">
        <v>1995</v>
      </c>
      <c r="H286" s="70">
        <v>9</v>
      </c>
      <c r="I286" s="71">
        <v>4</v>
      </c>
      <c r="J286" s="71">
        <v>458</v>
      </c>
      <c r="K286" s="71">
        <v>5.0999999999999996</v>
      </c>
      <c r="L286" s="70">
        <v>2</v>
      </c>
      <c r="M286" s="71">
        <v>1</v>
      </c>
      <c r="N286" s="71">
        <v>3</v>
      </c>
      <c r="O286" s="71">
        <v>2</v>
      </c>
      <c r="P286" s="60">
        <v>0</v>
      </c>
      <c r="Q286" s="60">
        <v>0</v>
      </c>
      <c r="R286" s="71">
        <v>4</v>
      </c>
      <c r="S286" s="60">
        <v>0</v>
      </c>
      <c r="T286" s="70">
        <v>1.4</v>
      </c>
      <c r="U286" s="71">
        <v>1.4</v>
      </c>
      <c r="V286" s="71">
        <v>1.6</v>
      </c>
      <c r="W286" s="71">
        <v>3.1</v>
      </c>
      <c r="X286" s="70">
        <v>32</v>
      </c>
      <c r="Y286" s="71">
        <v>20</v>
      </c>
      <c r="Z286" s="71">
        <v>60</v>
      </c>
      <c r="AA286" s="70">
        <v>0.39</v>
      </c>
      <c r="AB286" s="71">
        <v>0.2</v>
      </c>
      <c r="AC286" s="71">
        <v>0.59</v>
      </c>
      <c r="AD286" s="71">
        <v>0.39</v>
      </c>
      <c r="AE286" s="71">
        <v>0.59</v>
      </c>
      <c r="AF286" s="70">
        <v>0.28000000000000003</v>
      </c>
      <c r="AG286" s="71">
        <v>0.32</v>
      </c>
      <c r="AH286" s="71">
        <v>0.6</v>
      </c>
      <c r="AI286" s="71">
        <v>0.28000000000000003</v>
      </c>
      <c r="AJ286" s="71">
        <v>0.6</v>
      </c>
      <c r="AK286" s="63" t="s">
        <v>25</v>
      </c>
      <c r="AL286" s="93">
        <f>AC286-AH286</f>
        <v>-1.0000000000000009E-2</v>
      </c>
    </row>
    <row r="287" spans="1:38" ht="17.25" thickBot="1">
      <c r="A287" s="72">
        <v>105</v>
      </c>
      <c r="B287" s="57" t="s">
        <v>2654</v>
      </c>
      <c r="C287" s="58" t="s">
        <v>1836</v>
      </c>
      <c r="D287" s="69" t="s">
        <v>103</v>
      </c>
      <c r="E287" s="58" t="s">
        <v>73</v>
      </c>
      <c r="F287" s="69" t="s">
        <v>3927</v>
      </c>
      <c r="G287" s="69">
        <v>1996</v>
      </c>
      <c r="H287" s="70">
        <v>9</v>
      </c>
      <c r="I287" s="71">
        <v>6</v>
      </c>
      <c r="J287" s="71">
        <v>452</v>
      </c>
      <c r="K287" s="71">
        <v>5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71">
        <v>1</v>
      </c>
      <c r="S287" s="71">
        <v>1</v>
      </c>
      <c r="T287" s="70">
        <v>0.2</v>
      </c>
      <c r="U287" s="71">
        <v>0.2</v>
      </c>
      <c r="V287" s="71">
        <v>0.9</v>
      </c>
      <c r="W287" s="71">
        <v>1.1000000000000001</v>
      </c>
      <c r="X287" s="70">
        <v>4</v>
      </c>
      <c r="Y287" s="71">
        <v>11</v>
      </c>
      <c r="Z287" s="71">
        <v>6</v>
      </c>
      <c r="AA287" s="59">
        <v>0</v>
      </c>
      <c r="AB287" s="71">
        <v>0.2</v>
      </c>
      <c r="AC287" s="71">
        <v>0.2</v>
      </c>
      <c r="AD287" s="60">
        <v>0</v>
      </c>
      <c r="AE287" s="71">
        <v>0.2</v>
      </c>
      <c r="AF287" s="70">
        <v>0.04</v>
      </c>
      <c r="AG287" s="71">
        <v>0.18</v>
      </c>
      <c r="AH287" s="71">
        <v>0.22</v>
      </c>
      <c r="AI287" s="71">
        <v>0.04</v>
      </c>
      <c r="AJ287" s="71">
        <v>0.22</v>
      </c>
      <c r="AK287" s="63" t="s">
        <v>25</v>
      </c>
      <c r="AL287" s="93"/>
    </row>
    <row r="288" spans="1:38" ht="17.25" thickBot="1">
      <c r="A288" s="72">
        <v>182</v>
      </c>
      <c r="B288" s="57" t="s">
        <v>3201</v>
      </c>
      <c r="C288" s="58" t="s">
        <v>1818</v>
      </c>
      <c r="D288" s="69" t="s">
        <v>103</v>
      </c>
      <c r="E288" s="58" t="s">
        <v>79</v>
      </c>
      <c r="F288" s="69" t="s">
        <v>3995</v>
      </c>
      <c r="G288" s="69">
        <v>2002</v>
      </c>
      <c r="H288" s="70">
        <v>11</v>
      </c>
      <c r="I288" s="71">
        <v>5</v>
      </c>
      <c r="J288" s="71">
        <v>452</v>
      </c>
      <c r="K288" s="71">
        <v>5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0.8</v>
      </c>
      <c r="U288" s="71">
        <v>0.8</v>
      </c>
      <c r="V288" s="71">
        <v>0.4</v>
      </c>
      <c r="W288" s="71">
        <v>1.2</v>
      </c>
      <c r="X288" s="70">
        <v>17</v>
      </c>
      <c r="Y288" s="71">
        <v>33</v>
      </c>
      <c r="Z288" s="71">
        <v>29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0.17</v>
      </c>
      <c r="AG288" s="71">
        <v>7.0000000000000007E-2</v>
      </c>
      <c r="AH288" s="71">
        <v>0.24</v>
      </c>
      <c r="AI288" s="71">
        <v>0.17</v>
      </c>
      <c r="AJ288" s="71">
        <v>0.24</v>
      </c>
      <c r="AK288" s="63" t="s">
        <v>25</v>
      </c>
      <c r="AL288" s="93">
        <f>AC288-AH288</f>
        <v>-0.24</v>
      </c>
    </row>
    <row r="289" spans="1:38" ht="17.25" thickBot="1">
      <c r="A289" s="72">
        <v>281</v>
      </c>
      <c r="B289" s="57" t="s">
        <v>253</v>
      </c>
      <c r="C289" s="58" t="s">
        <v>1814</v>
      </c>
      <c r="D289" s="69" t="s">
        <v>102</v>
      </c>
      <c r="E289" s="58" t="s">
        <v>85</v>
      </c>
      <c r="F289" s="69" t="s">
        <v>3735</v>
      </c>
      <c r="G289" s="69">
        <v>1997</v>
      </c>
      <c r="H289" s="70">
        <v>13</v>
      </c>
      <c r="I289" s="71">
        <v>3</v>
      </c>
      <c r="J289" s="71">
        <v>452</v>
      </c>
      <c r="K289" s="71">
        <v>5</v>
      </c>
      <c r="L289" s="70">
        <v>1</v>
      </c>
      <c r="M289" s="71">
        <v>3</v>
      </c>
      <c r="N289" s="71">
        <v>4</v>
      </c>
      <c r="O289" s="60">
        <v>0</v>
      </c>
      <c r="P289" s="71">
        <v>1</v>
      </c>
      <c r="Q289" s="71">
        <v>1</v>
      </c>
      <c r="R289" s="71">
        <v>1</v>
      </c>
      <c r="S289" s="60">
        <v>0</v>
      </c>
      <c r="T289" s="70">
        <v>1.4</v>
      </c>
      <c r="U289" s="71">
        <v>0.6</v>
      </c>
      <c r="V289" s="71">
        <v>1.5</v>
      </c>
      <c r="W289" s="71">
        <v>2</v>
      </c>
      <c r="X289" s="70">
        <v>3</v>
      </c>
      <c r="Y289" s="71">
        <v>5</v>
      </c>
      <c r="Z289" s="71">
        <v>34</v>
      </c>
      <c r="AA289" s="70">
        <v>0.2</v>
      </c>
      <c r="AB289" s="71">
        <v>0.6</v>
      </c>
      <c r="AC289" s="71">
        <v>0.8</v>
      </c>
      <c r="AD289" s="60">
        <v>0</v>
      </c>
      <c r="AE289" s="71">
        <v>0.6</v>
      </c>
      <c r="AF289" s="70">
        <v>0.27</v>
      </c>
      <c r="AG289" s="71">
        <v>0.28999999999999998</v>
      </c>
      <c r="AH289" s="71">
        <v>0.56000000000000005</v>
      </c>
      <c r="AI289" s="71">
        <v>0.11</v>
      </c>
      <c r="AJ289" s="71">
        <v>0.4</v>
      </c>
      <c r="AK289" s="63" t="s">
        <v>25</v>
      </c>
      <c r="AL289" s="93">
        <f>AC289-AH289</f>
        <v>0.24</v>
      </c>
    </row>
    <row r="290" spans="1:38" ht="17.25" thickBot="1">
      <c r="A290" s="72">
        <v>376</v>
      </c>
      <c r="B290" s="57" t="s">
        <v>64</v>
      </c>
      <c r="C290" s="58" t="s">
        <v>1812</v>
      </c>
      <c r="D290" s="69" t="s">
        <v>111</v>
      </c>
      <c r="E290" s="58" t="s">
        <v>63</v>
      </c>
      <c r="F290" s="69" t="s">
        <v>4157</v>
      </c>
      <c r="G290" s="69">
        <v>1998</v>
      </c>
      <c r="H290" s="70">
        <v>5</v>
      </c>
      <c r="I290" s="71">
        <v>5</v>
      </c>
      <c r="J290" s="71">
        <v>450</v>
      </c>
      <c r="K290" s="71">
        <v>5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59">
        <v>0</v>
      </c>
      <c r="U290" s="60">
        <v>0</v>
      </c>
      <c r="V290" s="60">
        <v>0</v>
      </c>
      <c r="W290" s="60">
        <v>0</v>
      </c>
      <c r="X290" s="59">
        <v>0</v>
      </c>
      <c r="Y290" s="71">
        <v>2</v>
      </c>
      <c r="Z290" s="60">
        <v>0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59">
        <v>0</v>
      </c>
      <c r="AG290" s="60">
        <v>0</v>
      </c>
      <c r="AH290" s="60">
        <v>0</v>
      </c>
      <c r="AI290" s="60">
        <v>0</v>
      </c>
      <c r="AJ290" s="60">
        <v>0</v>
      </c>
      <c r="AK290" s="63" t="s">
        <v>25</v>
      </c>
      <c r="AL290" s="93">
        <f>AC290-AH290</f>
        <v>0</v>
      </c>
    </row>
    <row r="291" spans="1:38" ht="17.25" thickBot="1">
      <c r="A291" s="72">
        <v>473</v>
      </c>
      <c r="B291" s="57" t="s">
        <v>3223</v>
      </c>
      <c r="C291" s="58" t="s">
        <v>1865</v>
      </c>
      <c r="D291" s="69" t="s">
        <v>111</v>
      </c>
      <c r="E291" s="58" t="s">
        <v>87</v>
      </c>
      <c r="F291" s="69" t="s">
        <v>4234</v>
      </c>
      <c r="G291" s="69">
        <v>1994</v>
      </c>
      <c r="H291" s="70">
        <v>5</v>
      </c>
      <c r="I291" s="71">
        <v>5</v>
      </c>
      <c r="J291" s="71">
        <v>450</v>
      </c>
      <c r="K291" s="71">
        <v>5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59">
        <v>0</v>
      </c>
      <c r="U291" s="60">
        <v>0</v>
      </c>
      <c r="V291" s="60">
        <v>0</v>
      </c>
      <c r="W291" s="60">
        <v>0</v>
      </c>
      <c r="X291" s="59">
        <v>0</v>
      </c>
      <c r="Y291" s="71">
        <v>1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59">
        <v>0</v>
      </c>
      <c r="AG291" s="71">
        <v>0.01</v>
      </c>
      <c r="AH291" s="71">
        <v>0.01</v>
      </c>
      <c r="AI291" s="60">
        <v>0</v>
      </c>
      <c r="AJ291" s="71">
        <v>0.01</v>
      </c>
      <c r="AK291" s="63" t="s">
        <v>25</v>
      </c>
      <c r="AL291" s="93">
        <f>AC291-AH291</f>
        <v>-0.01</v>
      </c>
    </row>
    <row r="292" spans="1:38" ht="17.25" thickBot="1">
      <c r="A292" s="72">
        <v>276</v>
      </c>
      <c r="B292" s="57" t="s">
        <v>249</v>
      </c>
      <c r="C292" s="58" t="s">
        <v>1814</v>
      </c>
      <c r="D292" s="69" t="s">
        <v>102</v>
      </c>
      <c r="E292" s="58" t="s">
        <v>69</v>
      </c>
      <c r="F292" s="69" t="s">
        <v>3761</v>
      </c>
      <c r="G292" s="69">
        <v>1995</v>
      </c>
      <c r="H292" s="70">
        <v>13</v>
      </c>
      <c r="I292" s="71">
        <v>5</v>
      </c>
      <c r="J292" s="71">
        <v>448</v>
      </c>
      <c r="K292" s="71">
        <v>5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60">
        <v>0</v>
      </c>
      <c r="S292" s="60">
        <v>0</v>
      </c>
      <c r="T292" s="70">
        <v>1.2</v>
      </c>
      <c r="U292" s="71">
        <v>1.2</v>
      </c>
      <c r="V292" s="71">
        <v>0.2</v>
      </c>
      <c r="W292" s="71">
        <v>1.5</v>
      </c>
      <c r="X292" s="70">
        <v>6</v>
      </c>
      <c r="Y292" s="71">
        <v>12</v>
      </c>
      <c r="Z292" s="71">
        <v>36</v>
      </c>
      <c r="AA292" s="70">
        <v>0.2</v>
      </c>
      <c r="AB292" s="60">
        <v>0</v>
      </c>
      <c r="AC292" s="71">
        <v>0.2</v>
      </c>
      <c r="AD292" s="71">
        <v>0.2</v>
      </c>
      <c r="AE292" s="71">
        <v>0.2</v>
      </c>
      <c r="AF292" s="70">
        <v>0.25</v>
      </c>
      <c r="AG292" s="71">
        <v>0.05</v>
      </c>
      <c r="AH292" s="71">
        <v>0.28999999999999998</v>
      </c>
      <c r="AI292" s="71">
        <v>0.25</v>
      </c>
      <c r="AJ292" s="71">
        <v>0.28999999999999998</v>
      </c>
      <c r="AK292" s="63" t="s">
        <v>25</v>
      </c>
      <c r="AL292" s="93">
        <f>AC292-AH292</f>
        <v>-8.9999999999999969E-2</v>
      </c>
    </row>
    <row r="293" spans="1:38" ht="17.25" thickBot="1">
      <c r="A293" s="72">
        <v>60</v>
      </c>
      <c r="B293" s="57" t="s">
        <v>131</v>
      </c>
      <c r="C293" s="58" t="s">
        <v>1818</v>
      </c>
      <c r="D293" s="69" t="s">
        <v>104</v>
      </c>
      <c r="E293" s="58" t="s">
        <v>67</v>
      </c>
      <c r="F293" s="69" t="s">
        <v>3887</v>
      </c>
      <c r="G293" s="69">
        <v>2000</v>
      </c>
      <c r="H293" s="70">
        <v>5</v>
      </c>
      <c r="I293" s="71">
        <v>5</v>
      </c>
      <c r="J293" s="71">
        <v>446</v>
      </c>
      <c r="K293" s="71">
        <v>5</v>
      </c>
      <c r="L293" s="70">
        <v>1</v>
      </c>
      <c r="M293" s="71">
        <v>1</v>
      </c>
      <c r="N293" s="71">
        <v>2</v>
      </c>
      <c r="O293" s="71">
        <v>1</v>
      </c>
      <c r="P293" s="60">
        <v>0</v>
      </c>
      <c r="Q293" s="60">
        <v>0</v>
      </c>
      <c r="R293" s="71">
        <v>1</v>
      </c>
      <c r="S293" s="60">
        <v>0</v>
      </c>
      <c r="T293" s="70">
        <v>0.3</v>
      </c>
      <c r="U293" s="71">
        <v>0.3</v>
      </c>
      <c r="V293" s="71">
        <v>0.7</v>
      </c>
      <c r="W293" s="71">
        <v>1</v>
      </c>
      <c r="X293" s="59">
        <v>0</v>
      </c>
      <c r="Y293" s="71">
        <v>9</v>
      </c>
      <c r="Z293" s="71">
        <v>2</v>
      </c>
      <c r="AA293" s="70">
        <v>0.2</v>
      </c>
      <c r="AB293" s="71">
        <v>0.2</v>
      </c>
      <c r="AC293" s="71">
        <v>0.4</v>
      </c>
      <c r="AD293" s="71">
        <v>0.2</v>
      </c>
      <c r="AE293" s="71">
        <v>0.4</v>
      </c>
      <c r="AF293" s="70">
        <v>0.06</v>
      </c>
      <c r="AG293" s="71">
        <v>0.14000000000000001</v>
      </c>
      <c r="AH293" s="71">
        <v>0.2</v>
      </c>
      <c r="AI293" s="71">
        <v>0.06</v>
      </c>
      <c r="AJ293" s="71">
        <v>0.2</v>
      </c>
      <c r="AK293" s="63" t="s">
        <v>25</v>
      </c>
      <c r="AL293" s="93"/>
    </row>
    <row r="294" spans="1:38" ht="17.25" thickBot="1">
      <c r="A294" s="72">
        <v>489</v>
      </c>
      <c r="B294" s="57" t="s">
        <v>358</v>
      </c>
      <c r="C294" s="58" t="s">
        <v>1867</v>
      </c>
      <c r="D294" s="69" t="s">
        <v>102</v>
      </c>
      <c r="E294" s="58" t="s">
        <v>87</v>
      </c>
      <c r="F294" s="69" t="s">
        <v>4250</v>
      </c>
      <c r="G294" s="69">
        <v>1991</v>
      </c>
      <c r="H294" s="70">
        <v>14</v>
      </c>
      <c r="I294" s="71">
        <v>4</v>
      </c>
      <c r="J294" s="71">
        <v>445</v>
      </c>
      <c r="K294" s="71">
        <v>4.9000000000000004</v>
      </c>
      <c r="L294" s="70">
        <v>3</v>
      </c>
      <c r="M294" s="60">
        <v>0</v>
      </c>
      <c r="N294" s="71">
        <v>3</v>
      </c>
      <c r="O294" s="71">
        <v>3</v>
      </c>
      <c r="P294" s="60">
        <v>0</v>
      </c>
      <c r="Q294" s="60">
        <v>0</v>
      </c>
      <c r="R294" s="60">
        <v>0</v>
      </c>
      <c r="S294" s="60">
        <v>0</v>
      </c>
      <c r="T294" s="70">
        <v>2.4</v>
      </c>
      <c r="U294" s="71">
        <v>2.4</v>
      </c>
      <c r="V294" s="71">
        <v>0.5</v>
      </c>
      <c r="W294" s="71">
        <v>2.8</v>
      </c>
      <c r="X294" s="70">
        <v>4</v>
      </c>
      <c r="Y294" s="71">
        <v>4</v>
      </c>
      <c r="Z294" s="71">
        <v>16</v>
      </c>
      <c r="AA294" s="70">
        <v>0.61</v>
      </c>
      <c r="AB294" s="60">
        <v>0</v>
      </c>
      <c r="AC294" s="71">
        <v>0.61</v>
      </c>
      <c r="AD294" s="71">
        <v>0.61</v>
      </c>
      <c r="AE294" s="71">
        <v>0.61</v>
      </c>
      <c r="AF294" s="70">
        <v>0.48</v>
      </c>
      <c r="AG294" s="71">
        <v>0.1</v>
      </c>
      <c r="AH294" s="71">
        <v>0.57999999999999996</v>
      </c>
      <c r="AI294" s="71">
        <v>0.48</v>
      </c>
      <c r="AJ294" s="71">
        <v>0.57999999999999996</v>
      </c>
      <c r="AK294" s="63" t="s">
        <v>25</v>
      </c>
      <c r="AL294" s="93">
        <f>AC294-AH294</f>
        <v>3.0000000000000027E-2</v>
      </c>
    </row>
    <row r="295" spans="1:38" ht="17.25" thickBot="1">
      <c r="A295" s="72">
        <v>448</v>
      </c>
      <c r="B295" s="57" t="s">
        <v>2696</v>
      </c>
      <c r="C295" s="58" t="s">
        <v>1852</v>
      </c>
      <c r="D295" s="69" t="s">
        <v>103</v>
      </c>
      <c r="E295" s="58" t="s">
        <v>67</v>
      </c>
      <c r="F295" s="69" t="s">
        <v>4211</v>
      </c>
      <c r="G295" s="69">
        <v>2000</v>
      </c>
      <c r="H295" s="70">
        <v>8</v>
      </c>
      <c r="I295" s="71">
        <v>5</v>
      </c>
      <c r="J295" s="71">
        <v>438</v>
      </c>
      <c r="K295" s="71">
        <v>4.9000000000000004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71">
        <v>2</v>
      </c>
      <c r="S295" s="60">
        <v>0</v>
      </c>
      <c r="T295" s="70">
        <v>0.7</v>
      </c>
      <c r="U295" s="71">
        <v>0.7</v>
      </c>
      <c r="V295" s="71">
        <v>0.6</v>
      </c>
      <c r="W295" s="71">
        <v>1.3</v>
      </c>
      <c r="X295" s="70">
        <v>11</v>
      </c>
      <c r="Y295" s="71">
        <v>19</v>
      </c>
      <c r="Z295" s="71">
        <v>21</v>
      </c>
      <c r="AA295" s="70">
        <v>0.21</v>
      </c>
      <c r="AB295" s="60">
        <v>0</v>
      </c>
      <c r="AC295" s="71">
        <v>0.21</v>
      </c>
      <c r="AD295" s="71">
        <v>0.21</v>
      </c>
      <c r="AE295" s="71">
        <v>0.21</v>
      </c>
      <c r="AF295" s="70">
        <v>0.13</v>
      </c>
      <c r="AG295" s="71">
        <v>0.13</v>
      </c>
      <c r="AH295" s="71">
        <v>0.26</v>
      </c>
      <c r="AI295" s="71">
        <v>0.13</v>
      </c>
      <c r="AJ295" s="71">
        <v>0.26</v>
      </c>
      <c r="AK295" s="63" t="s">
        <v>25</v>
      </c>
      <c r="AL295" s="93">
        <f>AC295-AH295</f>
        <v>-5.0000000000000017E-2</v>
      </c>
    </row>
    <row r="296" spans="1:38" ht="17.25" thickBot="1">
      <c r="A296" s="72">
        <v>491</v>
      </c>
      <c r="B296" s="57" t="s">
        <v>359</v>
      </c>
      <c r="C296" s="58" t="s">
        <v>1812</v>
      </c>
      <c r="D296" s="69" t="s">
        <v>104</v>
      </c>
      <c r="E296" s="58" t="s">
        <v>87</v>
      </c>
      <c r="F296" s="69" t="s">
        <v>4252</v>
      </c>
      <c r="G296" s="69">
        <v>1997</v>
      </c>
      <c r="H296" s="70">
        <v>6</v>
      </c>
      <c r="I296" s="71">
        <v>5</v>
      </c>
      <c r="J296" s="71">
        <v>438</v>
      </c>
      <c r="K296" s="71">
        <v>4.9000000000000004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71">
        <v>1</v>
      </c>
      <c r="T296" s="70">
        <v>0.1</v>
      </c>
      <c r="U296" s="71">
        <v>0.1</v>
      </c>
      <c r="V296" s="71">
        <v>0.2</v>
      </c>
      <c r="W296" s="71">
        <v>0.3</v>
      </c>
      <c r="X296" s="59">
        <v>0</v>
      </c>
      <c r="Y296" s="71">
        <v>8</v>
      </c>
      <c r="Z296" s="71">
        <v>1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0.02</v>
      </c>
      <c r="AG296" s="71">
        <v>0.04</v>
      </c>
      <c r="AH296" s="71">
        <v>0.06</v>
      </c>
      <c r="AI296" s="71">
        <v>0.02</v>
      </c>
      <c r="AJ296" s="71">
        <v>0.06</v>
      </c>
      <c r="AK296" s="63" t="s">
        <v>25</v>
      </c>
      <c r="AL296" s="93">
        <f>AC296-AH296</f>
        <v>-0.06</v>
      </c>
    </row>
    <row r="297" spans="1:38" ht="17.25" thickBot="1">
      <c r="A297" s="72">
        <v>172</v>
      </c>
      <c r="B297" s="57" t="s">
        <v>3102</v>
      </c>
      <c r="C297" s="58" t="s">
        <v>3103</v>
      </c>
      <c r="D297" s="69" t="s">
        <v>104</v>
      </c>
      <c r="E297" s="58" t="s">
        <v>77</v>
      </c>
      <c r="F297" s="69" t="s">
        <v>3987</v>
      </c>
      <c r="G297" s="69">
        <v>1993</v>
      </c>
      <c r="H297" s="70">
        <v>11</v>
      </c>
      <c r="I297" s="71">
        <v>4</v>
      </c>
      <c r="J297" s="71">
        <v>428</v>
      </c>
      <c r="K297" s="71">
        <v>4.8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3</v>
      </c>
      <c r="S297" s="60">
        <v>0</v>
      </c>
      <c r="T297" s="70">
        <v>0.2</v>
      </c>
      <c r="U297" s="71">
        <v>0.2</v>
      </c>
      <c r="V297" s="71">
        <v>0.5</v>
      </c>
      <c r="W297" s="71">
        <v>0.7</v>
      </c>
      <c r="X297" s="70">
        <v>11</v>
      </c>
      <c r="Y297" s="71">
        <v>18</v>
      </c>
      <c r="Z297" s="71">
        <v>12</v>
      </c>
      <c r="AA297" s="70">
        <v>0.21</v>
      </c>
      <c r="AB297" s="60">
        <v>0</v>
      </c>
      <c r="AC297" s="71">
        <v>0.21</v>
      </c>
      <c r="AD297" s="71">
        <v>0.21</v>
      </c>
      <c r="AE297" s="71">
        <v>0.21</v>
      </c>
      <c r="AF297" s="70">
        <v>0.05</v>
      </c>
      <c r="AG297" s="71">
        <v>0.1</v>
      </c>
      <c r="AH297" s="71">
        <v>0.15</v>
      </c>
      <c r="AI297" s="71">
        <v>0.05</v>
      </c>
      <c r="AJ297" s="71">
        <v>0.15</v>
      </c>
      <c r="AK297" s="63" t="s">
        <v>25</v>
      </c>
      <c r="AL297" s="93">
        <f>AC297-AH297</f>
        <v>0.06</v>
      </c>
    </row>
    <row r="298" spans="1:38" ht="17.25" thickBot="1">
      <c r="A298" s="72">
        <v>301</v>
      </c>
      <c r="B298" s="57" t="s">
        <v>3463</v>
      </c>
      <c r="C298" s="58" t="s">
        <v>1812</v>
      </c>
      <c r="D298" s="69" t="s">
        <v>103</v>
      </c>
      <c r="E298" s="58" t="s">
        <v>67</v>
      </c>
      <c r="F298" s="69" t="s">
        <v>4096</v>
      </c>
      <c r="G298" s="69">
        <v>2006</v>
      </c>
      <c r="H298" s="70">
        <v>5</v>
      </c>
      <c r="I298" s="71">
        <v>5</v>
      </c>
      <c r="J298" s="71">
        <v>423</v>
      </c>
      <c r="K298" s="71">
        <v>4.7</v>
      </c>
      <c r="L298" s="59">
        <v>0</v>
      </c>
      <c r="M298" s="71">
        <v>1</v>
      </c>
      <c r="N298" s="71">
        <v>1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0.4</v>
      </c>
      <c r="U298" s="71">
        <v>0.4</v>
      </c>
      <c r="V298" s="71">
        <v>1</v>
      </c>
      <c r="W298" s="71">
        <v>1.5</v>
      </c>
      <c r="X298" s="70">
        <v>2</v>
      </c>
      <c r="Y298" s="71">
        <v>15</v>
      </c>
      <c r="Z298" s="71">
        <v>20</v>
      </c>
      <c r="AA298" s="59">
        <v>0</v>
      </c>
      <c r="AB298" s="71">
        <v>0.21</v>
      </c>
      <c r="AC298" s="71">
        <v>0.21</v>
      </c>
      <c r="AD298" s="60">
        <v>0</v>
      </c>
      <c r="AE298" s="71">
        <v>0.21</v>
      </c>
      <c r="AF298" s="70">
        <v>0.09</v>
      </c>
      <c r="AG298" s="71">
        <v>0.22</v>
      </c>
      <c r="AH298" s="71">
        <v>0.31</v>
      </c>
      <c r="AI298" s="71">
        <v>0.09</v>
      </c>
      <c r="AJ298" s="71">
        <v>0.31</v>
      </c>
      <c r="AK298" s="63" t="s">
        <v>25</v>
      </c>
      <c r="AL298" s="93">
        <f>AC298-AH298</f>
        <v>-0.1</v>
      </c>
    </row>
    <row r="299" spans="1:38" ht="17.25" thickBot="1">
      <c r="A299" s="72">
        <v>294</v>
      </c>
      <c r="B299" s="57" t="s">
        <v>259</v>
      </c>
      <c r="C299" s="58" t="s">
        <v>1811</v>
      </c>
      <c r="D299" s="69" t="s">
        <v>104</v>
      </c>
      <c r="E299" s="58" t="s">
        <v>87</v>
      </c>
      <c r="F299" s="69" t="s">
        <v>4090</v>
      </c>
      <c r="G299" s="69">
        <v>1996</v>
      </c>
      <c r="H299" s="70">
        <v>5</v>
      </c>
      <c r="I299" s="71">
        <v>5</v>
      </c>
      <c r="J299" s="71">
        <v>416</v>
      </c>
      <c r="K299" s="71">
        <v>4.5999999999999996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70">
        <v>0.2</v>
      </c>
      <c r="U299" s="71">
        <v>0.2</v>
      </c>
      <c r="V299" s="71">
        <v>0.2</v>
      </c>
      <c r="W299" s="71">
        <v>0.4</v>
      </c>
      <c r="X299" s="70">
        <v>1</v>
      </c>
      <c r="Y299" s="71">
        <v>10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0.05</v>
      </c>
      <c r="AG299" s="71">
        <v>0.04</v>
      </c>
      <c r="AH299" s="71">
        <v>0.08</v>
      </c>
      <c r="AI299" s="71">
        <v>0.05</v>
      </c>
      <c r="AJ299" s="71">
        <v>0.08</v>
      </c>
      <c r="AK299" s="63" t="s">
        <v>25</v>
      </c>
      <c r="AL299" s="93">
        <f>AC299-AH299</f>
        <v>-0.08</v>
      </c>
    </row>
    <row r="300" spans="1:38" ht="17.25" thickBot="1">
      <c r="A300" s="72">
        <v>350</v>
      </c>
      <c r="B300" s="57" t="s">
        <v>2688</v>
      </c>
      <c r="C300" s="58" t="s">
        <v>1825</v>
      </c>
      <c r="D300" s="69" t="s">
        <v>102</v>
      </c>
      <c r="E300" s="58" t="s">
        <v>2348</v>
      </c>
      <c r="F300" s="69" t="s">
        <v>3900</v>
      </c>
      <c r="G300" s="69">
        <v>2003</v>
      </c>
      <c r="H300" s="70">
        <v>8</v>
      </c>
      <c r="I300" s="71">
        <v>5</v>
      </c>
      <c r="J300" s="71">
        <v>414</v>
      </c>
      <c r="K300" s="71">
        <v>4.5999999999999996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4</v>
      </c>
      <c r="S300" s="60">
        <v>0</v>
      </c>
      <c r="T300" s="70">
        <v>0.7</v>
      </c>
      <c r="U300" s="71">
        <v>0.7</v>
      </c>
      <c r="V300" s="71">
        <v>0.1</v>
      </c>
      <c r="W300" s="71">
        <v>0.8</v>
      </c>
      <c r="X300" s="70">
        <v>5</v>
      </c>
      <c r="Y300" s="71">
        <v>2</v>
      </c>
      <c r="Z300" s="71">
        <v>23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0.15</v>
      </c>
      <c r="AG300" s="71">
        <v>0.01</v>
      </c>
      <c r="AH300" s="71">
        <v>0.16</v>
      </c>
      <c r="AI300" s="71">
        <v>0.15</v>
      </c>
      <c r="AJ300" s="71">
        <v>0.16</v>
      </c>
      <c r="AK300" s="63" t="s">
        <v>25</v>
      </c>
      <c r="AL300" s="93"/>
    </row>
    <row r="301" spans="1:38" ht="17.25" thickBot="1">
      <c r="A301" s="72">
        <v>52</v>
      </c>
      <c r="B301" s="57" t="s">
        <v>3000</v>
      </c>
      <c r="C301" s="58" t="s">
        <v>3081</v>
      </c>
      <c r="D301" s="69" t="s">
        <v>102</v>
      </c>
      <c r="E301" s="58" t="s">
        <v>96</v>
      </c>
      <c r="F301" s="69" t="s">
        <v>3880</v>
      </c>
      <c r="G301" s="69">
        <v>1998</v>
      </c>
      <c r="H301" s="70">
        <v>11</v>
      </c>
      <c r="I301" s="71">
        <v>4</v>
      </c>
      <c r="J301" s="71">
        <v>412</v>
      </c>
      <c r="K301" s="71">
        <v>4.5999999999999996</v>
      </c>
      <c r="L301" s="70">
        <v>1</v>
      </c>
      <c r="M301" s="60">
        <v>0</v>
      </c>
      <c r="N301" s="71">
        <v>1</v>
      </c>
      <c r="O301" s="71">
        <v>1</v>
      </c>
      <c r="P301" s="60">
        <v>0</v>
      </c>
      <c r="Q301" s="60">
        <v>0</v>
      </c>
      <c r="R301" s="71">
        <v>1</v>
      </c>
      <c r="S301" s="60">
        <v>0</v>
      </c>
      <c r="T301" s="70">
        <v>2.2999999999999998</v>
      </c>
      <c r="U301" s="71">
        <v>2.2999999999999998</v>
      </c>
      <c r="V301" s="71">
        <v>0.3</v>
      </c>
      <c r="W301" s="71">
        <v>2.6</v>
      </c>
      <c r="X301" s="70">
        <v>6</v>
      </c>
      <c r="Y301" s="71">
        <v>8</v>
      </c>
      <c r="Z301" s="71">
        <v>27</v>
      </c>
      <c r="AA301" s="70">
        <v>0.22</v>
      </c>
      <c r="AB301" s="60">
        <v>0</v>
      </c>
      <c r="AC301" s="71">
        <v>0.22</v>
      </c>
      <c r="AD301" s="71">
        <v>0.22</v>
      </c>
      <c r="AE301" s="71">
        <v>0.22</v>
      </c>
      <c r="AF301" s="70">
        <v>0.49</v>
      </c>
      <c r="AG301" s="71">
        <v>7.0000000000000007E-2</v>
      </c>
      <c r="AH301" s="71">
        <v>0.56000000000000005</v>
      </c>
      <c r="AI301" s="71">
        <v>0.49</v>
      </c>
      <c r="AJ301" s="71">
        <v>0.56000000000000005</v>
      </c>
      <c r="AK301" s="63" t="s">
        <v>25</v>
      </c>
      <c r="AL301" s="93">
        <f>AC301-AH301</f>
        <v>-0.34000000000000008</v>
      </c>
    </row>
    <row r="302" spans="1:38" ht="17.25" thickBot="1">
      <c r="A302" s="72">
        <v>22</v>
      </c>
      <c r="B302" s="57" t="s">
        <v>115</v>
      </c>
      <c r="C302" s="58" t="s">
        <v>1811</v>
      </c>
      <c r="D302" s="69" t="s">
        <v>1810</v>
      </c>
      <c r="E302" s="58" t="s">
        <v>67</v>
      </c>
      <c r="F302" s="69" t="s">
        <v>3853</v>
      </c>
      <c r="G302" s="69">
        <v>2002</v>
      </c>
      <c r="H302" s="70">
        <v>9</v>
      </c>
      <c r="I302" s="71">
        <v>4</v>
      </c>
      <c r="J302" s="71">
        <v>411</v>
      </c>
      <c r="K302" s="71">
        <v>4.5999999999999996</v>
      </c>
      <c r="L302" s="59">
        <v>0</v>
      </c>
      <c r="M302" s="71">
        <v>1</v>
      </c>
      <c r="N302" s="71">
        <v>1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0.7</v>
      </c>
      <c r="U302" s="71">
        <v>0.7</v>
      </c>
      <c r="V302" s="71">
        <v>0.9</v>
      </c>
      <c r="W302" s="71">
        <v>1.6</v>
      </c>
      <c r="X302" s="70">
        <v>14</v>
      </c>
      <c r="Y302" s="71">
        <v>26</v>
      </c>
      <c r="Z302" s="71">
        <v>33</v>
      </c>
      <c r="AA302" s="59">
        <v>0</v>
      </c>
      <c r="AB302" s="71">
        <v>0.22</v>
      </c>
      <c r="AC302" s="71">
        <v>0.22</v>
      </c>
      <c r="AD302" s="60">
        <v>0</v>
      </c>
      <c r="AE302" s="71">
        <v>0.22</v>
      </c>
      <c r="AF302" s="70">
        <v>0.16</v>
      </c>
      <c r="AG302" s="71">
        <v>0.19</v>
      </c>
      <c r="AH302" s="71">
        <v>0.35</v>
      </c>
      <c r="AI302" s="71">
        <v>0.16</v>
      </c>
      <c r="AJ302" s="71">
        <v>0.35</v>
      </c>
      <c r="AK302" s="63" t="s">
        <v>25</v>
      </c>
      <c r="AL302" s="93">
        <f>AC302-AH302</f>
        <v>-0.12999999999999998</v>
      </c>
    </row>
    <row r="303" spans="1:38" ht="17.25" thickBot="1">
      <c r="A303" s="72">
        <v>249</v>
      </c>
      <c r="B303" s="57" t="s">
        <v>2813</v>
      </c>
      <c r="C303" s="58" t="s">
        <v>1812</v>
      </c>
      <c r="D303" s="69" t="s">
        <v>103</v>
      </c>
      <c r="E303" s="58" t="s">
        <v>73</v>
      </c>
      <c r="F303" s="69" t="s">
        <v>4055</v>
      </c>
      <c r="G303" s="69">
        <v>1988</v>
      </c>
      <c r="H303" s="70">
        <v>10</v>
      </c>
      <c r="I303" s="71">
        <v>7</v>
      </c>
      <c r="J303" s="71">
        <v>408</v>
      </c>
      <c r="K303" s="71">
        <v>4.5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71">
        <v>1</v>
      </c>
      <c r="S303" s="60">
        <v>0</v>
      </c>
      <c r="T303" s="70">
        <v>0.1</v>
      </c>
      <c r="U303" s="71">
        <v>0.1</v>
      </c>
      <c r="V303" s="71">
        <v>0.6</v>
      </c>
      <c r="W303" s="71">
        <v>0.7</v>
      </c>
      <c r="X303" s="70">
        <v>2</v>
      </c>
      <c r="Y303" s="71">
        <v>16</v>
      </c>
      <c r="Z303" s="71">
        <v>32</v>
      </c>
      <c r="AA303" s="59">
        <v>0</v>
      </c>
      <c r="AB303" s="71">
        <v>0.22</v>
      </c>
      <c r="AC303" s="71">
        <v>0.22</v>
      </c>
      <c r="AD303" s="60">
        <v>0</v>
      </c>
      <c r="AE303" s="71">
        <v>0.22</v>
      </c>
      <c r="AF303" s="70">
        <v>0.02</v>
      </c>
      <c r="AG303" s="71">
        <v>0.14000000000000001</v>
      </c>
      <c r="AH303" s="71">
        <v>0.16</v>
      </c>
      <c r="AI303" s="71">
        <v>0.02</v>
      </c>
      <c r="AJ303" s="71">
        <v>0.16</v>
      </c>
      <c r="AK303" s="63" t="s">
        <v>25</v>
      </c>
      <c r="AL303" s="93">
        <f>AC303-AH303</f>
        <v>0.06</v>
      </c>
    </row>
    <row r="304" spans="1:38" ht="17.25" thickBot="1">
      <c r="A304" s="72">
        <v>481</v>
      </c>
      <c r="B304" s="57" t="s">
        <v>351</v>
      </c>
      <c r="C304" s="58" t="s">
        <v>1812</v>
      </c>
      <c r="D304" s="69" t="s">
        <v>1819</v>
      </c>
      <c r="E304" s="58" t="s">
        <v>73</v>
      </c>
      <c r="F304" s="69" t="s">
        <v>4242</v>
      </c>
      <c r="G304" s="69">
        <v>1990</v>
      </c>
      <c r="H304" s="70">
        <v>8</v>
      </c>
      <c r="I304" s="71">
        <v>7</v>
      </c>
      <c r="J304" s="71">
        <v>408</v>
      </c>
      <c r="K304" s="71">
        <v>4.5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1.1000000000000001</v>
      </c>
      <c r="U304" s="71">
        <v>1.1000000000000001</v>
      </c>
      <c r="V304" s="71">
        <v>0.3</v>
      </c>
      <c r="W304" s="71">
        <v>1.4</v>
      </c>
      <c r="X304" s="70">
        <v>8</v>
      </c>
      <c r="Y304" s="71">
        <v>11</v>
      </c>
      <c r="Z304" s="71">
        <v>21</v>
      </c>
      <c r="AA304" s="70">
        <v>0.22</v>
      </c>
      <c r="AB304" s="60">
        <v>0</v>
      </c>
      <c r="AC304" s="71">
        <v>0.22</v>
      </c>
      <c r="AD304" s="71">
        <v>0.22</v>
      </c>
      <c r="AE304" s="71">
        <v>0.22</v>
      </c>
      <c r="AF304" s="70">
        <v>0.24</v>
      </c>
      <c r="AG304" s="71">
        <v>0.06</v>
      </c>
      <c r="AH304" s="71">
        <v>0.3</v>
      </c>
      <c r="AI304" s="71">
        <v>0.24</v>
      </c>
      <c r="AJ304" s="71">
        <v>0.3</v>
      </c>
      <c r="AK304" s="63" t="s">
        <v>25</v>
      </c>
      <c r="AL304" s="93">
        <f>AC304-AH304</f>
        <v>-7.9999999999999988E-2</v>
      </c>
    </row>
    <row r="305" spans="1:38" ht="17.25" thickBot="1">
      <c r="A305" s="72">
        <v>384</v>
      </c>
      <c r="B305" s="57" t="s">
        <v>3111</v>
      </c>
      <c r="C305" s="58" t="s">
        <v>1820</v>
      </c>
      <c r="D305" s="69" t="s">
        <v>104</v>
      </c>
      <c r="E305" s="58" t="s">
        <v>69</v>
      </c>
      <c r="F305" s="69" t="s">
        <v>3782</v>
      </c>
      <c r="G305" s="69">
        <v>1996</v>
      </c>
      <c r="H305" s="70">
        <v>7</v>
      </c>
      <c r="I305" s="71">
        <v>4</v>
      </c>
      <c r="J305" s="71">
        <v>404</v>
      </c>
      <c r="K305" s="71">
        <v>4.5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3</v>
      </c>
      <c r="S305" s="60">
        <v>0</v>
      </c>
      <c r="T305" s="70">
        <v>0.2</v>
      </c>
      <c r="U305" s="71">
        <v>0.2</v>
      </c>
      <c r="V305" s="71">
        <v>0.7</v>
      </c>
      <c r="W305" s="71">
        <v>0.9</v>
      </c>
      <c r="X305" s="70">
        <v>11</v>
      </c>
      <c r="Y305" s="71">
        <v>23</v>
      </c>
      <c r="Z305" s="71">
        <v>35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0.04</v>
      </c>
      <c r="AG305" s="71">
        <v>0.15</v>
      </c>
      <c r="AH305" s="71">
        <v>0.19</v>
      </c>
      <c r="AI305" s="71">
        <v>0.04</v>
      </c>
      <c r="AJ305" s="71">
        <v>0.19</v>
      </c>
      <c r="AK305" s="63" t="s">
        <v>25</v>
      </c>
      <c r="AL305" s="93"/>
    </row>
    <row r="306" spans="1:38" ht="17.25" thickBot="1">
      <c r="A306" s="72">
        <v>198</v>
      </c>
      <c r="B306" s="57" t="s">
        <v>205</v>
      </c>
      <c r="C306" s="58" t="s">
        <v>1812</v>
      </c>
      <c r="D306" s="69" t="s">
        <v>104</v>
      </c>
      <c r="E306" s="58" t="s">
        <v>77</v>
      </c>
      <c r="F306" s="69" t="s">
        <v>3893</v>
      </c>
      <c r="G306" s="69">
        <v>1997</v>
      </c>
      <c r="H306" s="70">
        <v>5</v>
      </c>
      <c r="I306" s="71">
        <v>5</v>
      </c>
      <c r="J306" s="71">
        <v>401</v>
      </c>
      <c r="K306" s="71">
        <v>4.5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71">
        <v>1</v>
      </c>
      <c r="S306" s="60">
        <v>0</v>
      </c>
      <c r="T306" s="70">
        <v>0.1</v>
      </c>
      <c r="U306" s="71">
        <v>0.1</v>
      </c>
      <c r="V306" s="71">
        <v>1</v>
      </c>
      <c r="W306" s="71">
        <v>1.1000000000000001</v>
      </c>
      <c r="X306" s="70">
        <v>13</v>
      </c>
      <c r="Y306" s="71">
        <v>20</v>
      </c>
      <c r="Z306" s="71">
        <v>12</v>
      </c>
      <c r="AA306" s="59">
        <v>0</v>
      </c>
      <c r="AB306" s="71">
        <v>0.22</v>
      </c>
      <c r="AC306" s="71">
        <v>0.22</v>
      </c>
      <c r="AD306" s="60">
        <v>0</v>
      </c>
      <c r="AE306" s="71">
        <v>0.22</v>
      </c>
      <c r="AF306" s="70">
        <v>0.02</v>
      </c>
      <c r="AG306" s="71">
        <v>0.22</v>
      </c>
      <c r="AH306" s="71">
        <v>0.24</v>
      </c>
      <c r="AI306" s="71">
        <v>0.02</v>
      </c>
      <c r="AJ306" s="71">
        <v>0.24</v>
      </c>
      <c r="AK306" s="63" t="s">
        <v>25</v>
      </c>
      <c r="AL306" s="93"/>
    </row>
    <row r="307" spans="1:38" ht="17.25" thickBot="1">
      <c r="A307" s="72">
        <v>313</v>
      </c>
      <c r="B307" s="57" t="s">
        <v>268</v>
      </c>
      <c r="C307" s="58" t="s">
        <v>1812</v>
      </c>
      <c r="D307" s="69" t="s">
        <v>103</v>
      </c>
      <c r="E307" s="58" t="s">
        <v>69</v>
      </c>
      <c r="F307" s="69" t="s">
        <v>4108</v>
      </c>
      <c r="G307" s="69">
        <v>1999</v>
      </c>
      <c r="H307" s="70">
        <v>8</v>
      </c>
      <c r="I307" s="71">
        <v>4</v>
      </c>
      <c r="J307" s="71">
        <v>400</v>
      </c>
      <c r="K307" s="71">
        <v>4.4000000000000004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70">
        <v>0.2</v>
      </c>
      <c r="U307" s="71">
        <v>0.2</v>
      </c>
      <c r="V307" s="71">
        <v>0.2</v>
      </c>
      <c r="W307" s="71">
        <v>0.4</v>
      </c>
      <c r="X307" s="70">
        <v>6</v>
      </c>
      <c r="Y307" s="71">
        <v>15</v>
      </c>
      <c r="Z307" s="71">
        <v>26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0.05</v>
      </c>
      <c r="AG307" s="71">
        <v>0.04</v>
      </c>
      <c r="AH307" s="71">
        <v>0.09</v>
      </c>
      <c r="AI307" s="71">
        <v>0.05</v>
      </c>
      <c r="AJ307" s="71">
        <v>0.09</v>
      </c>
      <c r="AK307" s="63" t="s">
        <v>25</v>
      </c>
      <c r="AL307" s="93">
        <f>AC307-AH307</f>
        <v>-0.09</v>
      </c>
    </row>
    <row r="308" spans="1:38" ht="17.25" thickBot="1">
      <c r="A308" s="72">
        <v>450</v>
      </c>
      <c r="B308" s="57" t="s">
        <v>3381</v>
      </c>
      <c r="C308" s="58" t="s">
        <v>1812</v>
      </c>
      <c r="D308" s="69" t="s">
        <v>1810</v>
      </c>
      <c r="E308" s="58" t="s">
        <v>2634</v>
      </c>
      <c r="F308" s="69" t="s">
        <v>4212</v>
      </c>
      <c r="G308" s="69">
        <v>1991</v>
      </c>
      <c r="H308" s="70">
        <v>8</v>
      </c>
      <c r="I308" s="71">
        <v>5</v>
      </c>
      <c r="J308" s="71">
        <v>396</v>
      </c>
      <c r="K308" s="71">
        <v>4.4000000000000004</v>
      </c>
      <c r="L308" s="59">
        <v>0</v>
      </c>
      <c r="M308" s="71">
        <v>2</v>
      </c>
      <c r="N308" s="71">
        <v>2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70">
        <v>0.2</v>
      </c>
      <c r="U308" s="71">
        <v>0.2</v>
      </c>
      <c r="V308" s="71">
        <v>0.4</v>
      </c>
      <c r="W308" s="71">
        <v>0.6</v>
      </c>
      <c r="X308" s="70">
        <v>8</v>
      </c>
      <c r="Y308" s="71">
        <v>8</v>
      </c>
      <c r="Z308" s="71">
        <v>20</v>
      </c>
      <c r="AA308" s="59">
        <v>0</v>
      </c>
      <c r="AB308" s="71">
        <v>0.45</v>
      </c>
      <c r="AC308" s="71">
        <v>0.45</v>
      </c>
      <c r="AD308" s="60">
        <v>0</v>
      </c>
      <c r="AE308" s="71">
        <v>0.45</v>
      </c>
      <c r="AF308" s="70">
        <v>0.04</v>
      </c>
      <c r="AG308" s="71">
        <v>0.1</v>
      </c>
      <c r="AH308" s="71">
        <v>0.14000000000000001</v>
      </c>
      <c r="AI308" s="71">
        <v>0.04</v>
      </c>
      <c r="AJ308" s="71">
        <v>0.14000000000000001</v>
      </c>
      <c r="AK308" s="63" t="s">
        <v>25</v>
      </c>
      <c r="AL308" s="93"/>
    </row>
    <row r="309" spans="1:38" ht="17.25" thickBot="1">
      <c r="A309" s="72">
        <v>110</v>
      </c>
      <c r="B309" s="57" t="s">
        <v>1785</v>
      </c>
      <c r="C309" s="58" t="s">
        <v>1818</v>
      </c>
      <c r="D309" s="69" t="s">
        <v>1810</v>
      </c>
      <c r="E309" s="58" t="s">
        <v>96</v>
      </c>
      <c r="F309" s="69" t="s">
        <v>3932</v>
      </c>
      <c r="G309" s="69">
        <v>1997</v>
      </c>
      <c r="H309" s="70">
        <v>9</v>
      </c>
      <c r="I309" s="71">
        <v>3</v>
      </c>
      <c r="J309" s="71">
        <v>391</v>
      </c>
      <c r="K309" s="71">
        <v>4.3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1.8</v>
      </c>
      <c r="U309" s="71">
        <v>1.8</v>
      </c>
      <c r="V309" s="71">
        <v>0.5</v>
      </c>
      <c r="W309" s="71">
        <v>2.2999999999999998</v>
      </c>
      <c r="X309" s="70">
        <v>15</v>
      </c>
      <c r="Y309" s="71">
        <v>5</v>
      </c>
      <c r="Z309" s="71">
        <v>29</v>
      </c>
      <c r="AA309" s="70">
        <v>0.23</v>
      </c>
      <c r="AB309" s="60">
        <v>0</v>
      </c>
      <c r="AC309" s="71">
        <v>0.23</v>
      </c>
      <c r="AD309" s="71">
        <v>0.23</v>
      </c>
      <c r="AE309" s="71">
        <v>0.23</v>
      </c>
      <c r="AF309" s="70">
        <v>0.43</v>
      </c>
      <c r="AG309" s="71">
        <v>0.1</v>
      </c>
      <c r="AH309" s="71">
        <v>0.53</v>
      </c>
      <c r="AI309" s="71">
        <v>0.43</v>
      </c>
      <c r="AJ309" s="71">
        <v>0.53</v>
      </c>
      <c r="AK309" s="63" t="s">
        <v>25</v>
      </c>
      <c r="AL309" s="93">
        <f>AC309-AH309</f>
        <v>-0.30000000000000004</v>
      </c>
    </row>
    <row r="310" spans="1:38" ht="17.25" thickBot="1">
      <c r="A310" s="72">
        <v>213</v>
      </c>
      <c r="B310" s="57" t="s">
        <v>213</v>
      </c>
      <c r="C310" s="58" t="s">
        <v>1812</v>
      </c>
      <c r="D310" s="69" t="s">
        <v>104</v>
      </c>
      <c r="E310" s="58" t="s">
        <v>81</v>
      </c>
      <c r="F310" s="69" t="s">
        <v>4023</v>
      </c>
      <c r="G310" s="69">
        <v>1999</v>
      </c>
      <c r="H310" s="70">
        <v>8</v>
      </c>
      <c r="I310" s="71">
        <v>5</v>
      </c>
      <c r="J310" s="71">
        <v>388</v>
      </c>
      <c r="K310" s="71">
        <v>4.3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71">
        <v>2</v>
      </c>
      <c r="S310" s="71">
        <v>1</v>
      </c>
      <c r="T310" s="70">
        <v>0.3</v>
      </c>
      <c r="U310" s="71">
        <v>0.3</v>
      </c>
      <c r="V310" s="71">
        <v>1.5</v>
      </c>
      <c r="W310" s="71">
        <v>1.8</v>
      </c>
      <c r="X310" s="70">
        <v>19</v>
      </c>
      <c r="Y310" s="71">
        <v>20</v>
      </c>
      <c r="Z310" s="71">
        <v>33</v>
      </c>
      <c r="AA310" s="59">
        <v>0</v>
      </c>
      <c r="AB310" s="71">
        <v>0.23</v>
      </c>
      <c r="AC310" s="71">
        <v>0.23</v>
      </c>
      <c r="AD310" s="60">
        <v>0</v>
      </c>
      <c r="AE310" s="71">
        <v>0.23</v>
      </c>
      <c r="AF310" s="70">
        <v>7.0000000000000007E-2</v>
      </c>
      <c r="AG310" s="71">
        <v>0.34</v>
      </c>
      <c r="AH310" s="71">
        <v>0.41</v>
      </c>
      <c r="AI310" s="71">
        <v>7.0000000000000007E-2</v>
      </c>
      <c r="AJ310" s="71">
        <v>0.41</v>
      </c>
      <c r="AK310" s="63" t="s">
        <v>25</v>
      </c>
      <c r="AL310" s="93">
        <f>AC310-AH310</f>
        <v>-0.17999999999999997</v>
      </c>
    </row>
    <row r="311" spans="1:38" ht="17.25" thickBot="1">
      <c r="A311" s="72">
        <v>2</v>
      </c>
      <c r="B311" s="57" t="s">
        <v>2636</v>
      </c>
      <c r="C311" s="58" t="s">
        <v>1830</v>
      </c>
      <c r="D311" s="69" t="s">
        <v>1819</v>
      </c>
      <c r="E311" s="58" t="s">
        <v>2348</v>
      </c>
      <c r="F311" s="69" t="s">
        <v>3834</v>
      </c>
      <c r="G311" s="69">
        <v>2002</v>
      </c>
      <c r="H311" s="70">
        <v>8</v>
      </c>
      <c r="I311" s="71">
        <v>3</v>
      </c>
      <c r="J311" s="71">
        <v>387</v>
      </c>
      <c r="K311" s="71">
        <v>4.3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70">
        <v>0.3</v>
      </c>
      <c r="U311" s="71">
        <v>0.3</v>
      </c>
      <c r="V311" s="71">
        <v>0.5</v>
      </c>
      <c r="W311" s="71">
        <v>0.8</v>
      </c>
      <c r="X311" s="70">
        <v>7</v>
      </c>
      <c r="Y311" s="71">
        <v>9</v>
      </c>
      <c r="Z311" s="71">
        <v>14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0.06</v>
      </c>
      <c r="AG311" s="71">
        <v>0.13</v>
      </c>
      <c r="AH311" s="71">
        <v>0.19</v>
      </c>
      <c r="AI311" s="71">
        <v>0.06</v>
      </c>
      <c r="AJ311" s="71">
        <v>0.19</v>
      </c>
      <c r="AK311" s="63" t="s">
        <v>25</v>
      </c>
      <c r="AL311" s="93">
        <f>AC311-AH311</f>
        <v>-0.19</v>
      </c>
    </row>
    <row r="312" spans="1:38" ht="17.25" thickBot="1">
      <c r="A312" s="72">
        <v>220</v>
      </c>
      <c r="B312" s="57" t="s">
        <v>2669</v>
      </c>
      <c r="C312" s="58" t="s">
        <v>1812</v>
      </c>
      <c r="D312" s="69" t="s">
        <v>1833</v>
      </c>
      <c r="E312" s="58" t="s">
        <v>2634</v>
      </c>
      <c r="F312" s="69" t="s">
        <v>4029</v>
      </c>
      <c r="G312" s="69">
        <v>2000</v>
      </c>
      <c r="H312" s="70">
        <v>9</v>
      </c>
      <c r="I312" s="71">
        <v>4</v>
      </c>
      <c r="J312" s="71">
        <v>387</v>
      </c>
      <c r="K312" s="71">
        <v>4.3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70">
        <v>0.1</v>
      </c>
      <c r="U312" s="71">
        <v>0.1</v>
      </c>
      <c r="V312" s="71">
        <v>0.2</v>
      </c>
      <c r="W312" s="71">
        <v>0.3</v>
      </c>
      <c r="X312" s="70">
        <v>7</v>
      </c>
      <c r="Y312" s="71">
        <v>13</v>
      </c>
      <c r="Z312" s="71">
        <v>29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0.01</v>
      </c>
      <c r="AG312" s="71">
        <v>0.05</v>
      </c>
      <c r="AH312" s="71">
        <v>0.06</v>
      </c>
      <c r="AI312" s="71">
        <v>0.01</v>
      </c>
      <c r="AJ312" s="71">
        <v>0.06</v>
      </c>
      <c r="AK312" s="63" t="s">
        <v>25</v>
      </c>
      <c r="AL312" s="93">
        <f>AC312-AH312</f>
        <v>-0.06</v>
      </c>
    </row>
    <row r="313" spans="1:38" ht="17.25" thickBot="1">
      <c r="A313" s="72">
        <v>225</v>
      </c>
      <c r="B313" s="57" t="s">
        <v>221</v>
      </c>
      <c r="C313" s="58" t="s">
        <v>1852</v>
      </c>
      <c r="D313" s="69" t="s">
        <v>103</v>
      </c>
      <c r="E313" s="58" t="s">
        <v>63</v>
      </c>
      <c r="F313" s="69" t="s">
        <v>4033</v>
      </c>
      <c r="G313" s="69">
        <v>1991</v>
      </c>
      <c r="H313" s="70">
        <v>11</v>
      </c>
      <c r="I313" s="71">
        <v>4</v>
      </c>
      <c r="J313" s="71">
        <v>386</v>
      </c>
      <c r="K313" s="71">
        <v>4.3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0.1</v>
      </c>
      <c r="U313" s="71">
        <v>0.1</v>
      </c>
      <c r="V313" s="71">
        <v>0.1</v>
      </c>
      <c r="W313" s="71">
        <v>0.2</v>
      </c>
      <c r="X313" s="70">
        <v>3</v>
      </c>
      <c r="Y313" s="71">
        <v>36</v>
      </c>
      <c r="Z313" s="71">
        <v>2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0.02</v>
      </c>
      <c r="AG313" s="71">
        <v>0.02</v>
      </c>
      <c r="AH313" s="71">
        <v>0.04</v>
      </c>
      <c r="AI313" s="71">
        <v>0.02</v>
      </c>
      <c r="AJ313" s="71">
        <v>0.04</v>
      </c>
      <c r="AK313" s="63" t="s">
        <v>25</v>
      </c>
      <c r="AL313" s="93">
        <f>AC313-AH313</f>
        <v>-0.04</v>
      </c>
    </row>
    <row r="314" spans="1:38" ht="17.25" thickBot="1">
      <c r="A314" s="72">
        <v>224</v>
      </c>
      <c r="B314" s="57" t="s">
        <v>220</v>
      </c>
      <c r="C314" s="58" t="s">
        <v>1812</v>
      </c>
      <c r="D314" s="69" t="s">
        <v>103</v>
      </c>
      <c r="E314" s="58" t="s">
        <v>79</v>
      </c>
      <c r="F314" s="69" t="s">
        <v>4032</v>
      </c>
      <c r="G314" s="69">
        <v>2001</v>
      </c>
      <c r="H314" s="70">
        <v>8</v>
      </c>
      <c r="I314" s="71">
        <v>5</v>
      </c>
      <c r="J314" s="71">
        <v>384</v>
      </c>
      <c r="K314" s="71">
        <v>4.3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60">
        <v>0</v>
      </c>
      <c r="R314" s="71">
        <v>1</v>
      </c>
      <c r="S314" s="71">
        <v>1</v>
      </c>
      <c r="T314" s="70">
        <v>0.2</v>
      </c>
      <c r="U314" s="71">
        <v>0.2</v>
      </c>
      <c r="V314" s="71">
        <v>0.1</v>
      </c>
      <c r="W314" s="71">
        <v>0.3</v>
      </c>
      <c r="X314" s="70">
        <v>5</v>
      </c>
      <c r="Y314" s="71">
        <v>24</v>
      </c>
      <c r="Z314" s="71">
        <v>28</v>
      </c>
      <c r="AA314" s="59">
        <v>0</v>
      </c>
      <c r="AB314" s="71">
        <v>0.23</v>
      </c>
      <c r="AC314" s="71">
        <v>0.23</v>
      </c>
      <c r="AD314" s="60">
        <v>0</v>
      </c>
      <c r="AE314" s="71">
        <v>0.23</v>
      </c>
      <c r="AF314" s="70">
        <v>0.05</v>
      </c>
      <c r="AG314" s="71">
        <v>0.03</v>
      </c>
      <c r="AH314" s="71">
        <v>0.08</v>
      </c>
      <c r="AI314" s="71">
        <v>0.05</v>
      </c>
      <c r="AJ314" s="71">
        <v>0.08</v>
      </c>
      <c r="AK314" s="63" t="s">
        <v>25</v>
      </c>
      <c r="AL314" s="93">
        <f>AC314-AH314</f>
        <v>0.15000000000000002</v>
      </c>
    </row>
    <row r="315" spans="1:38" ht="17.25" thickBot="1">
      <c r="A315" s="72">
        <v>387</v>
      </c>
      <c r="B315" s="57" t="s">
        <v>300</v>
      </c>
      <c r="C315" s="58" t="s">
        <v>1809</v>
      </c>
      <c r="D315" s="69" t="s">
        <v>1853</v>
      </c>
      <c r="E315" s="58" t="s">
        <v>85</v>
      </c>
      <c r="F315" s="69" t="s">
        <v>3765</v>
      </c>
      <c r="G315" s="69">
        <v>2000</v>
      </c>
      <c r="H315" s="70">
        <v>7</v>
      </c>
      <c r="I315" s="71">
        <v>4</v>
      </c>
      <c r="J315" s="71">
        <v>384</v>
      </c>
      <c r="K315" s="71">
        <v>4.3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59">
        <v>0</v>
      </c>
      <c r="U315" s="60">
        <v>0</v>
      </c>
      <c r="V315" s="71">
        <v>0.1</v>
      </c>
      <c r="W315" s="71">
        <v>0.1</v>
      </c>
      <c r="X315" s="59">
        <v>0</v>
      </c>
      <c r="Y315" s="71">
        <v>5</v>
      </c>
      <c r="Z315" s="60">
        <v>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71">
        <v>0.02</v>
      </c>
      <c r="AH315" s="71">
        <v>0.02</v>
      </c>
      <c r="AI315" s="60">
        <v>0</v>
      </c>
      <c r="AJ315" s="71">
        <v>0.02</v>
      </c>
      <c r="AK315" s="63" t="s">
        <v>25</v>
      </c>
      <c r="AL315" s="93"/>
    </row>
    <row r="316" spans="1:38" ht="17.25" thickBot="1">
      <c r="A316" s="72">
        <v>454</v>
      </c>
      <c r="B316" s="57" t="s">
        <v>338</v>
      </c>
      <c r="C316" s="58" t="s">
        <v>1839</v>
      </c>
      <c r="D316" s="69" t="s">
        <v>103</v>
      </c>
      <c r="E316" s="58" t="s">
        <v>93</v>
      </c>
      <c r="F316" s="69" t="s">
        <v>4216</v>
      </c>
      <c r="G316" s="69">
        <v>2001</v>
      </c>
      <c r="H316" s="70">
        <v>11</v>
      </c>
      <c r="I316" s="71">
        <v>3</v>
      </c>
      <c r="J316" s="71">
        <v>384</v>
      </c>
      <c r="K316" s="71">
        <v>4.3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0.1</v>
      </c>
      <c r="W316" s="71">
        <v>0.2</v>
      </c>
      <c r="X316" s="70">
        <v>4</v>
      </c>
      <c r="Y316" s="71">
        <v>12</v>
      </c>
      <c r="Z316" s="71">
        <v>9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0.02</v>
      </c>
      <c r="AG316" s="71">
        <v>0.02</v>
      </c>
      <c r="AH316" s="71">
        <v>0.04</v>
      </c>
      <c r="AI316" s="71">
        <v>0.02</v>
      </c>
      <c r="AJ316" s="71">
        <v>0.04</v>
      </c>
      <c r="AK316" s="63" t="s">
        <v>25</v>
      </c>
      <c r="AL316" s="93">
        <f>AC316-AH316</f>
        <v>-0.04</v>
      </c>
    </row>
    <row r="317" spans="1:38" ht="17.25" thickBot="1">
      <c r="A317" s="72">
        <v>128</v>
      </c>
      <c r="B317" s="57" t="s">
        <v>166</v>
      </c>
      <c r="C317" s="58" t="s">
        <v>1832</v>
      </c>
      <c r="D317" s="69" t="s">
        <v>1853</v>
      </c>
      <c r="E317" s="58" t="s">
        <v>93</v>
      </c>
      <c r="F317" s="69" t="s">
        <v>3946</v>
      </c>
      <c r="G317" s="69">
        <v>1992</v>
      </c>
      <c r="H317" s="70">
        <v>10</v>
      </c>
      <c r="I317" s="71">
        <v>1</v>
      </c>
      <c r="J317" s="71">
        <v>376</v>
      </c>
      <c r="K317" s="71">
        <v>4.2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1</v>
      </c>
      <c r="S317" s="60">
        <v>0</v>
      </c>
      <c r="T317" s="70">
        <v>0.2</v>
      </c>
      <c r="U317" s="71">
        <v>0.2</v>
      </c>
      <c r="V317" s="71">
        <v>0.7</v>
      </c>
      <c r="W317" s="71">
        <v>0.9</v>
      </c>
      <c r="X317" s="70">
        <v>2</v>
      </c>
      <c r="Y317" s="71">
        <v>7</v>
      </c>
      <c r="Z317" s="71">
        <v>23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0.05</v>
      </c>
      <c r="AG317" s="71">
        <v>0.16</v>
      </c>
      <c r="AH317" s="71">
        <v>0.21</v>
      </c>
      <c r="AI317" s="71">
        <v>0.05</v>
      </c>
      <c r="AJ317" s="71">
        <v>0.21</v>
      </c>
      <c r="AK317" s="63" t="s">
        <v>25</v>
      </c>
      <c r="AL317" s="93">
        <f>AC317-AH317</f>
        <v>-0.21</v>
      </c>
    </row>
    <row r="318" spans="1:38" ht="17.25" thickBot="1">
      <c r="A318" s="72">
        <v>279</v>
      </c>
      <c r="B318" s="57" t="s">
        <v>251</v>
      </c>
      <c r="C318" s="58" t="s">
        <v>1821</v>
      </c>
      <c r="D318" s="69" t="s">
        <v>104</v>
      </c>
      <c r="E318" s="58" t="s">
        <v>69</v>
      </c>
      <c r="F318" s="69" t="s">
        <v>3748</v>
      </c>
      <c r="G318" s="69">
        <v>1998</v>
      </c>
      <c r="H318" s="70">
        <v>5</v>
      </c>
      <c r="I318" s="71">
        <v>5</v>
      </c>
      <c r="J318" s="71">
        <v>375</v>
      </c>
      <c r="K318" s="71">
        <v>4.2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59">
        <v>0</v>
      </c>
      <c r="U318" s="60">
        <v>0</v>
      </c>
      <c r="V318" s="71">
        <v>0.1</v>
      </c>
      <c r="W318" s="71">
        <v>0.1</v>
      </c>
      <c r="X318" s="70">
        <v>6</v>
      </c>
      <c r="Y318" s="71">
        <v>26</v>
      </c>
      <c r="Z318" s="71">
        <v>1</v>
      </c>
      <c r="AA318" s="59">
        <v>0</v>
      </c>
      <c r="AB318" s="71">
        <v>0.24</v>
      </c>
      <c r="AC318" s="71">
        <v>0.24</v>
      </c>
      <c r="AD318" s="60">
        <v>0</v>
      </c>
      <c r="AE318" s="71">
        <v>0.24</v>
      </c>
      <c r="AF318" s="59">
        <v>0</v>
      </c>
      <c r="AG318" s="71">
        <v>0.02</v>
      </c>
      <c r="AH318" s="71">
        <v>0.02</v>
      </c>
      <c r="AI318" s="60">
        <v>0</v>
      </c>
      <c r="AJ318" s="71">
        <v>0.02</v>
      </c>
      <c r="AK318" s="63" t="s">
        <v>25</v>
      </c>
      <c r="AL318" s="93">
        <f>AC318-AH318</f>
        <v>0.22</v>
      </c>
    </row>
    <row r="319" spans="1:38" ht="17.25" thickBot="1">
      <c r="A319" s="72">
        <v>44</v>
      </c>
      <c r="B319" s="57" t="s">
        <v>3199</v>
      </c>
      <c r="C319" s="58" t="s">
        <v>1814</v>
      </c>
      <c r="D319" s="69" t="s">
        <v>1810</v>
      </c>
      <c r="E319" s="58" t="s">
        <v>93</v>
      </c>
      <c r="F319" s="69" t="s">
        <v>3873</v>
      </c>
      <c r="G319" s="69">
        <v>1998</v>
      </c>
      <c r="H319" s="70">
        <v>8</v>
      </c>
      <c r="I319" s="71">
        <v>5</v>
      </c>
      <c r="J319" s="71">
        <v>373</v>
      </c>
      <c r="K319" s="71">
        <v>4.0999999999999996</v>
      </c>
      <c r="L319" s="70">
        <v>1</v>
      </c>
      <c r="M319" s="71">
        <v>1</v>
      </c>
      <c r="N319" s="71">
        <v>2</v>
      </c>
      <c r="O319" s="71">
        <v>1</v>
      </c>
      <c r="P319" s="60">
        <v>0</v>
      </c>
      <c r="Q319" s="60">
        <v>0</v>
      </c>
      <c r="R319" s="60">
        <v>0</v>
      </c>
      <c r="S319" s="71">
        <v>1</v>
      </c>
      <c r="T319" s="70">
        <v>0.2</v>
      </c>
      <c r="U319" s="71">
        <v>0.2</v>
      </c>
      <c r="V319" s="71">
        <v>0.3</v>
      </c>
      <c r="W319" s="71">
        <v>0.5</v>
      </c>
      <c r="X319" s="70">
        <v>18</v>
      </c>
      <c r="Y319" s="71">
        <v>17</v>
      </c>
      <c r="Z319" s="71">
        <v>14</v>
      </c>
      <c r="AA319" s="70">
        <v>0.24</v>
      </c>
      <c r="AB319" s="71">
        <v>0.24</v>
      </c>
      <c r="AC319" s="71">
        <v>0.48</v>
      </c>
      <c r="AD319" s="71">
        <v>0.24</v>
      </c>
      <c r="AE319" s="71">
        <v>0.48</v>
      </c>
      <c r="AF319" s="70">
        <v>0.05</v>
      </c>
      <c r="AG319" s="71">
        <v>0.08</v>
      </c>
      <c r="AH319" s="71">
        <v>0.13</v>
      </c>
      <c r="AI319" s="71">
        <v>0.05</v>
      </c>
      <c r="AJ319" s="71">
        <v>0.13</v>
      </c>
      <c r="AK319" s="63" t="s">
        <v>25</v>
      </c>
      <c r="AL319" s="93">
        <f>AC319-AH319</f>
        <v>0.35</v>
      </c>
    </row>
    <row r="320" spans="1:38" ht="17.25" thickBot="1">
      <c r="A320" s="72">
        <v>227</v>
      </c>
      <c r="B320" s="57" t="s">
        <v>2670</v>
      </c>
      <c r="C320" s="58" t="s">
        <v>1825</v>
      </c>
      <c r="D320" s="69" t="s">
        <v>104</v>
      </c>
      <c r="E320" s="58" t="s">
        <v>2634</v>
      </c>
      <c r="F320" s="69" t="s">
        <v>4035</v>
      </c>
      <c r="G320" s="69">
        <v>1997</v>
      </c>
      <c r="H320" s="70">
        <v>6</v>
      </c>
      <c r="I320" s="71">
        <v>4</v>
      </c>
      <c r="J320" s="71">
        <v>372</v>
      </c>
      <c r="K320" s="71">
        <v>4.0999999999999996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1</v>
      </c>
      <c r="S320" s="60">
        <v>0</v>
      </c>
      <c r="T320" s="70">
        <v>0.3</v>
      </c>
      <c r="U320" s="71">
        <v>0.3</v>
      </c>
      <c r="V320" s="60">
        <v>0</v>
      </c>
      <c r="W320" s="71">
        <v>0.3</v>
      </c>
      <c r="X320" s="59">
        <v>0</v>
      </c>
      <c r="Y320" s="71">
        <v>7</v>
      </c>
      <c r="Z320" s="71">
        <v>1</v>
      </c>
      <c r="AA320" s="70">
        <v>0.24</v>
      </c>
      <c r="AB320" s="60">
        <v>0</v>
      </c>
      <c r="AC320" s="71">
        <v>0.24</v>
      </c>
      <c r="AD320" s="71">
        <v>0.24</v>
      </c>
      <c r="AE320" s="71">
        <v>0.24</v>
      </c>
      <c r="AF320" s="70">
        <v>0.06</v>
      </c>
      <c r="AG320" s="60">
        <v>0</v>
      </c>
      <c r="AH320" s="71">
        <v>0.06</v>
      </c>
      <c r="AI320" s="71">
        <v>0.06</v>
      </c>
      <c r="AJ320" s="71">
        <v>0.06</v>
      </c>
      <c r="AK320" s="63" t="s">
        <v>25</v>
      </c>
      <c r="AL320" s="93">
        <f>AC320-AH320</f>
        <v>0.18</v>
      </c>
    </row>
    <row r="321" spans="1:38" ht="17.25" thickBot="1">
      <c r="A321" s="72">
        <v>433</v>
      </c>
      <c r="B321" s="57" t="s">
        <v>3334</v>
      </c>
      <c r="C321" s="58" t="s">
        <v>1812</v>
      </c>
      <c r="D321" s="69" t="s">
        <v>1853</v>
      </c>
      <c r="E321" s="58" t="s">
        <v>65</v>
      </c>
      <c r="F321" s="69" t="s">
        <v>4198</v>
      </c>
      <c r="G321" s="69">
        <v>1994</v>
      </c>
      <c r="H321" s="70">
        <v>6</v>
      </c>
      <c r="I321" s="71">
        <v>4</v>
      </c>
      <c r="J321" s="71">
        <v>369</v>
      </c>
      <c r="K321" s="71">
        <v>4.0999999999999996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59">
        <v>0</v>
      </c>
      <c r="U321" s="60">
        <v>0</v>
      </c>
      <c r="V321" s="71">
        <v>0.1</v>
      </c>
      <c r="W321" s="71">
        <v>0.1</v>
      </c>
      <c r="X321" s="70">
        <v>4</v>
      </c>
      <c r="Y321" s="71">
        <v>9</v>
      </c>
      <c r="Z321" s="71">
        <v>6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71">
        <v>0.03</v>
      </c>
      <c r="AH321" s="71">
        <v>0.03</v>
      </c>
      <c r="AI321" s="60">
        <v>0</v>
      </c>
      <c r="AJ321" s="71">
        <v>0.03</v>
      </c>
      <c r="AK321" s="63" t="s">
        <v>25</v>
      </c>
      <c r="AL321" s="93">
        <f>AC321-AH321</f>
        <v>-0.03</v>
      </c>
    </row>
    <row r="322" spans="1:38" ht="17.25" thickBot="1">
      <c r="A322" s="72">
        <v>411</v>
      </c>
      <c r="B322" s="57" t="s">
        <v>316</v>
      </c>
      <c r="C322" s="58" t="s">
        <v>1820</v>
      </c>
      <c r="D322" s="69" t="s">
        <v>1819</v>
      </c>
      <c r="E322" s="58" t="s">
        <v>93</v>
      </c>
      <c r="F322" s="69" t="s">
        <v>4182</v>
      </c>
      <c r="G322" s="69">
        <v>1992</v>
      </c>
      <c r="H322" s="70">
        <v>9</v>
      </c>
      <c r="I322" s="71">
        <v>4</v>
      </c>
      <c r="J322" s="71">
        <v>367</v>
      </c>
      <c r="K322" s="71">
        <v>4.0999999999999996</v>
      </c>
      <c r="L322" s="70">
        <v>1</v>
      </c>
      <c r="M322" s="71">
        <v>3</v>
      </c>
      <c r="N322" s="71">
        <v>4</v>
      </c>
      <c r="O322" s="71">
        <v>1</v>
      </c>
      <c r="P322" s="60">
        <v>0</v>
      </c>
      <c r="Q322" s="60">
        <v>0</v>
      </c>
      <c r="R322" s="71">
        <v>1</v>
      </c>
      <c r="S322" s="60">
        <v>0</v>
      </c>
      <c r="T322" s="70">
        <v>0.9</v>
      </c>
      <c r="U322" s="71">
        <v>0.9</v>
      </c>
      <c r="V322" s="71">
        <v>3.3</v>
      </c>
      <c r="W322" s="71">
        <v>4.2</v>
      </c>
      <c r="X322" s="70">
        <v>10</v>
      </c>
      <c r="Y322" s="71">
        <v>23</v>
      </c>
      <c r="Z322" s="71">
        <v>33</v>
      </c>
      <c r="AA322" s="70">
        <v>0.25</v>
      </c>
      <c r="AB322" s="71">
        <v>0.74</v>
      </c>
      <c r="AC322" s="71">
        <v>0.98</v>
      </c>
      <c r="AD322" s="71">
        <v>0.25</v>
      </c>
      <c r="AE322" s="71">
        <v>0.98</v>
      </c>
      <c r="AF322" s="70">
        <v>0.22</v>
      </c>
      <c r="AG322" s="71">
        <v>0.82</v>
      </c>
      <c r="AH322" s="71">
        <v>1.04</v>
      </c>
      <c r="AI322" s="71">
        <v>0.22</v>
      </c>
      <c r="AJ322" s="71">
        <v>1.04</v>
      </c>
      <c r="AK322" s="63" t="s">
        <v>25</v>
      </c>
      <c r="AL322" s="93"/>
    </row>
    <row r="323" spans="1:38" ht="17.25" thickBot="1">
      <c r="A323" s="72">
        <v>266</v>
      </c>
      <c r="B323" s="57" t="s">
        <v>1789</v>
      </c>
      <c r="C323" s="58" t="s">
        <v>1859</v>
      </c>
      <c r="D323" s="69" t="s">
        <v>103</v>
      </c>
      <c r="E323" s="58" t="s">
        <v>75</v>
      </c>
      <c r="F323" s="69" t="s">
        <v>4072</v>
      </c>
      <c r="G323" s="69">
        <v>1996</v>
      </c>
      <c r="H323" s="70">
        <v>9</v>
      </c>
      <c r="I323" s="71">
        <v>4</v>
      </c>
      <c r="J323" s="71">
        <v>365</v>
      </c>
      <c r="K323" s="71">
        <v>4.0999999999999996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0.7</v>
      </c>
      <c r="U323" s="71">
        <v>0.7</v>
      </c>
      <c r="V323" s="71">
        <v>0.1</v>
      </c>
      <c r="W323" s="71">
        <v>0.8</v>
      </c>
      <c r="X323" s="70">
        <v>3</v>
      </c>
      <c r="Y323" s="71">
        <v>13</v>
      </c>
      <c r="Z323" s="71">
        <v>5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0.16</v>
      </c>
      <c r="AG323" s="71">
        <v>0.02</v>
      </c>
      <c r="AH323" s="71">
        <v>0.19</v>
      </c>
      <c r="AI323" s="71">
        <v>0.16</v>
      </c>
      <c r="AJ323" s="71">
        <v>0.19</v>
      </c>
      <c r="AK323" s="63" t="s">
        <v>25</v>
      </c>
      <c r="AL323" s="93">
        <f>AC323-AH323</f>
        <v>-0.19</v>
      </c>
    </row>
    <row r="324" spans="1:38" ht="17.25" thickBot="1">
      <c r="A324" s="72">
        <v>399</v>
      </c>
      <c r="B324" s="57" t="s">
        <v>310</v>
      </c>
      <c r="C324" s="58" t="s">
        <v>1812</v>
      </c>
      <c r="D324" s="69" t="s">
        <v>103</v>
      </c>
      <c r="E324" s="58" t="s">
        <v>95</v>
      </c>
      <c r="F324" s="69" t="s">
        <v>4171</v>
      </c>
      <c r="G324" s="69">
        <v>1995</v>
      </c>
      <c r="H324" s="70">
        <v>10</v>
      </c>
      <c r="I324" s="71">
        <v>3</v>
      </c>
      <c r="J324" s="71">
        <v>365</v>
      </c>
      <c r="K324" s="71">
        <v>4.0999999999999996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70">
        <v>0.1</v>
      </c>
      <c r="U324" s="71">
        <v>0.1</v>
      </c>
      <c r="V324" s="71">
        <v>0.2</v>
      </c>
      <c r="W324" s="71">
        <v>0.3</v>
      </c>
      <c r="X324" s="70">
        <v>6</v>
      </c>
      <c r="Y324" s="71">
        <v>19</v>
      </c>
      <c r="Z324" s="71">
        <v>3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0.06</v>
      </c>
      <c r="AH324" s="71">
        <v>0.08</v>
      </c>
      <c r="AI324" s="71">
        <v>0.02</v>
      </c>
      <c r="AJ324" s="71">
        <v>0.08</v>
      </c>
      <c r="AK324" s="63" t="s">
        <v>25</v>
      </c>
      <c r="AL324" s="93"/>
    </row>
    <row r="325" spans="1:38" ht="17.25" thickBot="1">
      <c r="A325" s="72">
        <v>70</v>
      </c>
      <c r="B325" s="57" t="s">
        <v>134</v>
      </c>
      <c r="C325" s="58" t="s">
        <v>1820</v>
      </c>
      <c r="D325" s="69" t="s">
        <v>1833</v>
      </c>
      <c r="E325" s="58" t="s">
        <v>93</v>
      </c>
      <c r="F325" s="69" t="s">
        <v>3896</v>
      </c>
      <c r="G325" s="69">
        <v>2002</v>
      </c>
      <c r="H325" s="70">
        <v>9</v>
      </c>
      <c r="I325" s="71">
        <v>4</v>
      </c>
      <c r="J325" s="71">
        <v>363</v>
      </c>
      <c r="K325" s="71">
        <v>4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0.2</v>
      </c>
      <c r="U325" s="71">
        <v>0.2</v>
      </c>
      <c r="V325" s="71">
        <v>0.4</v>
      </c>
      <c r="W325" s="71">
        <v>0.7</v>
      </c>
      <c r="X325" s="70">
        <v>10</v>
      </c>
      <c r="Y325" s="71">
        <v>4</v>
      </c>
      <c r="Z325" s="71">
        <v>25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0.06</v>
      </c>
      <c r="AG325" s="71">
        <v>0.11</v>
      </c>
      <c r="AH325" s="71">
        <v>0.17</v>
      </c>
      <c r="AI325" s="71">
        <v>0.06</v>
      </c>
      <c r="AJ325" s="71">
        <v>0.17</v>
      </c>
      <c r="AK325" s="63" t="s">
        <v>25</v>
      </c>
      <c r="AL325" s="93">
        <f>AC325-AH325</f>
        <v>-0.17</v>
      </c>
    </row>
    <row r="326" spans="1:38" ht="17.25" thickBot="1">
      <c r="A326" s="72">
        <v>149</v>
      </c>
      <c r="B326" s="57" t="s">
        <v>2810</v>
      </c>
      <c r="C326" s="58" t="s">
        <v>1861</v>
      </c>
      <c r="D326" s="69" t="s">
        <v>103</v>
      </c>
      <c r="E326" s="58" t="s">
        <v>79</v>
      </c>
      <c r="F326" s="69" t="s">
        <v>3966</v>
      </c>
      <c r="G326" s="69">
        <v>1993</v>
      </c>
      <c r="H326" s="70">
        <v>11</v>
      </c>
      <c r="I326" s="71">
        <v>4</v>
      </c>
      <c r="J326" s="71">
        <v>360</v>
      </c>
      <c r="K326" s="71">
        <v>4</v>
      </c>
      <c r="L326" s="70">
        <v>1</v>
      </c>
      <c r="M326" s="60">
        <v>0</v>
      </c>
      <c r="N326" s="71">
        <v>1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0.1</v>
      </c>
      <c r="U326" s="71">
        <v>0.1</v>
      </c>
      <c r="V326" s="60">
        <v>0</v>
      </c>
      <c r="W326" s="71">
        <v>0.2</v>
      </c>
      <c r="X326" s="70">
        <v>3</v>
      </c>
      <c r="Y326" s="71">
        <v>20</v>
      </c>
      <c r="Z326" s="71">
        <v>4</v>
      </c>
      <c r="AA326" s="70">
        <v>0.25</v>
      </c>
      <c r="AB326" s="60">
        <v>0</v>
      </c>
      <c r="AC326" s="71">
        <v>0.25</v>
      </c>
      <c r="AD326" s="71">
        <v>0.25</v>
      </c>
      <c r="AE326" s="71">
        <v>0.25</v>
      </c>
      <c r="AF326" s="70">
        <v>0.04</v>
      </c>
      <c r="AG326" s="60">
        <v>0</v>
      </c>
      <c r="AH326" s="71">
        <v>0.04</v>
      </c>
      <c r="AI326" s="71">
        <v>0.04</v>
      </c>
      <c r="AJ326" s="71">
        <v>0.04</v>
      </c>
      <c r="AK326" s="63" t="s">
        <v>25</v>
      </c>
      <c r="AL326" s="93">
        <f>AC326-AH326</f>
        <v>0.21</v>
      </c>
    </row>
    <row r="327" spans="1:38" ht="17.25" thickBot="1">
      <c r="A327" s="72">
        <v>258</v>
      </c>
      <c r="B327" s="57" t="s">
        <v>239</v>
      </c>
      <c r="C327" s="58" t="s">
        <v>1812</v>
      </c>
      <c r="D327" s="69" t="s">
        <v>1819</v>
      </c>
      <c r="E327" s="58" t="s">
        <v>77</v>
      </c>
      <c r="F327" s="69" t="s">
        <v>4064</v>
      </c>
      <c r="G327" s="69">
        <v>2001</v>
      </c>
      <c r="H327" s="70">
        <v>10</v>
      </c>
      <c r="I327" s="71">
        <v>3</v>
      </c>
      <c r="J327" s="71">
        <v>346</v>
      </c>
      <c r="K327" s="71">
        <v>3.8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1.5</v>
      </c>
      <c r="U327" s="71">
        <v>1.5</v>
      </c>
      <c r="V327" s="71">
        <v>0.2</v>
      </c>
      <c r="W327" s="71">
        <v>1.7</v>
      </c>
      <c r="X327" s="70">
        <v>16</v>
      </c>
      <c r="Y327" s="71">
        <v>9</v>
      </c>
      <c r="Z327" s="71">
        <v>40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0.4</v>
      </c>
      <c r="AG327" s="71">
        <v>0.05</v>
      </c>
      <c r="AH327" s="71">
        <v>0.45</v>
      </c>
      <c r="AI327" s="71">
        <v>0.4</v>
      </c>
      <c r="AJ327" s="71">
        <v>0.45</v>
      </c>
      <c r="AK327" s="63" t="s">
        <v>25</v>
      </c>
      <c r="AL327" s="93">
        <f>AC327-AH327</f>
        <v>-0.45</v>
      </c>
    </row>
    <row r="328" spans="1:38" ht="17.25" thickBot="1">
      <c r="A328" s="72">
        <v>464</v>
      </c>
      <c r="B328" s="57" t="s">
        <v>343</v>
      </c>
      <c r="C328" s="58" t="s">
        <v>1814</v>
      </c>
      <c r="D328" s="69" t="s">
        <v>104</v>
      </c>
      <c r="E328" s="58" t="s">
        <v>69</v>
      </c>
      <c r="F328" s="69" t="s">
        <v>4225</v>
      </c>
      <c r="G328" s="69">
        <v>1993</v>
      </c>
      <c r="H328" s="70">
        <v>8</v>
      </c>
      <c r="I328" s="71">
        <v>4</v>
      </c>
      <c r="J328" s="71">
        <v>343</v>
      </c>
      <c r="K328" s="71">
        <v>3.8</v>
      </c>
      <c r="L328" s="70">
        <v>1</v>
      </c>
      <c r="M328" s="60">
        <v>0</v>
      </c>
      <c r="N328" s="71">
        <v>1</v>
      </c>
      <c r="O328" s="71">
        <v>1</v>
      </c>
      <c r="P328" s="60">
        <v>0</v>
      </c>
      <c r="Q328" s="60">
        <v>0</v>
      </c>
      <c r="R328" s="60">
        <v>0</v>
      </c>
      <c r="S328" s="60">
        <v>0</v>
      </c>
      <c r="T328" s="70">
        <v>1.1000000000000001</v>
      </c>
      <c r="U328" s="71">
        <v>1.1000000000000001</v>
      </c>
      <c r="V328" s="71">
        <v>0.1</v>
      </c>
      <c r="W328" s="71">
        <v>1.2</v>
      </c>
      <c r="X328" s="70">
        <v>6</v>
      </c>
      <c r="Y328" s="71">
        <v>26</v>
      </c>
      <c r="Z328" s="71">
        <v>1</v>
      </c>
      <c r="AA328" s="70">
        <v>0.26</v>
      </c>
      <c r="AB328" s="60">
        <v>0</v>
      </c>
      <c r="AC328" s="71">
        <v>0.26</v>
      </c>
      <c r="AD328" s="71">
        <v>0.26</v>
      </c>
      <c r="AE328" s="71">
        <v>0.26</v>
      </c>
      <c r="AF328" s="70">
        <v>0.3</v>
      </c>
      <c r="AG328" s="71">
        <v>0.02</v>
      </c>
      <c r="AH328" s="71">
        <v>0.31</v>
      </c>
      <c r="AI328" s="71">
        <v>0.3</v>
      </c>
      <c r="AJ328" s="71">
        <v>0.31</v>
      </c>
      <c r="AK328" s="63" t="s">
        <v>25</v>
      </c>
      <c r="AL328" s="93">
        <f>AC328-AH328</f>
        <v>-4.9999999999999989E-2</v>
      </c>
    </row>
    <row r="329" spans="1:38" ht="17.25" thickBot="1">
      <c r="A329" s="72">
        <v>203</v>
      </c>
      <c r="B329" s="57" t="s">
        <v>3202</v>
      </c>
      <c r="C329" s="58" t="s">
        <v>1812</v>
      </c>
      <c r="D329" s="69" t="s">
        <v>1819</v>
      </c>
      <c r="E329" s="58" t="s">
        <v>87</v>
      </c>
      <c r="F329" s="69" t="s">
        <v>4015</v>
      </c>
      <c r="G329" s="69">
        <v>2000</v>
      </c>
      <c r="H329" s="70">
        <v>7</v>
      </c>
      <c r="I329" s="71">
        <v>4</v>
      </c>
      <c r="J329" s="71">
        <v>341</v>
      </c>
      <c r="K329" s="71">
        <v>3.8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0.1</v>
      </c>
      <c r="U329" s="71">
        <v>0.1</v>
      </c>
      <c r="V329" s="71">
        <v>0.3</v>
      </c>
      <c r="W329" s="71">
        <v>0.4</v>
      </c>
      <c r="X329" s="70">
        <v>24</v>
      </c>
      <c r="Y329" s="71">
        <v>15</v>
      </c>
      <c r="Z329" s="71">
        <v>40</v>
      </c>
      <c r="AA329" s="70">
        <v>0.26</v>
      </c>
      <c r="AB329" s="60">
        <v>0</v>
      </c>
      <c r="AC329" s="71">
        <v>0.26</v>
      </c>
      <c r="AD329" s="71">
        <v>0.26</v>
      </c>
      <c r="AE329" s="71">
        <v>0.26</v>
      </c>
      <c r="AF329" s="70">
        <v>0.03</v>
      </c>
      <c r="AG329" s="71">
        <v>0.08</v>
      </c>
      <c r="AH329" s="71">
        <v>0.11</v>
      </c>
      <c r="AI329" s="71">
        <v>0.03</v>
      </c>
      <c r="AJ329" s="71">
        <v>0.11</v>
      </c>
      <c r="AK329" s="63" t="s">
        <v>25</v>
      </c>
      <c r="AL329" s="93">
        <f>AC329-AH329</f>
        <v>0.15000000000000002</v>
      </c>
    </row>
    <row r="330" spans="1:38" ht="17.25" thickBot="1">
      <c r="A330" s="72">
        <v>87</v>
      </c>
      <c r="B330" s="57" t="s">
        <v>143</v>
      </c>
      <c r="C330" s="58" t="s">
        <v>1812</v>
      </c>
      <c r="D330" s="69" t="s">
        <v>1833</v>
      </c>
      <c r="E330" s="58" t="s">
        <v>81</v>
      </c>
      <c r="F330" s="69" t="s">
        <v>3911</v>
      </c>
      <c r="G330" s="69">
        <v>1996</v>
      </c>
      <c r="H330" s="70">
        <v>6</v>
      </c>
      <c r="I330" s="71">
        <v>4</v>
      </c>
      <c r="J330" s="71">
        <v>336</v>
      </c>
      <c r="K330" s="71">
        <v>3.7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3</v>
      </c>
      <c r="S330" s="60">
        <v>0</v>
      </c>
      <c r="T330" s="70">
        <v>1</v>
      </c>
      <c r="U330" s="71">
        <v>1</v>
      </c>
      <c r="V330" s="71">
        <v>1.8</v>
      </c>
      <c r="W330" s="71">
        <v>2.8</v>
      </c>
      <c r="X330" s="70">
        <v>12</v>
      </c>
      <c r="Y330" s="71">
        <v>10</v>
      </c>
      <c r="Z330" s="71">
        <v>23</v>
      </c>
      <c r="AA330" s="59">
        <v>0</v>
      </c>
      <c r="AB330" s="71">
        <v>0.27</v>
      </c>
      <c r="AC330" s="71">
        <v>0.27</v>
      </c>
      <c r="AD330" s="60">
        <v>0</v>
      </c>
      <c r="AE330" s="71">
        <v>0.27</v>
      </c>
      <c r="AF330" s="70">
        <v>0.26</v>
      </c>
      <c r="AG330" s="71">
        <v>0.49</v>
      </c>
      <c r="AH330" s="71">
        <v>0.74</v>
      </c>
      <c r="AI330" s="71">
        <v>0.26</v>
      </c>
      <c r="AJ330" s="71">
        <v>0.74</v>
      </c>
      <c r="AK330" s="63" t="s">
        <v>25</v>
      </c>
      <c r="AL330" s="93">
        <f>AC330-AH330</f>
        <v>-0.47</v>
      </c>
    </row>
    <row r="331" spans="1:38" ht="17.25" thickBot="1">
      <c r="A331" s="72">
        <v>69</v>
      </c>
      <c r="B331" s="57" t="s">
        <v>2651</v>
      </c>
      <c r="C331" s="58" t="s">
        <v>1825</v>
      </c>
      <c r="D331" s="69" t="s">
        <v>1810</v>
      </c>
      <c r="E331" s="58" t="s">
        <v>2347</v>
      </c>
      <c r="F331" s="69" t="s">
        <v>3895</v>
      </c>
      <c r="G331" s="69">
        <v>1998</v>
      </c>
      <c r="H331" s="70">
        <v>13</v>
      </c>
      <c r="I331" s="71">
        <v>2</v>
      </c>
      <c r="J331" s="71">
        <v>324</v>
      </c>
      <c r="K331" s="71">
        <v>3.6</v>
      </c>
      <c r="L331" s="70">
        <v>2</v>
      </c>
      <c r="M331" s="60">
        <v>0</v>
      </c>
      <c r="N331" s="71">
        <v>2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1</v>
      </c>
      <c r="U331" s="71">
        <v>1</v>
      </c>
      <c r="V331" s="71">
        <v>0.4</v>
      </c>
      <c r="W331" s="71">
        <v>1.4</v>
      </c>
      <c r="X331" s="70">
        <v>17</v>
      </c>
      <c r="Y331" s="71">
        <v>10</v>
      </c>
      <c r="Z331" s="71">
        <v>44</v>
      </c>
      <c r="AA331" s="70">
        <v>0.56000000000000005</v>
      </c>
      <c r="AB331" s="60">
        <v>0</v>
      </c>
      <c r="AC331" s="71">
        <v>0.56000000000000005</v>
      </c>
      <c r="AD331" s="71">
        <v>0.56000000000000005</v>
      </c>
      <c r="AE331" s="71">
        <v>0.56000000000000005</v>
      </c>
      <c r="AF331" s="70">
        <v>0.28000000000000003</v>
      </c>
      <c r="AG331" s="71">
        <v>0.1</v>
      </c>
      <c r="AH331" s="71">
        <v>0.38</v>
      </c>
      <c r="AI331" s="71">
        <v>0.28000000000000003</v>
      </c>
      <c r="AJ331" s="71">
        <v>0.38</v>
      </c>
      <c r="AK331" s="63" t="s">
        <v>25</v>
      </c>
      <c r="AL331" s="93">
        <f>AC331-AH331</f>
        <v>0.18000000000000005</v>
      </c>
    </row>
    <row r="332" spans="1:38" ht="17.25" thickBot="1">
      <c r="A332" s="72">
        <v>40</v>
      </c>
      <c r="B332" s="57" t="s">
        <v>2642</v>
      </c>
      <c r="C332" s="58" t="s">
        <v>1812</v>
      </c>
      <c r="D332" s="69" t="s">
        <v>1833</v>
      </c>
      <c r="E332" s="58" t="s">
        <v>2348</v>
      </c>
      <c r="F332" s="69" t="s">
        <v>3869</v>
      </c>
      <c r="G332" s="69">
        <v>1988</v>
      </c>
      <c r="H332" s="70">
        <v>8</v>
      </c>
      <c r="I332" s="71">
        <v>3</v>
      </c>
      <c r="J332" s="71">
        <v>321</v>
      </c>
      <c r="K332" s="71">
        <v>3.6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0.1</v>
      </c>
      <c r="U332" s="71">
        <v>0.1</v>
      </c>
      <c r="V332" s="71">
        <v>0.3</v>
      </c>
      <c r="W332" s="71">
        <v>0.4</v>
      </c>
      <c r="X332" s="70">
        <v>1</v>
      </c>
      <c r="Y332" s="71">
        <v>7</v>
      </c>
      <c r="Z332" s="71">
        <v>6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0.04</v>
      </c>
      <c r="AG332" s="71">
        <v>7.0000000000000007E-2</v>
      </c>
      <c r="AH332" s="71">
        <v>0.1</v>
      </c>
      <c r="AI332" s="71">
        <v>0.04</v>
      </c>
      <c r="AJ332" s="71">
        <v>0.1</v>
      </c>
      <c r="AK332" s="63" t="s">
        <v>25</v>
      </c>
      <c r="AL332" s="93">
        <f>AC332-AH332</f>
        <v>-0.1</v>
      </c>
    </row>
    <row r="333" spans="1:38" ht="17.25" thickBot="1">
      <c r="A333" s="72">
        <v>339</v>
      </c>
      <c r="B333" s="57" t="s">
        <v>3555</v>
      </c>
      <c r="C333" s="58" t="s">
        <v>1814</v>
      </c>
      <c r="D333" s="69" t="s">
        <v>102</v>
      </c>
      <c r="E333" s="58" t="s">
        <v>85</v>
      </c>
      <c r="F333" s="69" t="s">
        <v>4129</v>
      </c>
      <c r="G333" s="69">
        <v>2001</v>
      </c>
      <c r="H333" s="70">
        <v>5</v>
      </c>
      <c r="I333" s="71">
        <v>3</v>
      </c>
      <c r="J333" s="71">
        <v>317</v>
      </c>
      <c r="K333" s="71">
        <v>3.5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60">
        <v>0</v>
      </c>
      <c r="S333" s="60">
        <v>0</v>
      </c>
      <c r="T333" s="70">
        <v>0.7</v>
      </c>
      <c r="U333" s="71">
        <v>0.7</v>
      </c>
      <c r="V333" s="71">
        <v>1.4</v>
      </c>
      <c r="W333" s="71">
        <v>2.2000000000000002</v>
      </c>
      <c r="X333" s="70">
        <v>8</v>
      </c>
      <c r="Y333" s="71">
        <v>10</v>
      </c>
      <c r="Z333" s="71">
        <v>34</v>
      </c>
      <c r="AA333" s="70">
        <v>0.28000000000000003</v>
      </c>
      <c r="AB333" s="60">
        <v>0</v>
      </c>
      <c r="AC333" s="71">
        <v>0.28000000000000003</v>
      </c>
      <c r="AD333" s="71">
        <v>0.28000000000000003</v>
      </c>
      <c r="AE333" s="71">
        <v>0.28000000000000003</v>
      </c>
      <c r="AF333" s="70">
        <v>0.21</v>
      </c>
      <c r="AG333" s="71">
        <v>0.41</v>
      </c>
      <c r="AH333" s="71">
        <v>0.62</v>
      </c>
      <c r="AI333" s="71">
        <v>0.21</v>
      </c>
      <c r="AJ333" s="71">
        <v>0.62</v>
      </c>
      <c r="AK333" s="63" t="s">
        <v>25</v>
      </c>
      <c r="AL333" s="93">
        <f>AC333-AH333</f>
        <v>-0.33999999999999997</v>
      </c>
    </row>
    <row r="334" spans="1:38" ht="17.25" thickBot="1">
      <c r="A334" s="72">
        <v>146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3964</v>
      </c>
      <c r="G334" s="69">
        <v>2003</v>
      </c>
      <c r="H334" s="70">
        <v>13</v>
      </c>
      <c r="I334" s="71">
        <v>1</v>
      </c>
      <c r="J334" s="71">
        <v>309</v>
      </c>
      <c r="K334" s="71">
        <v>3.4</v>
      </c>
      <c r="L334" s="70">
        <v>1</v>
      </c>
      <c r="M334" s="71">
        <v>1</v>
      </c>
      <c r="N334" s="71">
        <v>2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0.4</v>
      </c>
      <c r="U334" s="71">
        <v>0.4</v>
      </c>
      <c r="V334" s="71">
        <v>0.9</v>
      </c>
      <c r="W334" s="71">
        <v>1.3</v>
      </c>
      <c r="X334" s="70">
        <v>14</v>
      </c>
      <c r="Y334" s="71">
        <v>30</v>
      </c>
      <c r="Z334" s="71">
        <v>27</v>
      </c>
      <c r="AA334" s="70">
        <v>0.28999999999999998</v>
      </c>
      <c r="AB334" s="71">
        <v>0.28999999999999998</v>
      </c>
      <c r="AC334" s="71">
        <v>0.57999999999999996</v>
      </c>
      <c r="AD334" s="71">
        <v>0.28999999999999998</v>
      </c>
      <c r="AE334" s="71">
        <v>0.57999999999999996</v>
      </c>
      <c r="AF334" s="70">
        <v>0.12</v>
      </c>
      <c r="AG334" s="71">
        <v>0.26</v>
      </c>
      <c r="AH334" s="71">
        <v>0.38</v>
      </c>
      <c r="AI334" s="71">
        <v>0.12</v>
      </c>
      <c r="AJ334" s="71">
        <v>0.38</v>
      </c>
      <c r="AK334" s="63" t="s">
        <v>25</v>
      </c>
      <c r="AL334" s="93">
        <f>AC334-AH334</f>
        <v>0.19999999999999996</v>
      </c>
    </row>
    <row r="335" spans="1:38" ht="17.25" thickBot="1">
      <c r="A335" s="72">
        <v>348</v>
      </c>
      <c r="B335" s="57" t="s">
        <v>2687</v>
      </c>
      <c r="C335" s="58" t="s">
        <v>1812</v>
      </c>
      <c r="D335" s="69" t="s">
        <v>1833</v>
      </c>
      <c r="E335" s="58" t="s">
        <v>2348</v>
      </c>
      <c r="F335" s="69" t="s">
        <v>3753</v>
      </c>
      <c r="G335" s="69">
        <v>1994</v>
      </c>
      <c r="H335" s="70">
        <v>8</v>
      </c>
      <c r="I335" s="71">
        <v>3</v>
      </c>
      <c r="J335" s="71">
        <v>302</v>
      </c>
      <c r="K335" s="71">
        <v>3.4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2</v>
      </c>
      <c r="S335" s="60">
        <v>0</v>
      </c>
      <c r="T335" s="70">
        <v>0.1</v>
      </c>
      <c r="U335" s="71">
        <v>0.1</v>
      </c>
      <c r="V335" s="71">
        <v>0.1</v>
      </c>
      <c r="W335" s="71">
        <v>0.2</v>
      </c>
      <c r="X335" s="70">
        <v>3</v>
      </c>
      <c r="Y335" s="71">
        <v>11</v>
      </c>
      <c r="Z335" s="71">
        <v>17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0.04</v>
      </c>
      <c r="AG335" s="71">
        <v>0.03</v>
      </c>
      <c r="AH335" s="71">
        <v>7.0000000000000007E-2</v>
      </c>
      <c r="AI335" s="71">
        <v>0.04</v>
      </c>
      <c r="AJ335" s="71">
        <v>7.0000000000000007E-2</v>
      </c>
      <c r="AK335" s="63" t="s">
        <v>25</v>
      </c>
      <c r="AL335" s="93">
        <f>AC335-AH335</f>
        <v>-7.0000000000000007E-2</v>
      </c>
    </row>
    <row r="336" spans="1:38" ht="17.25" thickBot="1">
      <c r="A336" s="72">
        <v>202</v>
      </c>
      <c r="B336" s="57" t="s">
        <v>3295</v>
      </c>
      <c r="C336" s="58" t="s">
        <v>1812</v>
      </c>
      <c r="D336" s="69" t="s">
        <v>1833</v>
      </c>
      <c r="E336" s="58" t="s">
        <v>73</v>
      </c>
      <c r="F336" s="69" t="s">
        <v>4014</v>
      </c>
      <c r="G336" s="69">
        <v>2005</v>
      </c>
      <c r="H336" s="70">
        <v>5</v>
      </c>
      <c r="I336" s="71">
        <v>3</v>
      </c>
      <c r="J336" s="71">
        <v>301</v>
      </c>
      <c r="K336" s="71">
        <v>3.3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1</v>
      </c>
      <c r="S336" s="60">
        <v>0</v>
      </c>
      <c r="T336" s="70">
        <v>0.7</v>
      </c>
      <c r="U336" s="71">
        <v>0.7</v>
      </c>
      <c r="V336" s="71">
        <v>0.4</v>
      </c>
      <c r="W336" s="71">
        <v>1.1000000000000001</v>
      </c>
      <c r="X336" s="70">
        <v>1</v>
      </c>
      <c r="Y336" s="71">
        <v>10</v>
      </c>
      <c r="Z336" s="71">
        <v>10</v>
      </c>
      <c r="AA336" s="70">
        <v>0.3</v>
      </c>
      <c r="AB336" s="60">
        <v>0</v>
      </c>
      <c r="AC336" s="71">
        <v>0.3</v>
      </c>
      <c r="AD336" s="71">
        <v>0.3</v>
      </c>
      <c r="AE336" s="71">
        <v>0.3</v>
      </c>
      <c r="AF336" s="70">
        <v>0.21</v>
      </c>
      <c r="AG336" s="71">
        <v>0.12</v>
      </c>
      <c r="AH336" s="71">
        <v>0.33</v>
      </c>
      <c r="AI336" s="71">
        <v>0.21</v>
      </c>
      <c r="AJ336" s="71">
        <v>0.33</v>
      </c>
      <c r="AK336" s="63" t="s">
        <v>25</v>
      </c>
      <c r="AL336" s="93">
        <f>AC336-AH336</f>
        <v>-3.0000000000000027E-2</v>
      </c>
    </row>
    <row r="337" spans="1:38" ht="17.25" thickBot="1">
      <c r="A337" s="72">
        <v>72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3898</v>
      </c>
      <c r="G337" s="69">
        <v>2004</v>
      </c>
      <c r="H337" s="70">
        <v>8</v>
      </c>
      <c r="I337" s="71">
        <v>4</v>
      </c>
      <c r="J337" s="71">
        <v>297</v>
      </c>
      <c r="K337" s="71">
        <v>3.3</v>
      </c>
      <c r="L337" s="70">
        <v>1</v>
      </c>
      <c r="M337" s="71">
        <v>1</v>
      </c>
      <c r="N337" s="71">
        <v>2</v>
      </c>
      <c r="O337" s="71">
        <v>1</v>
      </c>
      <c r="P337" s="60">
        <v>0</v>
      </c>
      <c r="Q337" s="60">
        <v>0</v>
      </c>
      <c r="R337" s="71">
        <v>3</v>
      </c>
      <c r="S337" s="60">
        <v>0</v>
      </c>
      <c r="T337" s="70">
        <v>0.3</v>
      </c>
      <c r="U337" s="71">
        <v>0.3</v>
      </c>
      <c r="V337" s="71">
        <v>0.8</v>
      </c>
      <c r="W337" s="71">
        <v>1.1000000000000001</v>
      </c>
      <c r="X337" s="70">
        <v>4</v>
      </c>
      <c r="Y337" s="71">
        <v>6</v>
      </c>
      <c r="Z337" s="71">
        <v>19</v>
      </c>
      <c r="AA337" s="70">
        <v>0.3</v>
      </c>
      <c r="AB337" s="71">
        <v>0.3</v>
      </c>
      <c r="AC337" s="71">
        <v>0.61</v>
      </c>
      <c r="AD337" s="71">
        <v>0.3</v>
      </c>
      <c r="AE337" s="71">
        <v>0.61</v>
      </c>
      <c r="AF337" s="70">
        <v>0.1</v>
      </c>
      <c r="AG337" s="71">
        <v>0.23</v>
      </c>
      <c r="AH337" s="71">
        <v>0.33</v>
      </c>
      <c r="AI337" s="71">
        <v>0.1</v>
      </c>
      <c r="AJ337" s="71">
        <v>0.33</v>
      </c>
      <c r="AK337" s="63" t="s">
        <v>25</v>
      </c>
      <c r="AL337" s="93">
        <f>AC337-AH337</f>
        <v>0.27999999999999997</v>
      </c>
    </row>
    <row r="338" spans="1:38" ht="17.25" thickBot="1">
      <c r="A338" s="72">
        <v>492</v>
      </c>
      <c r="B338" s="57" t="s">
        <v>380</v>
      </c>
      <c r="C338" s="58" t="s">
        <v>1862</v>
      </c>
      <c r="D338" s="69" t="s">
        <v>103</v>
      </c>
      <c r="E338" s="58" t="s">
        <v>77</v>
      </c>
      <c r="F338" s="69" t="s">
        <v>4253</v>
      </c>
      <c r="G338" s="69">
        <v>2004</v>
      </c>
      <c r="H338" s="70">
        <v>8</v>
      </c>
      <c r="I338" s="71">
        <v>3</v>
      </c>
      <c r="J338" s="71">
        <v>291</v>
      </c>
      <c r="K338" s="71">
        <v>3.2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59"/>
      <c r="U338" s="60"/>
      <c r="V338" s="60"/>
      <c r="W338" s="60"/>
      <c r="X338" s="59"/>
      <c r="Y338" s="60"/>
      <c r="Z338" s="60"/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59"/>
      <c r="AG338" s="60"/>
      <c r="AH338" s="60"/>
      <c r="AI338" s="60"/>
      <c r="AJ338" s="60"/>
      <c r="AK338" s="63" t="s">
        <v>25</v>
      </c>
      <c r="AL338" s="93"/>
    </row>
    <row r="339" spans="1:38" ht="17.25" thickBot="1">
      <c r="A339" s="72">
        <v>155</v>
      </c>
      <c r="B339" s="57" t="s">
        <v>2970</v>
      </c>
      <c r="C339" s="58" t="s">
        <v>1820</v>
      </c>
      <c r="D339" s="69" t="s">
        <v>1810</v>
      </c>
      <c r="E339" s="58" t="s">
        <v>73</v>
      </c>
      <c r="F339" s="69" t="s">
        <v>3971</v>
      </c>
      <c r="G339" s="69">
        <v>2002</v>
      </c>
      <c r="H339" s="70">
        <v>9</v>
      </c>
      <c r="I339" s="71">
        <v>2</v>
      </c>
      <c r="J339" s="71">
        <v>290</v>
      </c>
      <c r="K339" s="71">
        <v>3.2</v>
      </c>
      <c r="L339" s="70">
        <v>2</v>
      </c>
      <c r="M339" s="60">
        <v>0</v>
      </c>
      <c r="N339" s="71">
        <v>2</v>
      </c>
      <c r="O339" s="71">
        <v>2</v>
      </c>
      <c r="P339" s="60">
        <v>0</v>
      </c>
      <c r="Q339" s="60">
        <v>0</v>
      </c>
      <c r="R339" s="71">
        <v>1</v>
      </c>
      <c r="S339" s="60">
        <v>0</v>
      </c>
      <c r="T339" s="70">
        <v>2.7</v>
      </c>
      <c r="U339" s="71">
        <v>2.7</v>
      </c>
      <c r="V339" s="71">
        <v>0.5</v>
      </c>
      <c r="W339" s="71">
        <v>3.1</v>
      </c>
      <c r="X339" s="70">
        <v>9</v>
      </c>
      <c r="Y339" s="71">
        <v>21</v>
      </c>
      <c r="Z339" s="71">
        <v>23</v>
      </c>
      <c r="AA339" s="70">
        <v>0.62</v>
      </c>
      <c r="AB339" s="60">
        <v>0</v>
      </c>
      <c r="AC339" s="71">
        <v>0.62</v>
      </c>
      <c r="AD339" s="71">
        <v>0.62</v>
      </c>
      <c r="AE339" s="71">
        <v>0.62</v>
      </c>
      <c r="AF339" s="70">
        <v>0.82</v>
      </c>
      <c r="AG339" s="71">
        <v>0.15</v>
      </c>
      <c r="AH339" s="71">
        <v>0.97</v>
      </c>
      <c r="AI339" s="71">
        <v>0.82</v>
      </c>
      <c r="AJ339" s="71">
        <v>0.97</v>
      </c>
      <c r="AK339" s="63" t="s">
        <v>25</v>
      </c>
      <c r="AL339" s="93">
        <f>AC339-AH339</f>
        <v>-0.35</v>
      </c>
    </row>
    <row r="340" spans="1:38" ht="17.25" thickBot="1">
      <c r="A340" s="72">
        <v>261</v>
      </c>
      <c r="B340" s="57" t="s">
        <v>2719</v>
      </c>
      <c r="C340" s="58" t="s">
        <v>1821</v>
      </c>
      <c r="D340" s="69" t="s">
        <v>103</v>
      </c>
      <c r="E340" s="58" t="s">
        <v>71</v>
      </c>
      <c r="F340" s="69" t="s">
        <v>4067</v>
      </c>
      <c r="G340" s="69">
        <v>1996</v>
      </c>
      <c r="H340" s="70">
        <v>7</v>
      </c>
      <c r="I340" s="71">
        <v>3</v>
      </c>
      <c r="J340" s="71">
        <v>288</v>
      </c>
      <c r="K340" s="71">
        <v>3.2</v>
      </c>
      <c r="L340" s="70">
        <v>2</v>
      </c>
      <c r="M340" s="60">
        <v>0</v>
      </c>
      <c r="N340" s="71">
        <v>2</v>
      </c>
      <c r="O340" s="71">
        <v>2</v>
      </c>
      <c r="P340" s="60">
        <v>0</v>
      </c>
      <c r="Q340" s="60">
        <v>0</v>
      </c>
      <c r="R340" s="60">
        <v>0</v>
      </c>
      <c r="S340" s="60">
        <v>0</v>
      </c>
      <c r="T340" s="70">
        <v>0.4</v>
      </c>
      <c r="U340" s="71">
        <v>0.4</v>
      </c>
      <c r="V340" s="71">
        <v>0.4</v>
      </c>
      <c r="W340" s="71">
        <v>0.8</v>
      </c>
      <c r="X340" s="70">
        <v>12</v>
      </c>
      <c r="Y340" s="71">
        <v>29</v>
      </c>
      <c r="Z340" s="71">
        <v>17</v>
      </c>
      <c r="AA340" s="70">
        <v>0.62</v>
      </c>
      <c r="AB340" s="60">
        <v>0</v>
      </c>
      <c r="AC340" s="71">
        <v>0.62</v>
      </c>
      <c r="AD340" s="71">
        <v>0.62</v>
      </c>
      <c r="AE340" s="71">
        <v>0.62</v>
      </c>
      <c r="AF340" s="70">
        <v>0.13</v>
      </c>
      <c r="AG340" s="71">
        <v>0.12</v>
      </c>
      <c r="AH340" s="71">
        <v>0.26</v>
      </c>
      <c r="AI340" s="71">
        <v>0.13</v>
      </c>
      <c r="AJ340" s="71">
        <v>0.26</v>
      </c>
      <c r="AK340" s="63" t="s">
        <v>25</v>
      </c>
      <c r="AL340" s="93">
        <f>AC340-AH340</f>
        <v>0.36</v>
      </c>
    </row>
    <row r="341" spans="1:38" ht="17.25" thickBot="1">
      <c r="A341" s="72">
        <v>92</v>
      </c>
      <c r="B341" s="57" t="s">
        <v>146</v>
      </c>
      <c r="C341" s="58" t="s">
        <v>1812</v>
      </c>
      <c r="D341" s="69" t="s">
        <v>104</v>
      </c>
      <c r="E341" s="58" t="s">
        <v>85</v>
      </c>
      <c r="F341" s="69" t="s">
        <v>3915</v>
      </c>
      <c r="G341" s="69">
        <v>1991</v>
      </c>
      <c r="H341" s="70">
        <v>5</v>
      </c>
      <c r="I341" s="71">
        <v>2</v>
      </c>
      <c r="J341" s="71">
        <v>284</v>
      </c>
      <c r="K341" s="71">
        <v>3.2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70">
        <v>4</v>
      </c>
      <c r="Y341" s="71">
        <v>8</v>
      </c>
      <c r="Z341" s="71">
        <v>5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0.01</v>
      </c>
      <c r="AG341" s="60">
        <v>0</v>
      </c>
      <c r="AH341" s="71">
        <v>0.01</v>
      </c>
      <c r="AI341" s="71">
        <v>0.01</v>
      </c>
      <c r="AJ341" s="71">
        <v>0.01</v>
      </c>
      <c r="AK341" s="63" t="s">
        <v>25</v>
      </c>
      <c r="AL341" s="93">
        <f>AC341-AH341</f>
        <v>-0.01</v>
      </c>
    </row>
    <row r="342" spans="1:38" ht="17.25" thickBot="1">
      <c r="A342" s="72">
        <v>471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4232</v>
      </c>
      <c r="G342" s="69">
        <v>1995</v>
      </c>
      <c r="H342" s="70">
        <v>11</v>
      </c>
      <c r="I342" s="71">
        <v>2</v>
      </c>
      <c r="J342" s="71">
        <v>280</v>
      </c>
      <c r="K342" s="71">
        <v>3.1</v>
      </c>
      <c r="L342" s="70">
        <v>2</v>
      </c>
      <c r="M342" s="60">
        <v>0</v>
      </c>
      <c r="N342" s="71">
        <v>2</v>
      </c>
      <c r="O342" s="71">
        <v>2</v>
      </c>
      <c r="P342" s="60">
        <v>0</v>
      </c>
      <c r="Q342" s="60">
        <v>0</v>
      </c>
      <c r="R342" s="71">
        <v>2</v>
      </c>
      <c r="S342" s="60">
        <v>0</v>
      </c>
      <c r="T342" s="70">
        <v>1.5</v>
      </c>
      <c r="U342" s="71">
        <v>1.5</v>
      </c>
      <c r="V342" s="71">
        <v>0.5</v>
      </c>
      <c r="W342" s="71">
        <v>2</v>
      </c>
      <c r="X342" s="70">
        <v>2</v>
      </c>
      <c r="Y342" s="71">
        <v>2</v>
      </c>
      <c r="Z342" s="71">
        <v>11</v>
      </c>
      <c r="AA342" s="70">
        <v>0.64</v>
      </c>
      <c r="AB342" s="60">
        <v>0</v>
      </c>
      <c r="AC342" s="71">
        <v>0.64</v>
      </c>
      <c r="AD342" s="71">
        <v>0.64</v>
      </c>
      <c r="AE342" s="71">
        <v>0.64</v>
      </c>
      <c r="AF342" s="70">
        <v>0.47</v>
      </c>
      <c r="AG342" s="71">
        <v>0.18</v>
      </c>
      <c r="AH342" s="71">
        <v>0.64</v>
      </c>
      <c r="AI342" s="71">
        <v>0.47</v>
      </c>
      <c r="AJ342" s="71">
        <v>0.64</v>
      </c>
      <c r="AK342" s="63" t="s">
        <v>25</v>
      </c>
      <c r="AL342" s="93">
        <f>AC342-AH342</f>
        <v>0</v>
      </c>
    </row>
    <row r="343" spans="1:38" ht="17.25" thickBot="1">
      <c r="A343" s="72">
        <v>455</v>
      </c>
      <c r="B343" s="57" t="s">
        <v>3210</v>
      </c>
      <c r="C343" s="58" t="s">
        <v>1844</v>
      </c>
      <c r="D343" s="69" t="s">
        <v>1819</v>
      </c>
      <c r="E343" s="58" t="s">
        <v>2347</v>
      </c>
      <c r="F343" s="69" t="s">
        <v>3752</v>
      </c>
      <c r="G343" s="69">
        <v>1999</v>
      </c>
      <c r="H343" s="70">
        <v>9</v>
      </c>
      <c r="I343" s="71">
        <v>2</v>
      </c>
      <c r="J343" s="71">
        <v>273</v>
      </c>
      <c r="K343" s="71">
        <v>3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0.5</v>
      </c>
      <c r="U343" s="71">
        <v>0.5</v>
      </c>
      <c r="V343" s="71">
        <v>0.3</v>
      </c>
      <c r="W343" s="71">
        <v>0.7</v>
      </c>
      <c r="X343" s="70">
        <v>10</v>
      </c>
      <c r="Y343" s="71">
        <v>8</v>
      </c>
      <c r="Z343" s="71">
        <v>20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0.15</v>
      </c>
      <c r="AG343" s="71">
        <v>0.09</v>
      </c>
      <c r="AH343" s="71">
        <v>0.23</v>
      </c>
      <c r="AI343" s="71">
        <v>0.15</v>
      </c>
      <c r="AJ343" s="71">
        <v>0.23</v>
      </c>
      <c r="AK343" s="63" t="s">
        <v>25</v>
      </c>
      <c r="AL343" s="93">
        <f>AC343-AH343</f>
        <v>-0.23</v>
      </c>
    </row>
    <row r="344" spans="1:38" ht="17.25" thickBot="1">
      <c r="A344" s="72">
        <v>32</v>
      </c>
      <c r="B344" s="57" t="s">
        <v>3383</v>
      </c>
      <c r="C344" s="58" t="s">
        <v>1814</v>
      </c>
      <c r="D344" s="69" t="s">
        <v>104</v>
      </c>
      <c r="E344" s="58" t="s">
        <v>81</v>
      </c>
      <c r="F344" s="69" t="s">
        <v>3861</v>
      </c>
      <c r="G344" s="69">
        <v>2001</v>
      </c>
      <c r="H344" s="70">
        <v>3</v>
      </c>
      <c r="I344" s="71">
        <v>3</v>
      </c>
      <c r="J344" s="71">
        <v>270</v>
      </c>
      <c r="K344" s="71">
        <v>3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70">
        <v>0.1</v>
      </c>
      <c r="U344" s="71">
        <v>0.1</v>
      </c>
      <c r="V344" s="71">
        <v>0.5</v>
      </c>
      <c r="W344" s="71">
        <v>0.6</v>
      </c>
      <c r="X344" s="59">
        <v>0</v>
      </c>
      <c r="Y344" s="71">
        <v>6</v>
      </c>
      <c r="Z344" s="60">
        <v>0</v>
      </c>
      <c r="AA344" s="59">
        <v>0</v>
      </c>
      <c r="AB344" s="71">
        <v>0.33</v>
      </c>
      <c r="AC344" s="71">
        <v>0.33</v>
      </c>
      <c r="AD344" s="60">
        <v>0</v>
      </c>
      <c r="AE344" s="71">
        <v>0.33</v>
      </c>
      <c r="AF344" s="70">
        <v>0.04</v>
      </c>
      <c r="AG344" s="71">
        <v>0.18</v>
      </c>
      <c r="AH344" s="71">
        <v>0.21</v>
      </c>
      <c r="AI344" s="71">
        <v>0.04</v>
      </c>
      <c r="AJ344" s="71">
        <v>0.21</v>
      </c>
      <c r="AK344" s="63" t="s">
        <v>25</v>
      </c>
      <c r="AL344" s="93">
        <f>AC344-AH344</f>
        <v>0.12000000000000002</v>
      </c>
    </row>
    <row r="345" spans="1:38" ht="17.25" thickBot="1">
      <c r="A345" s="72">
        <v>423</v>
      </c>
      <c r="B345" s="57" t="s">
        <v>3208</v>
      </c>
      <c r="C345" s="58" t="s">
        <v>1846</v>
      </c>
      <c r="D345" s="69" t="s">
        <v>1819</v>
      </c>
      <c r="E345" s="58" t="s">
        <v>95</v>
      </c>
      <c r="F345" s="69" t="s">
        <v>4190</v>
      </c>
      <c r="G345" s="69">
        <v>1999</v>
      </c>
      <c r="H345" s="70">
        <v>9</v>
      </c>
      <c r="I345" s="71">
        <v>1</v>
      </c>
      <c r="J345" s="71">
        <v>269</v>
      </c>
      <c r="K345" s="71">
        <v>3</v>
      </c>
      <c r="L345" s="70">
        <v>1</v>
      </c>
      <c r="M345" s="71">
        <v>1</v>
      </c>
      <c r="N345" s="71">
        <v>2</v>
      </c>
      <c r="O345" s="71">
        <v>1</v>
      </c>
      <c r="P345" s="60">
        <v>0</v>
      </c>
      <c r="Q345" s="60">
        <v>0</v>
      </c>
      <c r="R345" s="60">
        <v>0</v>
      </c>
      <c r="S345" s="60">
        <v>0</v>
      </c>
      <c r="T345" s="70">
        <v>1.4</v>
      </c>
      <c r="U345" s="71">
        <v>1.4</v>
      </c>
      <c r="V345" s="71">
        <v>1</v>
      </c>
      <c r="W345" s="71">
        <v>2.4</v>
      </c>
      <c r="X345" s="70">
        <v>13</v>
      </c>
      <c r="Y345" s="71">
        <v>14</v>
      </c>
      <c r="Z345" s="71">
        <v>23</v>
      </c>
      <c r="AA345" s="70">
        <v>0.33</v>
      </c>
      <c r="AB345" s="71">
        <v>0.33</v>
      </c>
      <c r="AC345" s="71">
        <v>0.67</v>
      </c>
      <c r="AD345" s="71">
        <v>0.33</v>
      </c>
      <c r="AE345" s="71">
        <v>0.67</v>
      </c>
      <c r="AF345" s="70">
        <v>0.47</v>
      </c>
      <c r="AG345" s="71">
        <v>0.32</v>
      </c>
      <c r="AH345" s="71">
        <v>0.79</v>
      </c>
      <c r="AI345" s="71">
        <v>0.47</v>
      </c>
      <c r="AJ345" s="71">
        <v>0.79</v>
      </c>
      <c r="AK345" s="63" t="s">
        <v>25</v>
      </c>
      <c r="AL345" s="93">
        <f>AC345-AH345</f>
        <v>-0.12</v>
      </c>
    </row>
    <row r="346" spans="1:38" ht="17.25" thickBot="1">
      <c r="A346" s="72">
        <v>136</v>
      </c>
      <c r="B346" s="57" t="s">
        <v>3200</v>
      </c>
      <c r="C346" s="58" t="s">
        <v>1812</v>
      </c>
      <c r="D346" s="69" t="s">
        <v>103</v>
      </c>
      <c r="E346" s="58" t="s">
        <v>93</v>
      </c>
      <c r="F346" s="69" t="s">
        <v>3954</v>
      </c>
      <c r="G346" s="69">
        <v>2001</v>
      </c>
      <c r="H346" s="70">
        <v>8</v>
      </c>
      <c r="I346" s="71">
        <v>2</v>
      </c>
      <c r="J346" s="71">
        <v>267</v>
      </c>
      <c r="K346" s="71">
        <v>3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70">
        <v>0.1</v>
      </c>
      <c r="U346" s="71">
        <v>0.1</v>
      </c>
      <c r="V346" s="71">
        <v>0.2</v>
      </c>
      <c r="W346" s="71">
        <v>0.3</v>
      </c>
      <c r="X346" s="70">
        <v>5</v>
      </c>
      <c r="Y346" s="71">
        <v>18</v>
      </c>
      <c r="Z346" s="71">
        <v>5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0.02</v>
      </c>
      <c r="AG346" s="71">
        <v>7.0000000000000007E-2</v>
      </c>
      <c r="AH346" s="71">
        <v>0.09</v>
      </c>
      <c r="AI346" s="71">
        <v>0.02</v>
      </c>
      <c r="AJ346" s="71">
        <v>0.09</v>
      </c>
      <c r="AK346" s="63" t="s">
        <v>25</v>
      </c>
      <c r="AL346" s="93">
        <f>AC346-AH346</f>
        <v>-0.09</v>
      </c>
    </row>
    <row r="347" spans="1:38" ht="17.25" thickBot="1">
      <c r="A347" s="72">
        <v>421</v>
      </c>
      <c r="B347" s="57" t="s">
        <v>2330</v>
      </c>
      <c r="C347" s="58" t="s">
        <v>1841</v>
      </c>
      <c r="D347" s="69" t="s">
        <v>102</v>
      </c>
      <c r="E347" s="58" t="s">
        <v>93</v>
      </c>
      <c r="F347" s="69" t="s">
        <v>4188</v>
      </c>
      <c r="G347" s="69">
        <v>2002</v>
      </c>
      <c r="H347" s="70">
        <v>8</v>
      </c>
      <c r="I347" s="71">
        <v>3</v>
      </c>
      <c r="J347" s="71">
        <v>264</v>
      </c>
      <c r="K347" s="71">
        <v>2.9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71">
        <v>2</v>
      </c>
      <c r="S347" s="60">
        <v>0</v>
      </c>
      <c r="T347" s="70">
        <v>1</v>
      </c>
      <c r="U347" s="71">
        <v>1</v>
      </c>
      <c r="V347" s="71">
        <v>0.2</v>
      </c>
      <c r="W347" s="71">
        <v>1.2</v>
      </c>
      <c r="X347" s="70">
        <v>5</v>
      </c>
      <c r="Y347" s="71">
        <v>10</v>
      </c>
      <c r="Z347" s="71">
        <v>13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0.35</v>
      </c>
      <c r="AG347" s="71">
        <v>7.0000000000000007E-2</v>
      </c>
      <c r="AH347" s="71">
        <v>0.42</v>
      </c>
      <c r="AI347" s="71">
        <v>0.35</v>
      </c>
      <c r="AJ347" s="71">
        <v>0.42</v>
      </c>
      <c r="AK347" s="63" t="s">
        <v>25</v>
      </c>
      <c r="AL347" s="93">
        <f>AC347-AH347</f>
        <v>-0.42</v>
      </c>
    </row>
    <row r="348" spans="1:38" ht="17.25" thickBot="1">
      <c r="A348" s="72">
        <v>377</v>
      </c>
      <c r="B348" s="57" t="s">
        <v>2925</v>
      </c>
      <c r="C348" s="58" t="s">
        <v>1812</v>
      </c>
      <c r="D348" s="69" t="s">
        <v>1819</v>
      </c>
      <c r="E348" s="58" t="s">
        <v>2347</v>
      </c>
      <c r="F348" s="69" t="s">
        <v>4094</v>
      </c>
      <c r="G348" s="69">
        <v>2003</v>
      </c>
      <c r="H348" s="70">
        <v>8</v>
      </c>
      <c r="I348" s="71">
        <v>2</v>
      </c>
      <c r="J348" s="71">
        <v>258</v>
      </c>
      <c r="K348" s="71">
        <v>2.9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0.1</v>
      </c>
      <c r="U348" s="71">
        <v>0.1</v>
      </c>
      <c r="V348" s="71">
        <v>0.4</v>
      </c>
      <c r="W348" s="71">
        <v>0.5</v>
      </c>
      <c r="X348" s="70">
        <v>8</v>
      </c>
      <c r="Y348" s="71">
        <v>6</v>
      </c>
      <c r="Z348" s="71">
        <v>10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0.03</v>
      </c>
      <c r="AG348" s="71">
        <v>0.14000000000000001</v>
      </c>
      <c r="AH348" s="71">
        <v>0.17</v>
      </c>
      <c r="AI348" s="71">
        <v>0.03</v>
      </c>
      <c r="AJ348" s="71">
        <v>0.17</v>
      </c>
      <c r="AK348" s="63" t="s">
        <v>25</v>
      </c>
      <c r="AL348" s="93">
        <f>AC348-AH348</f>
        <v>-0.17</v>
      </c>
    </row>
    <row r="349" spans="1:38" ht="17.25" thickBot="1">
      <c r="A349" s="72">
        <v>412</v>
      </c>
      <c r="B349" s="57" t="s">
        <v>317</v>
      </c>
      <c r="C349" s="58" t="s">
        <v>1836</v>
      </c>
      <c r="D349" s="69" t="s">
        <v>1819</v>
      </c>
      <c r="E349" s="58" t="s">
        <v>77</v>
      </c>
      <c r="F349" s="69" t="s">
        <v>4183</v>
      </c>
      <c r="G349" s="69">
        <v>2001</v>
      </c>
      <c r="H349" s="70">
        <v>5</v>
      </c>
      <c r="I349" s="71">
        <v>3</v>
      </c>
      <c r="J349" s="71">
        <v>257</v>
      </c>
      <c r="K349" s="71">
        <v>2.9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60">
        <v>0</v>
      </c>
      <c r="S349" s="60">
        <v>0</v>
      </c>
      <c r="T349" s="70">
        <v>0.7</v>
      </c>
      <c r="U349" s="71">
        <v>0.7</v>
      </c>
      <c r="V349" s="71">
        <v>0.4</v>
      </c>
      <c r="W349" s="71">
        <v>1.1000000000000001</v>
      </c>
      <c r="X349" s="70">
        <v>3</v>
      </c>
      <c r="Y349" s="71">
        <v>9</v>
      </c>
      <c r="Z349" s="71">
        <v>18</v>
      </c>
      <c r="AA349" s="70">
        <v>0.35</v>
      </c>
      <c r="AB349" s="60">
        <v>0</v>
      </c>
      <c r="AC349" s="71">
        <v>0.35</v>
      </c>
      <c r="AD349" s="71">
        <v>0.35</v>
      </c>
      <c r="AE349" s="71">
        <v>0.35</v>
      </c>
      <c r="AF349" s="70">
        <v>0.25</v>
      </c>
      <c r="AG349" s="71">
        <v>0.15</v>
      </c>
      <c r="AH349" s="71">
        <v>0.4</v>
      </c>
      <c r="AI349" s="71">
        <v>0.25</v>
      </c>
      <c r="AJ349" s="71">
        <v>0.4</v>
      </c>
      <c r="AK349" s="63" t="s">
        <v>25</v>
      </c>
      <c r="AL349" s="93"/>
    </row>
    <row r="350" spans="1:38" ht="17.25" thickBot="1">
      <c r="A350" s="72">
        <v>257</v>
      </c>
      <c r="B350" s="57" t="s">
        <v>238</v>
      </c>
      <c r="C350" s="58" t="s">
        <v>1812</v>
      </c>
      <c r="D350" s="69" t="s">
        <v>1853</v>
      </c>
      <c r="E350" s="58" t="s">
        <v>65</v>
      </c>
      <c r="F350" s="69" t="s">
        <v>4063</v>
      </c>
      <c r="G350" s="69">
        <v>2004</v>
      </c>
      <c r="H350" s="70">
        <v>7</v>
      </c>
      <c r="I350" s="71">
        <v>3</v>
      </c>
      <c r="J350" s="71">
        <v>252</v>
      </c>
      <c r="K350" s="71">
        <v>2.8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59">
        <v>0</v>
      </c>
      <c r="U350" s="60">
        <v>0</v>
      </c>
      <c r="V350" s="71">
        <v>0.2</v>
      </c>
      <c r="W350" s="71">
        <v>0.2</v>
      </c>
      <c r="X350" s="70">
        <v>3</v>
      </c>
      <c r="Y350" s="71">
        <v>7</v>
      </c>
      <c r="Z350" s="71">
        <v>10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71">
        <v>0.06</v>
      </c>
      <c r="AH350" s="71">
        <v>0.06</v>
      </c>
      <c r="AI350" s="60">
        <v>0</v>
      </c>
      <c r="AJ350" s="71">
        <v>0.06</v>
      </c>
      <c r="AK350" s="63" t="s">
        <v>25</v>
      </c>
      <c r="AL350" s="93">
        <f>AC350-AH350</f>
        <v>-0.06</v>
      </c>
    </row>
    <row r="351" spans="1:38" ht="17.25" thickBot="1">
      <c r="A351" s="72">
        <v>359</v>
      </c>
      <c r="B351" s="57" t="s">
        <v>288</v>
      </c>
      <c r="C351" s="58" t="s">
        <v>1824</v>
      </c>
      <c r="D351" s="69" t="s">
        <v>1833</v>
      </c>
      <c r="E351" s="58" t="s">
        <v>63</v>
      </c>
      <c r="F351" s="69" t="s">
        <v>3977</v>
      </c>
      <c r="G351" s="69">
        <v>1993</v>
      </c>
      <c r="H351" s="70">
        <v>4</v>
      </c>
      <c r="I351" s="71">
        <v>3</v>
      </c>
      <c r="J351" s="71">
        <v>251</v>
      </c>
      <c r="K351" s="71">
        <v>2.8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0.1</v>
      </c>
      <c r="U351" s="71">
        <v>0.1</v>
      </c>
      <c r="V351" s="71">
        <v>0.1</v>
      </c>
      <c r="W351" s="71">
        <v>0.2</v>
      </c>
      <c r="X351" s="70">
        <v>10</v>
      </c>
      <c r="Y351" s="71">
        <v>33</v>
      </c>
      <c r="Z351" s="71">
        <v>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0.03</v>
      </c>
      <c r="AG351" s="71">
        <v>0.04</v>
      </c>
      <c r="AH351" s="71">
        <v>0.06</v>
      </c>
      <c r="AI351" s="71">
        <v>0.03</v>
      </c>
      <c r="AJ351" s="71">
        <v>0.06</v>
      </c>
      <c r="AK351" s="63" t="s">
        <v>25</v>
      </c>
      <c r="AL351" s="93">
        <f>AC351-AH351</f>
        <v>-0.06</v>
      </c>
    </row>
    <row r="352" spans="1:38" ht="17.25" thickBot="1">
      <c r="A352" s="72">
        <v>240</v>
      </c>
      <c r="B352" s="57" t="s">
        <v>1787</v>
      </c>
      <c r="C352" s="58" t="s">
        <v>1834</v>
      </c>
      <c r="D352" s="69" t="s">
        <v>104</v>
      </c>
      <c r="E352" s="58" t="s">
        <v>63</v>
      </c>
      <c r="F352" s="69" t="s">
        <v>4046</v>
      </c>
      <c r="G352" s="69">
        <v>2000</v>
      </c>
      <c r="H352" s="70">
        <v>6</v>
      </c>
      <c r="I352" s="71">
        <v>3</v>
      </c>
      <c r="J352" s="71">
        <v>248</v>
      </c>
      <c r="K352" s="71">
        <v>2.8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70">
        <v>0.5</v>
      </c>
      <c r="U352" s="71">
        <v>0.5</v>
      </c>
      <c r="V352" s="60">
        <v>0</v>
      </c>
      <c r="W352" s="71">
        <v>0.5</v>
      </c>
      <c r="X352" s="59">
        <v>0</v>
      </c>
      <c r="Y352" s="71">
        <v>18</v>
      </c>
      <c r="Z352" s="71">
        <v>4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0.17</v>
      </c>
      <c r="AG352" s="60">
        <v>0</v>
      </c>
      <c r="AH352" s="71">
        <v>0.17</v>
      </c>
      <c r="AI352" s="71">
        <v>0.17</v>
      </c>
      <c r="AJ352" s="71">
        <v>0.17</v>
      </c>
      <c r="AK352" s="63" t="s">
        <v>25</v>
      </c>
      <c r="AL352" s="93">
        <f>AC352-AH352</f>
        <v>-0.17</v>
      </c>
    </row>
    <row r="353" spans="1:38" ht="17.25" thickBot="1">
      <c r="A353" s="72">
        <v>351</v>
      </c>
      <c r="B353" s="57" t="s">
        <v>3205</v>
      </c>
      <c r="C353" s="58" t="s">
        <v>1863</v>
      </c>
      <c r="D353" s="69" t="s">
        <v>102</v>
      </c>
      <c r="E353" s="58" t="s">
        <v>95</v>
      </c>
      <c r="F353" s="69" t="s">
        <v>3762</v>
      </c>
      <c r="G353" s="69">
        <v>2002</v>
      </c>
      <c r="H353" s="70">
        <v>10</v>
      </c>
      <c r="I353" s="71">
        <v>2</v>
      </c>
      <c r="J353" s="71">
        <v>242</v>
      </c>
      <c r="K353" s="71">
        <v>2.7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2</v>
      </c>
      <c r="S353" s="60">
        <v>0</v>
      </c>
      <c r="T353" s="70">
        <v>0.5</v>
      </c>
      <c r="U353" s="71">
        <v>0.5</v>
      </c>
      <c r="V353" s="71">
        <v>0.3</v>
      </c>
      <c r="W353" s="71">
        <v>0.8</v>
      </c>
      <c r="X353" s="70">
        <v>6</v>
      </c>
      <c r="Y353" s="71">
        <v>4</v>
      </c>
      <c r="Z353" s="71">
        <v>19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0.2</v>
      </c>
      <c r="AG353" s="71">
        <v>0.1</v>
      </c>
      <c r="AH353" s="71">
        <v>0.3</v>
      </c>
      <c r="AI353" s="71">
        <v>0.2</v>
      </c>
      <c r="AJ353" s="71">
        <v>0.3</v>
      </c>
      <c r="AK353" s="63" t="s">
        <v>25</v>
      </c>
      <c r="AL353" s="93">
        <f>AC353-AH353</f>
        <v>-0.3</v>
      </c>
    </row>
    <row r="354" spans="1:38" ht="17.25" thickBot="1">
      <c r="A354" s="72">
        <v>116</v>
      </c>
      <c r="B354" s="57" t="s">
        <v>2921</v>
      </c>
      <c r="C354" s="58" t="s">
        <v>1844</v>
      </c>
      <c r="D354" s="69" t="s">
        <v>104</v>
      </c>
      <c r="E354" s="58" t="s">
        <v>2347</v>
      </c>
      <c r="F354" s="69" t="s">
        <v>3937</v>
      </c>
      <c r="G354" s="69">
        <v>1999</v>
      </c>
      <c r="H354" s="70">
        <v>6</v>
      </c>
      <c r="I354" s="71">
        <v>2</v>
      </c>
      <c r="J354" s="71">
        <v>241</v>
      </c>
      <c r="K354" s="71">
        <v>2.7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0.4</v>
      </c>
      <c r="U354" s="71">
        <v>0.4</v>
      </c>
      <c r="V354" s="71">
        <v>0.1</v>
      </c>
      <c r="W354" s="71">
        <v>0.5</v>
      </c>
      <c r="X354" s="70">
        <v>1</v>
      </c>
      <c r="Y354" s="71">
        <v>7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0.13</v>
      </c>
      <c r="AG354" s="71">
        <v>0.05</v>
      </c>
      <c r="AH354" s="71">
        <v>0.19</v>
      </c>
      <c r="AI354" s="71">
        <v>0.13</v>
      </c>
      <c r="AJ354" s="71">
        <v>0.19</v>
      </c>
      <c r="AK354" s="63" t="s">
        <v>25</v>
      </c>
      <c r="AL354" s="93">
        <f>AC354-AH354</f>
        <v>-0.19</v>
      </c>
    </row>
    <row r="355" spans="1:38" ht="17.25" thickBot="1">
      <c r="A355" s="72">
        <v>335</v>
      </c>
      <c r="B355" s="57" t="s">
        <v>3108</v>
      </c>
      <c r="C355" s="58" t="s">
        <v>1814</v>
      </c>
      <c r="D355" s="69" t="s">
        <v>1819</v>
      </c>
      <c r="E355" s="58" t="s">
        <v>2347</v>
      </c>
      <c r="F355" s="69" t="s">
        <v>4125</v>
      </c>
      <c r="G355" s="69">
        <v>2004</v>
      </c>
      <c r="H355" s="70">
        <v>7</v>
      </c>
      <c r="I355" s="71">
        <v>3</v>
      </c>
      <c r="J355" s="71">
        <v>241</v>
      </c>
      <c r="K355" s="71">
        <v>2.7</v>
      </c>
      <c r="L355" s="70">
        <v>2</v>
      </c>
      <c r="M355" s="60">
        <v>0</v>
      </c>
      <c r="N355" s="71">
        <v>2</v>
      </c>
      <c r="O355" s="71">
        <v>2</v>
      </c>
      <c r="P355" s="60">
        <v>0</v>
      </c>
      <c r="Q355" s="60">
        <v>0</v>
      </c>
      <c r="R355" s="71">
        <v>2</v>
      </c>
      <c r="S355" s="60">
        <v>0</v>
      </c>
      <c r="T355" s="70">
        <v>0.4</v>
      </c>
      <c r="U355" s="71">
        <v>0.4</v>
      </c>
      <c r="V355" s="71">
        <v>0.5</v>
      </c>
      <c r="W355" s="71">
        <v>0.9</v>
      </c>
      <c r="X355" s="70">
        <v>12</v>
      </c>
      <c r="Y355" s="71">
        <v>2</v>
      </c>
      <c r="Z355" s="71">
        <v>20</v>
      </c>
      <c r="AA355" s="70">
        <v>0.75</v>
      </c>
      <c r="AB355" s="60">
        <v>0</v>
      </c>
      <c r="AC355" s="71">
        <v>0.75</v>
      </c>
      <c r="AD355" s="71">
        <v>0.75</v>
      </c>
      <c r="AE355" s="71">
        <v>0.75</v>
      </c>
      <c r="AF355" s="70">
        <v>0.14000000000000001</v>
      </c>
      <c r="AG355" s="71">
        <v>0.18</v>
      </c>
      <c r="AH355" s="71">
        <v>0.32</v>
      </c>
      <c r="AI355" s="71">
        <v>0.14000000000000001</v>
      </c>
      <c r="AJ355" s="71">
        <v>0.32</v>
      </c>
      <c r="AK355" s="63" t="s">
        <v>25</v>
      </c>
      <c r="AL355" s="93">
        <f>AC355-AH355</f>
        <v>0.43</v>
      </c>
    </row>
    <row r="356" spans="1:38" ht="17.25" thickBot="1">
      <c r="A356" s="72">
        <v>470</v>
      </c>
      <c r="B356" s="57" t="s">
        <v>345</v>
      </c>
      <c r="C356" s="58" t="s">
        <v>1841</v>
      </c>
      <c r="D356" s="69" t="s">
        <v>103</v>
      </c>
      <c r="E356" s="58" t="s">
        <v>63</v>
      </c>
      <c r="F356" s="69" t="s">
        <v>4231</v>
      </c>
      <c r="G356" s="69">
        <v>2000</v>
      </c>
      <c r="H356" s="70">
        <v>8</v>
      </c>
      <c r="I356" s="71">
        <v>2</v>
      </c>
      <c r="J356" s="71">
        <v>241</v>
      </c>
      <c r="K356" s="71">
        <v>2.7</v>
      </c>
      <c r="L356" s="70">
        <v>1</v>
      </c>
      <c r="M356" s="71">
        <v>2</v>
      </c>
      <c r="N356" s="71">
        <v>3</v>
      </c>
      <c r="O356" s="60">
        <v>0</v>
      </c>
      <c r="P356" s="71">
        <v>1</v>
      </c>
      <c r="Q356" s="71">
        <v>1</v>
      </c>
      <c r="R356" s="60">
        <v>0</v>
      </c>
      <c r="S356" s="71">
        <v>1</v>
      </c>
      <c r="T356" s="70">
        <v>1.2</v>
      </c>
      <c r="U356" s="71">
        <v>0.4</v>
      </c>
      <c r="V356" s="71">
        <v>1.1000000000000001</v>
      </c>
      <c r="W356" s="71">
        <v>1.5</v>
      </c>
      <c r="X356" s="70">
        <v>9</v>
      </c>
      <c r="Y356" s="71">
        <v>12</v>
      </c>
      <c r="Z356" s="71">
        <v>24</v>
      </c>
      <c r="AA356" s="70">
        <v>0.37</v>
      </c>
      <c r="AB356" s="71">
        <v>0.75</v>
      </c>
      <c r="AC356" s="71">
        <v>1.1200000000000001</v>
      </c>
      <c r="AD356" s="60">
        <v>0</v>
      </c>
      <c r="AE356" s="71">
        <v>0.75</v>
      </c>
      <c r="AF356" s="70">
        <v>0.45</v>
      </c>
      <c r="AG356" s="71">
        <v>0.4</v>
      </c>
      <c r="AH356" s="71">
        <v>0.84</v>
      </c>
      <c r="AI356" s="71">
        <v>0.15</v>
      </c>
      <c r="AJ356" s="71">
        <v>0.55000000000000004</v>
      </c>
      <c r="AK356" s="63" t="s">
        <v>25</v>
      </c>
      <c r="AL356" s="93">
        <f>AC356-AH356</f>
        <v>0.28000000000000014</v>
      </c>
    </row>
    <row r="357" spans="1:38" ht="17.25" thickBot="1">
      <c r="A357" s="72">
        <v>424</v>
      </c>
      <c r="B357" s="57" t="s">
        <v>325</v>
      </c>
      <c r="C357" s="58" t="s">
        <v>1812</v>
      </c>
      <c r="D357" s="69" t="s">
        <v>103</v>
      </c>
      <c r="E357" s="58" t="s">
        <v>71</v>
      </c>
      <c r="F357" s="69" t="s">
        <v>4191</v>
      </c>
      <c r="G357" s="69">
        <v>2000</v>
      </c>
      <c r="H357" s="70">
        <v>11</v>
      </c>
      <c r="I357" s="71">
        <v>1</v>
      </c>
      <c r="J357" s="71">
        <v>240</v>
      </c>
      <c r="K357" s="71">
        <v>2.7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0.5</v>
      </c>
      <c r="U357" s="71">
        <v>0.5</v>
      </c>
      <c r="V357" s="71">
        <v>0.4</v>
      </c>
      <c r="W357" s="71">
        <v>0.9</v>
      </c>
      <c r="X357" s="70">
        <v>1</v>
      </c>
      <c r="Y357" s="71">
        <v>16</v>
      </c>
      <c r="Z357" s="71">
        <v>14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0.19</v>
      </c>
      <c r="AG357" s="71">
        <v>0.13</v>
      </c>
      <c r="AH357" s="71">
        <v>0.32</v>
      </c>
      <c r="AI357" s="71">
        <v>0.19</v>
      </c>
      <c r="AJ357" s="71">
        <v>0.32</v>
      </c>
      <c r="AK357" s="63" t="s">
        <v>25</v>
      </c>
      <c r="AL357" s="93"/>
    </row>
    <row r="358" spans="1:38" ht="17.25" thickBot="1">
      <c r="A358" s="72">
        <v>66</v>
      </c>
      <c r="B358" s="57" t="s">
        <v>661</v>
      </c>
      <c r="C358" s="58" t="s">
        <v>1838</v>
      </c>
      <c r="D358" s="69" t="s">
        <v>1819</v>
      </c>
      <c r="E358" s="58" t="s">
        <v>95</v>
      </c>
      <c r="F358" s="69" t="s">
        <v>3893</v>
      </c>
      <c r="G358" s="69">
        <v>1997</v>
      </c>
      <c r="H358" s="70">
        <v>9</v>
      </c>
      <c r="I358" s="71">
        <v>2</v>
      </c>
      <c r="J358" s="71">
        <v>238</v>
      </c>
      <c r="K358" s="71">
        <v>2.6</v>
      </c>
      <c r="L358" s="70">
        <v>1</v>
      </c>
      <c r="M358" s="60">
        <v>0</v>
      </c>
      <c r="N358" s="71">
        <v>1</v>
      </c>
      <c r="O358" s="71">
        <v>1</v>
      </c>
      <c r="P358" s="60">
        <v>0</v>
      </c>
      <c r="Q358" s="60">
        <v>0</v>
      </c>
      <c r="R358" s="71">
        <v>1</v>
      </c>
      <c r="S358" s="60">
        <v>0</v>
      </c>
      <c r="T358" s="70">
        <v>1.5</v>
      </c>
      <c r="U358" s="71">
        <v>1.5</v>
      </c>
      <c r="V358" s="71">
        <v>0.6</v>
      </c>
      <c r="W358" s="71">
        <v>2.1</v>
      </c>
      <c r="X358" s="70">
        <v>5</v>
      </c>
      <c r="Y358" s="71">
        <v>17</v>
      </c>
      <c r="Z358" s="71">
        <v>19</v>
      </c>
      <c r="AA358" s="70">
        <v>0.38</v>
      </c>
      <c r="AB358" s="60">
        <v>0</v>
      </c>
      <c r="AC358" s="71">
        <v>0.38</v>
      </c>
      <c r="AD358" s="71">
        <v>0.38</v>
      </c>
      <c r="AE358" s="71">
        <v>0.38</v>
      </c>
      <c r="AF358" s="70">
        <v>0.56000000000000005</v>
      </c>
      <c r="AG358" s="71">
        <v>0.22</v>
      </c>
      <c r="AH358" s="71">
        <v>0.78</v>
      </c>
      <c r="AI358" s="71">
        <v>0.56000000000000005</v>
      </c>
      <c r="AJ358" s="71">
        <v>0.78</v>
      </c>
      <c r="AK358" s="63" t="s">
        <v>25</v>
      </c>
      <c r="AL358" s="93">
        <f>AC358-AH358</f>
        <v>-0.4</v>
      </c>
    </row>
    <row r="359" spans="1:38" ht="17.25" thickBot="1">
      <c r="A359" s="72">
        <v>222</v>
      </c>
      <c r="B359" s="57" t="s">
        <v>219</v>
      </c>
      <c r="C359" s="58" t="s">
        <v>1838</v>
      </c>
      <c r="D359" s="69" t="s">
        <v>1819</v>
      </c>
      <c r="E359" s="58" t="s">
        <v>87</v>
      </c>
      <c r="F359" s="69" t="s">
        <v>4030</v>
      </c>
      <c r="G359" s="69">
        <v>2001</v>
      </c>
      <c r="H359" s="70">
        <v>3</v>
      </c>
      <c r="I359" s="71">
        <v>3</v>
      </c>
      <c r="J359" s="71">
        <v>237</v>
      </c>
      <c r="K359" s="71">
        <v>2.6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0.3</v>
      </c>
      <c r="U359" s="71">
        <v>0.3</v>
      </c>
      <c r="V359" s="71">
        <v>0.2</v>
      </c>
      <c r="W359" s="71">
        <v>0.5</v>
      </c>
      <c r="X359" s="70">
        <v>8</v>
      </c>
      <c r="Y359" s="71">
        <v>1</v>
      </c>
      <c r="Z359" s="71">
        <v>14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0.12</v>
      </c>
      <c r="AG359" s="71">
        <v>0.08</v>
      </c>
      <c r="AH359" s="71">
        <v>0.21</v>
      </c>
      <c r="AI359" s="71">
        <v>0.12</v>
      </c>
      <c r="AJ359" s="71">
        <v>0.21</v>
      </c>
      <c r="AK359" s="63" t="s">
        <v>25</v>
      </c>
      <c r="AL359" s="93">
        <f>AC359-AH359</f>
        <v>-0.21</v>
      </c>
    </row>
    <row r="360" spans="1:38" ht="17.25" thickBot="1">
      <c r="A360" s="72">
        <v>64</v>
      </c>
      <c r="B360" s="57" t="s">
        <v>3246</v>
      </c>
      <c r="C360" s="58" t="s">
        <v>1840</v>
      </c>
      <c r="D360" s="69" t="s">
        <v>102</v>
      </c>
      <c r="E360" s="58" t="s">
        <v>81</v>
      </c>
      <c r="F360" s="69" t="s">
        <v>3891</v>
      </c>
      <c r="G360" s="69">
        <v>2001</v>
      </c>
      <c r="H360" s="70">
        <v>8</v>
      </c>
      <c r="I360" s="71">
        <v>3</v>
      </c>
      <c r="J360" s="71">
        <v>234</v>
      </c>
      <c r="K360" s="71">
        <v>2.6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60">
        <v>0</v>
      </c>
      <c r="S360" s="60">
        <v>0</v>
      </c>
      <c r="T360" s="70">
        <v>0.7</v>
      </c>
      <c r="U360" s="71">
        <v>0.7</v>
      </c>
      <c r="V360" s="60">
        <v>0</v>
      </c>
      <c r="W360" s="71">
        <v>0.7</v>
      </c>
      <c r="X360" s="70">
        <v>5</v>
      </c>
      <c r="Y360" s="71">
        <v>2</v>
      </c>
      <c r="Z360" s="71">
        <v>16</v>
      </c>
      <c r="AA360" s="70">
        <v>0.38</v>
      </c>
      <c r="AB360" s="60">
        <v>0</v>
      </c>
      <c r="AC360" s="71">
        <v>0.38</v>
      </c>
      <c r="AD360" s="71">
        <v>0.38</v>
      </c>
      <c r="AE360" s="71">
        <v>0.38</v>
      </c>
      <c r="AF360" s="70">
        <v>0.27</v>
      </c>
      <c r="AG360" s="71">
        <v>0.02</v>
      </c>
      <c r="AH360" s="71">
        <v>0.28000000000000003</v>
      </c>
      <c r="AI360" s="71">
        <v>0.27</v>
      </c>
      <c r="AJ360" s="71">
        <v>0.28000000000000003</v>
      </c>
      <c r="AK360" s="63" t="s">
        <v>25</v>
      </c>
      <c r="AL360" s="93">
        <f>AC360-AH360</f>
        <v>9.9999999999999978E-2</v>
      </c>
    </row>
    <row r="361" spans="1:38" ht="17.25" thickBot="1">
      <c r="A361" s="72">
        <v>330</v>
      </c>
      <c r="B361" s="57" t="s">
        <v>278</v>
      </c>
      <c r="C361" s="58" t="s">
        <v>1841</v>
      </c>
      <c r="D361" s="69" t="s">
        <v>103</v>
      </c>
      <c r="E361" s="58" t="s">
        <v>65</v>
      </c>
      <c r="F361" s="69" t="s">
        <v>4122</v>
      </c>
      <c r="G361" s="69">
        <v>1998</v>
      </c>
      <c r="H361" s="70">
        <v>7</v>
      </c>
      <c r="I361" s="71">
        <v>2</v>
      </c>
      <c r="J361" s="71">
        <v>233</v>
      </c>
      <c r="K361" s="71">
        <v>2.6</v>
      </c>
      <c r="L361" s="59">
        <v>0</v>
      </c>
      <c r="M361" s="71">
        <v>1</v>
      </c>
      <c r="N361" s="71">
        <v>1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71">
        <v>0.1</v>
      </c>
      <c r="W361" s="71">
        <v>0.1</v>
      </c>
      <c r="X361" s="70">
        <v>5</v>
      </c>
      <c r="Y361" s="71">
        <v>10</v>
      </c>
      <c r="Z361" s="71">
        <v>20</v>
      </c>
      <c r="AA361" s="59">
        <v>0</v>
      </c>
      <c r="AB361" s="71">
        <v>0.39</v>
      </c>
      <c r="AC361" s="71">
        <v>0.39</v>
      </c>
      <c r="AD361" s="60">
        <v>0</v>
      </c>
      <c r="AE361" s="71">
        <v>0.39</v>
      </c>
      <c r="AF361" s="59">
        <v>0</v>
      </c>
      <c r="AG361" s="71">
        <v>0.05</v>
      </c>
      <c r="AH361" s="71">
        <v>0.05</v>
      </c>
      <c r="AI361" s="60">
        <v>0</v>
      </c>
      <c r="AJ361" s="71">
        <v>0.05</v>
      </c>
      <c r="AK361" s="63" t="s">
        <v>25</v>
      </c>
      <c r="AL361" s="93"/>
    </row>
    <row r="362" spans="1:38" ht="17.25" thickBot="1">
      <c r="A362" s="72">
        <v>234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4041</v>
      </c>
      <c r="G362" s="69">
        <v>1993</v>
      </c>
      <c r="H362" s="70">
        <v>4</v>
      </c>
      <c r="I362" s="71">
        <v>2</v>
      </c>
      <c r="J362" s="71">
        <v>226</v>
      </c>
      <c r="K362" s="71">
        <v>2.5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70">
        <v>2</v>
      </c>
      <c r="Y362" s="71">
        <v>6</v>
      </c>
      <c r="Z362" s="60">
        <v>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0.02</v>
      </c>
      <c r="AG362" s="60">
        <v>0</v>
      </c>
      <c r="AH362" s="71">
        <v>0.02</v>
      </c>
      <c r="AI362" s="71">
        <v>0.02</v>
      </c>
      <c r="AJ362" s="71">
        <v>0.02</v>
      </c>
      <c r="AK362" s="63" t="s">
        <v>25</v>
      </c>
      <c r="AL362" s="93">
        <f>AC362-AH362</f>
        <v>-0.02</v>
      </c>
    </row>
    <row r="363" spans="1:38" ht="17.25" thickBot="1">
      <c r="A363" s="72">
        <v>287</v>
      </c>
      <c r="B363" s="57" t="s">
        <v>3219</v>
      </c>
      <c r="C363" s="58" t="s">
        <v>1865</v>
      </c>
      <c r="D363" s="69" t="s">
        <v>104</v>
      </c>
      <c r="E363" s="58" t="s">
        <v>91</v>
      </c>
      <c r="F363" s="69" t="s">
        <v>4084</v>
      </c>
      <c r="G363" s="69">
        <v>1997</v>
      </c>
      <c r="H363" s="70">
        <v>4</v>
      </c>
      <c r="I363" s="71">
        <v>2</v>
      </c>
      <c r="J363" s="71">
        <v>226</v>
      </c>
      <c r="K363" s="71">
        <v>2.5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0.2</v>
      </c>
      <c r="U363" s="71">
        <v>0.2</v>
      </c>
      <c r="V363" s="71">
        <v>0.1</v>
      </c>
      <c r="W363" s="71">
        <v>0.3</v>
      </c>
      <c r="X363" s="70">
        <v>1</v>
      </c>
      <c r="Y363" s="71">
        <v>5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7.0000000000000007E-2</v>
      </c>
      <c r="AG363" s="71">
        <v>0.05</v>
      </c>
      <c r="AH363" s="71">
        <v>0.12</v>
      </c>
      <c r="AI363" s="71">
        <v>7.0000000000000007E-2</v>
      </c>
      <c r="AJ363" s="71">
        <v>0.12</v>
      </c>
      <c r="AK363" s="63" t="s">
        <v>25</v>
      </c>
      <c r="AL363" s="93">
        <f>AC363-AH363</f>
        <v>-0.12</v>
      </c>
    </row>
    <row r="364" spans="1:38" ht="17.25" thickBot="1">
      <c r="A364" s="72">
        <v>164</v>
      </c>
      <c r="B364" s="57" t="s">
        <v>182</v>
      </c>
      <c r="C364" s="58" t="s">
        <v>1820</v>
      </c>
      <c r="D364" s="69" t="s">
        <v>1810</v>
      </c>
      <c r="E364" s="58" t="s">
        <v>91</v>
      </c>
      <c r="F364" s="69" t="s">
        <v>3980</v>
      </c>
      <c r="G364" s="69">
        <v>1996</v>
      </c>
      <c r="H364" s="70">
        <v>11</v>
      </c>
      <c r="I364" s="71">
        <v>2</v>
      </c>
      <c r="J364" s="71">
        <v>222</v>
      </c>
      <c r="K364" s="71">
        <v>2.5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0.3</v>
      </c>
      <c r="U364" s="71">
        <v>0.3</v>
      </c>
      <c r="V364" s="71">
        <v>0.2</v>
      </c>
      <c r="W364" s="71">
        <v>0.5</v>
      </c>
      <c r="X364" s="70">
        <v>2</v>
      </c>
      <c r="Y364" s="71">
        <v>16</v>
      </c>
      <c r="Z364" s="71">
        <v>19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0.12</v>
      </c>
      <c r="AG364" s="71">
        <v>0.09</v>
      </c>
      <c r="AH364" s="71">
        <v>0.21</v>
      </c>
      <c r="AI364" s="71">
        <v>0.12</v>
      </c>
      <c r="AJ364" s="71">
        <v>0.21</v>
      </c>
      <c r="AK364" s="63" t="s">
        <v>25</v>
      </c>
      <c r="AL364" s="93">
        <f>AC364-AH364</f>
        <v>-0.21</v>
      </c>
    </row>
    <row r="365" spans="1:38" ht="17.25" thickBot="1">
      <c r="A365" s="72">
        <v>252</v>
      </c>
      <c r="B365" s="57" t="s">
        <v>2676</v>
      </c>
      <c r="C365" s="58" t="s">
        <v>1815</v>
      </c>
      <c r="D365" s="69" t="s">
        <v>104</v>
      </c>
      <c r="E365" s="58" t="s">
        <v>2348</v>
      </c>
      <c r="F365" s="69" t="s">
        <v>4058</v>
      </c>
      <c r="G365" s="69">
        <v>2001</v>
      </c>
      <c r="H365" s="70">
        <v>5</v>
      </c>
      <c r="I365" s="71">
        <v>1</v>
      </c>
      <c r="J365" s="71">
        <v>222</v>
      </c>
      <c r="K365" s="71">
        <v>2.5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70">
        <v>0.2</v>
      </c>
      <c r="U365" s="71">
        <v>0.2</v>
      </c>
      <c r="V365" s="60">
        <v>0</v>
      </c>
      <c r="W365" s="71">
        <v>0.2</v>
      </c>
      <c r="X365" s="70">
        <v>8</v>
      </c>
      <c r="Y365" s="71">
        <v>5</v>
      </c>
      <c r="Z365" s="71">
        <v>3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7.0000000000000007E-2</v>
      </c>
      <c r="AG365" s="60">
        <v>0</v>
      </c>
      <c r="AH365" s="71">
        <v>7.0000000000000007E-2</v>
      </c>
      <c r="AI365" s="71">
        <v>7.0000000000000007E-2</v>
      </c>
      <c r="AJ365" s="71">
        <v>7.0000000000000007E-2</v>
      </c>
      <c r="AK365" s="63" t="s">
        <v>25</v>
      </c>
      <c r="AL365" s="93">
        <f>AC365-AH365</f>
        <v>-7.0000000000000007E-2</v>
      </c>
    </row>
    <row r="366" spans="1:38" ht="17.25" thickBot="1">
      <c r="A366" s="72">
        <v>483</v>
      </c>
      <c r="B366" s="57" t="s">
        <v>353</v>
      </c>
      <c r="C366" s="58" t="s">
        <v>1838</v>
      </c>
      <c r="D366" s="69" t="s">
        <v>1833</v>
      </c>
      <c r="E366" s="58" t="s">
        <v>87</v>
      </c>
      <c r="F366" s="69" t="s">
        <v>4244</v>
      </c>
      <c r="G366" s="69">
        <v>2001</v>
      </c>
      <c r="H366" s="70">
        <v>7</v>
      </c>
      <c r="I366" s="71">
        <v>2</v>
      </c>
      <c r="J366" s="71">
        <v>216</v>
      </c>
      <c r="K366" s="71">
        <v>2.4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59">
        <v>0</v>
      </c>
      <c r="U366" s="60">
        <v>0</v>
      </c>
      <c r="V366" s="71">
        <v>1.2</v>
      </c>
      <c r="W366" s="71">
        <v>1.2</v>
      </c>
      <c r="X366" s="70">
        <v>4</v>
      </c>
      <c r="Y366" s="71">
        <v>6</v>
      </c>
      <c r="Z366" s="71">
        <v>9</v>
      </c>
      <c r="AA366" s="59">
        <v>0</v>
      </c>
      <c r="AB366" s="71">
        <v>0.42</v>
      </c>
      <c r="AC366" s="71">
        <v>0.42</v>
      </c>
      <c r="AD366" s="60">
        <v>0</v>
      </c>
      <c r="AE366" s="71">
        <v>0.42</v>
      </c>
      <c r="AF366" s="70">
        <v>0.01</v>
      </c>
      <c r="AG366" s="71">
        <v>0.48</v>
      </c>
      <c r="AH366" s="71">
        <v>0.49</v>
      </c>
      <c r="AI366" s="71">
        <v>0.01</v>
      </c>
      <c r="AJ366" s="71">
        <v>0.49</v>
      </c>
      <c r="AK366" s="63" t="s">
        <v>25</v>
      </c>
      <c r="AL366" s="93">
        <f>AC366-AH366</f>
        <v>-7.0000000000000007E-2</v>
      </c>
    </row>
    <row r="367" spans="1:38" ht="17.25" thickBot="1">
      <c r="A367" s="72">
        <v>462</v>
      </c>
      <c r="B367" s="57" t="s">
        <v>2700</v>
      </c>
      <c r="C367" s="58" t="s">
        <v>1814</v>
      </c>
      <c r="D367" s="69" t="s">
        <v>103</v>
      </c>
      <c r="E367" s="58" t="s">
        <v>81</v>
      </c>
      <c r="F367" s="69" t="s">
        <v>4223</v>
      </c>
      <c r="G367" s="69">
        <v>2004</v>
      </c>
      <c r="H367" s="70">
        <v>9</v>
      </c>
      <c r="I367" s="71">
        <v>2</v>
      </c>
      <c r="J367" s="71">
        <v>215</v>
      </c>
      <c r="K367" s="71">
        <v>2.4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70">
        <v>5</v>
      </c>
      <c r="Y367" s="71">
        <v>14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71">
        <v>0.02</v>
      </c>
      <c r="AH367" s="71">
        <v>0.02</v>
      </c>
      <c r="AI367" s="60">
        <v>0</v>
      </c>
      <c r="AJ367" s="71">
        <v>0.02</v>
      </c>
      <c r="AK367" s="63" t="s">
        <v>25</v>
      </c>
      <c r="AL367" s="93">
        <f>AC367-AH367</f>
        <v>-0.02</v>
      </c>
    </row>
    <row r="368" spans="1:38" ht="17.25" thickBot="1">
      <c r="A368" s="72">
        <v>428</v>
      </c>
      <c r="B368" s="57" t="s">
        <v>328</v>
      </c>
      <c r="C368" s="58" t="s">
        <v>1864</v>
      </c>
      <c r="D368" s="69" t="s">
        <v>102</v>
      </c>
      <c r="E368" s="58" t="s">
        <v>71</v>
      </c>
      <c r="F368" s="69" t="s">
        <v>4195</v>
      </c>
      <c r="G368" s="69">
        <v>1999</v>
      </c>
      <c r="H368" s="70">
        <v>5</v>
      </c>
      <c r="I368" s="71">
        <v>2</v>
      </c>
      <c r="J368" s="71">
        <v>199</v>
      </c>
      <c r="K368" s="71">
        <v>2.2000000000000002</v>
      </c>
      <c r="L368" s="59">
        <v>0</v>
      </c>
      <c r="M368" s="71">
        <v>2</v>
      </c>
      <c r="N368" s="71">
        <v>2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70">
        <v>0.4</v>
      </c>
      <c r="U368" s="71">
        <v>0.4</v>
      </c>
      <c r="V368" s="71">
        <v>0.8</v>
      </c>
      <c r="W368" s="71">
        <v>1.2</v>
      </c>
      <c r="X368" s="70">
        <v>17</v>
      </c>
      <c r="Y368" s="71">
        <v>11</v>
      </c>
      <c r="Z368" s="71">
        <v>44</v>
      </c>
      <c r="AA368" s="59">
        <v>0</v>
      </c>
      <c r="AB368" s="71">
        <v>0.9</v>
      </c>
      <c r="AC368" s="71">
        <v>0.9</v>
      </c>
      <c r="AD368" s="60">
        <v>0</v>
      </c>
      <c r="AE368" s="71">
        <v>0.9</v>
      </c>
      <c r="AF368" s="70">
        <v>0.19</v>
      </c>
      <c r="AG368" s="71">
        <v>0.38</v>
      </c>
      <c r="AH368" s="71">
        <v>0.56000000000000005</v>
      </c>
      <c r="AI368" s="71">
        <v>0.19</v>
      </c>
      <c r="AJ368" s="71">
        <v>0.56000000000000005</v>
      </c>
      <c r="AK368" s="63" t="s">
        <v>25</v>
      </c>
      <c r="AL368" s="93">
        <f>AC368-AH368</f>
        <v>0.33999999999999997</v>
      </c>
    </row>
    <row r="369" spans="1:38" ht="17.25" thickBot="1">
      <c r="A369" s="72">
        <v>37</v>
      </c>
      <c r="B369" s="57" t="s">
        <v>125</v>
      </c>
      <c r="C369" s="58" t="s">
        <v>1831</v>
      </c>
      <c r="D369" s="69" t="s">
        <v>103</v>
      </c>
      <c r="E369" s="58" t="s">
        <v>77</v>
      </c>
      <c r="F369" s="69" t="s">
        <v>3866</v>
      </c>
      <c r="G369" s="69">
        <v>1998</v>
      </c>
      <c r="H369" s="70">
        <v>5</v>
      </c>
      <c r="I369" s="71">
        <v>2</v>
      </c>
      <c r="J369" s="71">
        <v>191</v>
      </c>
      <c r="K369" s="71">
        <v>2.1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60">
        <v>0</v>
      </c>
      <c r="S369" s="60">
        <v>0</v>
      </c>
      <c r="T369" s="70">
        <v>0.7</v>
      </c>
      <c r="U369" s="71">
        <v>0.7</v>
      </c>
      <c r="V369" s="71">
        <v>0.1</v>
      </c>
      <c r="W369" s="71">
        <v>0.8</v>
      </c>
      <c r="X369" s="70">
        <v>1</v>
      </c>
      <c r="Y369" s="71">
        <v>1</v>
      </c>
      <c r="Z369" s="60">
        <v>0</v>
      </c>
      <c r="AA369" s="70">
        <v>0.47</v>
      </c>
      <c r="AB369" s="60">
        <v>0</v>
      </c>
      <c r="AC369" s="71">
        <v>0.47</v>
      </c>
      <c r="AD369" s="71">
        <v>0.47</v>
      </c>
      <c r="AE369" s="71">
        <v>0.47</v>
      </c>
      <c r="AF369" s="70">
        <v>0.33</v>
      </c>
      <c r="AG369" s="71">
        <v>0.05</v>
      </c>
      <c r="AH369" s="71">
        <v>0.38</v>
      </c>
      <c r="AI369" s="71">
        <v>0.33</v>
      </c>
      <c r="AJ369" s="71">
        <v>0.38</v>
      </c>
      <c r="AK369" s="63" t="s">
        <v>25</v>
      </c>
      <c r="AL369" s="93">
        <f>AC369-AH369</f>
        <v>8.9999999999999969E-2</v>
      </c>
    </row>
    <row r="370" spans="1:38" ht="17.25" thickBot="1">
      <c r="A370" s="72">
        <v>415</v>
      </c>
      <c r="B370" s="57" t="s">
        <v>3380</v>
      </c>
      <c r="C370" s="58" t="s">
        <v>1812</v>
      </c>
      <c r="D370" s="69" t="s">
        <v>103</v>
      </c>
      <c r="E370" s="58" t="s">
        <v>95</v>
      </c>
      <c r="F370" s="69" t="s">
        <v>4185</v>
      </c>
      <c r="G370" s="69">
        <v>2003</v>
      </c>
      <c r="H370" s="70">
        <v>3</v>
      </c>
      <c r="I370" s="71">
        <v>3</v>
      </c>
      <c r="J370" s="71">
        <v>189</v>
      </c>
      <c r="K370" s="71">
        <v>2.1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0.1</v>
      </c>
      <c r="U370" s="71">
        <v>0.1</v>
      </c>
      <c r="V370" s="71">
        <v>0.1</v>
      </c>
      <c r="W370" s="71">
        <v>0.2</v>
      </c>
      <c r="X370" s="70">
        <v>5</v>
      </c>
      <c r="Y370" s="71">
        <v>7</v>
      </c>
      <c r="Z370" s="71">
        <v>2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0.03</v>
      </c>
      <c r="AG370" s="71">
        <v>0.04</v>
      </c>
      <c r="AH370" s="71">
        <v>7.0000000000000007E-2</v>
      </c>
      <c r="AI370" s="71">
        <v>0.03</v>
      </c>
      <c r="AJ370" s="71">
        <v>7.0000000000000007E-2</v>
      </c>
      <c r="AK370" s="63" t="s">
        <v>25</v>
      </c>
      <c r="AL370" s="93">
        <f>AC370-AH370</f>
        <v>-7.0000000000000007E-2</v>
      </c>
    </row>
    <row r="371" spans="1:38" ht="17.25" thickBot="1">
      <c r="A371" s="72">
        <v>39</v>
      </c>
      <c r="B371" s="57" t="s">
        <v>126</v>
      </c>
      <c r="C371" s="58" t="s">
        <v>1812</v>
      </c>
      <c r="D371" s="69" t="s">
        <v>102</v>
      </c>
      <c r="E371" s="58" t="s">
        <v>67</v>
      </c>
      <c r="F371" s="69" t="s">
        <v>3868</v>
      </c>
      <c r="G371" s="69">
        <v>1997</v>
      </c>
      <c r="H371" s="70">
        <v>6</v>
      </c>
      <c r="I371" s="71">
        <v>2</v>
      </c>
      <c r="J371" s="71">
        <v>187</v>
      </c>
      <c r="K371" s="71">
        <v>2.1</v>
      </c>
      <c r="L371" s="70">
        <v>1</v>
      </c>
      <c r="M371" s="71">
        <v>1</v>
      </c>
      <c r="N371" s="71">
        <v>2</v>
      </c>
      <c r="O371" s="71">
        <v>1</v>
      </c>
      <c r="P371" s="60">
        <v>0</v>
      </c>
      <c r="Q371" s="60">
        <v>0</v>
      </c>
      <c r="R371" s="71">
        <v>1</v>
      </c>
      <c r="S371" s="60">
        <v>0</v>
      </c>
      <c r="T371" s="70">
        <v>0.7</v>
      </c>
      <c r="U371" s="71">
        <v>0.7</v>
      </c>
      <c r="V371" s="71">
        <v>0.9</v>
      </c>
      <c r="W371" s="71">
        <v>1.6</v>
      </c>
      <c r="X371" s="70">
        <v>15</v>
      </c>
      <c r="Y371" s="71">
        <v>5</v>
      </c>
      <c r="Z371" s="71">
        <v>16</v>
      </c>
      <c r="AA371" s="70">
        <v>0.48</v>
      </c>
      <c r="AB371" s="71">
        <v>0.48</v>
      </c>
      <c r="AC371" s="71">
        <v>0.96</v>
      </c>
      <c r="AD371" s="71">
        <v>0.48</v>
      </c>
      <c r="AE371" s="71">
        <v>0.96</v>
      </c>
      <c r="AF371" s="70">
        <v>0.35</v>
      </c>
      <c r="AG371" s="71">
        <v>0.42</v>
      </c>
      <c r="AH371" s="71">
        <v>0.76</v>
      </c>
      <c r="AI371" s="71">
        <v>0.35</v>
      </c>
      <c r="AJ371" s="71">
        <v>0.76</v>
      </c>
      <c r="AK371" s="63" t="s">
        <v>25</v>
      </c>
      <c r="AL371" s="93">
        <f>AC371-AH371</f>
        <v>0.19999999999999996</v>
      </c>
    </row>
    <row r="372" spans="1:38" ht="17.25" thickBot="1">
      <c r="A372" s="72">
        <v>137</v>
      </c>
      <c r="B372" s="57" t="s">
        <v>367</v>
      </c>
      <c r="C372" s="58" t="s">
        <v>1848</v>
      </c>
      <c r="D372" s="69" t="s">
        <v>111</v>
      </c>
      <c r="E372" s="58" t="s">
        <v>67</v>
      </c>
      <c r="F372" s="69" t="s">
        <v>3955</v>
      </c>
      <c r="G372" s="69">
        <v>1989</v>
      </c>
      <c r="H372" s="70">
        <v>3</v>
      </c>
      <c r="I372" s="71">
        <v>2</v>
      </c>
      <c r="J372" s="71">
        <v>185</v>
      </c>
      <c r="K372" s="71">
        <v>2.1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59">
        <v>0</v>
      </c>
      <c r="U372" s="60">
        <v>0</v>
      </c>
      <c r="V372" s="60">
        <v>0</v>
      </c>
      <c r="W372" s="60">
        <v>0</v>
      </c>
      <c r="X372" s="59">
        <v>0</v>
      </c>
      <c r="Y372" s="60">
        <v>0</v>
      </c>
      <c r="Z372" s="60">
        <v>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59">
        <v>0</v>
      </c>
      <c r="AG372" s="60">
        <v>0</v>
      </c>
      <c r="AH372" s="60">
        <v>0</v>
      </c>
      <c r="AI372" s="60">
        <v>0</v>
      </c>
      <c r="AJ372" s="60">
        <v>0</v>
      </c>
      <c r="AK372" s="63" t="s">
        <v>25</v>
      </c>
      <c r="AL372" s="93">
        <f>AC372-AH372</f>
        <v>0</v>
      </c>
    </row>
    <row r="373" spans="1:38" ht="17.25" thickBot="1">
      <c r="A373" s="72">
        <v>3</v>
      </c>
      <c r="B373" s="57" t="s">
        <v>2915</v>
      </c>
      <c r="C373" s="58" t="s">
        <v>1812</v>
      </c>
      <c r="D373" s="69" t="s">
        <v>104</v>
      </c>
      <c r="E373" s="58" t="s">
        <v>75</v>
      </c>
      <c r="F373" s="69" t="s">
        <v>3835</v>
      </c>
      <c r="G373" s="69">
        <v>1997</v>
      </c>
      <c r="H373" s="70">
        <v>4</v>
      </c>
      <c r="I373" s="71">
        <v>2</v>
      </c>
      <c r="J373" s="71">
        <v>183</v>
      </c>
      <c r="K373" s="71">
        <v>2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60">
        <v>0</v>
      </c>
      <c r="W373" s="60">
        <v>0</v>
      </c>
      <c r="X373" s="59">
        <v>0</v>
      </c>
      <c r="Y373" s="71">
        <v>10</v>
      </c>
      <c r="Z373" s="60">
        <v>0</v>
      </c>
      <c r="AA373" s="70">
        <v>0.49</v>
      </c>
      <c r="AB373" s="60">
        <v>0</v>
      </c>
      <c r="AC373" s="71">
        <v>0.49</v>
      </c>
      <c r="AD373" s="71">
        <v>0.49</v>
      </c>
      <c r="AE373" s="71">
        <v>0.49</v>
      </c>
      <c r="AF373" s="70">
        <v>0.01</v>
      </c>
      <c r="AG373" s="60">
        <v>0</v>
      </c>
      <c r="AH373" s="71">
        <v>0.01</v>
      </c>
      <c r="AI373" s="71">
        <v>0.01</v>
      </c>
      <c r="AJ373" s="71">
        <v>0.01</v>
      </c>
      <c r="AK373" s="63" t="s">
        <v>25</v>
      </c>
      <c r="AL373" s="93">
        <f>AC373-AH373</f>
        <v>0.48</v>
      </c>
    </row>
    <row r="374" spans="1:38" ht="17.25" thickBot="1">
      <c r="A374" s="72">
        <v>154</v>
      </c>
      <c r="B374" s="57" t="s">
        <v>92</v>
      </c>
      <c r="C374" s="58" t="s">
        <v>1834</v>
      </c>
      <c r="D374" s="69" t="s">
        <v>111</v>
      </c>
      <c r="E374" s="58" t="s">
        <v>91</v>
      </c>
      <c r="F374" s="69" t="s">
        <v>3970</v>
      </c>
      <c r="G374" s="69">
        <v>1985</v>
      </c>
      <c r="H374" s="70">
        <v>2</v>
      </c>
      <c r="I374" s="71">
        <v>2</v>
      </c>
      <c r="J374" s="71">
        <v>180</v>
      </c>
      <c r="K374" s="71">
        <v>2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59">
        <v>0</v>
      </c>
      <c r="U374" s="60">
        <v>0</v>
      </c>
      <c r="V374" s="60">
        <v>0</v>
      </c>
      <c r="W374" s="60">
        <v>0</v>
      </c>
      <c r="X374" s="59">
        <v>0</v>
      </c>
      <c r="Y374" s="60">
        <v>0</v>
      </c>
      <c r="Z374" s="60">
        <v>0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59">
        <v>0</v>
      </c>
      <c r="AG374" s="60">
        <v>0</v>
      </c>
      <c r="AH374" s="60">
        <v>0</v>
      </c>
      <c r="AI374" s="60">
        <v>0</v>
      </c>
      <c r="AJ374" s="60">
        <v>0</v>
      </c>
      <c r="AK374" s="63" t="s">
        <v>25</v>
      </c>
      <c r="AL374" s="93"/>
    </row>
    <row r="375" spans="1:38" ht="17.25" thickBot="1">
      <c r="A375" s="72">
        <v>236</v>
      </c>
      <c r="B375" s="57" t="s">
        <v>373</v>
      </c>
      <c r="C375" s="58" t="s">
        <v>1832</v>
      </c>
      <c r="D375" s="69" t="s">
        <v>111</v>
      </c>
      <c r="E375" s="58" t="s">
        <v>79</v>
      </c>
      <c r="F375" s="69" t="s">
        <v>4043</v>
      </c>
      <c r="G375" s="69">
        <v>1998</v>
      </c>
      <c r="H375" s="70">
        <v>2</v>
      </c>
      <c r="I375" s="71">
        <v>2</v>
      </c>
      <c r="J375" s="71">
        <v>180</v>
      </c>
      <c r="K375" s="71">
        <v>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59">
        <v>0</v>
      </c>
      <c r="Y375" s="60">
        <v>0</v>
      </c>
      <c r="Z375" s="60">
        <v>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60">
        <v>0</v>
      </c>
      <c r="AH375" s="60">
        <v>0</v>
      </c>
      <c r="AI375" s="60">
        <v>0</v>
      </c>
      <c r="AJ375" s="60">
        <v>0</v>
      </c>
      <c r="AK375" s="63" t="s">
        <v>25</v>
      </c>
      <c r="AL375" s="93">
        <f>AC375-AH375</f>
        <v>0</v>
      </c>
    </row>
    <row r="376" spans="1:38" ht="17.25" thickBot="1">
      <c r="A376" s="72">
        <v>374</v>
      </c>
      <c r="B376" s="57" t="s">
        <v>2727</v>
      </c>
      <c r="C376" s="58" t="s">
        <v>2728</v>
      </c>
      <c r="D376" s="69" t="s">
        <v>111</v>
      </c>
      <c r="E376" s="58" t="s">
        <v>95</v>
      </c>
      <c r="F376" s="69" t="s">
        <v>4155</v>
      </c>
      <c r="G376" s="69">
        <v>1997</v>
      </c>
      <c r="H376" s="70">
        <v>2</v>
      </c>
      <c r="I376" s="71">
        <v>2</v>
      </c>
      <c r="J376" s="71">
        <v>180</v>
      </c>
      <c r="K376" s="71">
        <v>2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60">
        <v>0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  <c r="AL376" s="93">
        <f>AC376-AH376</f>
        <v>0</v>
      </c>
    </row>
    <row r="377" spans="1:38" ht="17.25" thickBot="1">
      <c r="A377" s="72">
        <v>329</v>
      </c>
      <c r="B377" s="57" t="s">
        <v>278</v>
      </c>
      <c r="C377" s="58" t="s">
        <v>1841</v>
      </c>
      <c r="D377" s="69" t="s">
        <v>103</v>
      </c>
      <c r="E377" s="58" t="s">
        <v>93</v>
      </c>
      <c r="F377" s="69" t="s">
        <v>4122</v>
      </c>
      <c r="G377" s="69">
        <v>1998</v>
      </c>
      <c r="H377" s="70">
        <v>2</v>
      </c>
      <c r="I377" s="71">
        <v>2</v>
      </c>
      <c r="J377" s="71">
        <v>179</v>
      </c>
      <c r="K377" s="71">
        <v>2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2</v>
      </c>
      <c r="S377" s="71">
        <v>1</v>
      </c>
      <c r="T377" s="70">
        <v>0.1</v>
      </c>
      <c r="U377" s="71">
        <v>0.1</v>
      </c>
      <c r="V377" s="71">
        <v>0.1</v>
      </c>
      <c r="W377" s="71">
        <v>0.2</v>
      </c>
      <c r="X377" s="70">
        <v>7</v>
      </c>
      <c r="Y377" s="71">
        <v>8</v>
      </c>
      <c r="Z377" s="71">
        <v>9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0.04</v>
      </c>
      <c r="AG377" s="71">
        <v>0.05</v>
      </c>
      <c r="AH377" s="71">
        <v>0.09</v>
      </c>
      <c r="AI377" s="71">
        <v>0.04</v>
      </c>
      <c r="AJ377" s="71">
        <v>0.09</v>
      </c>
      <c r="AK377" s="63" t="s">
        <v>25</v>
      </c>
      <c r="AL377" s="93">
        <f>AC377-AH377</f>
        <v>-0.09</v>
      </c>
    </row>
    <row r="378" spans="1:38" ht="17.25" thickBot="1">
      <c r="A378" s="72">
        <v>300</v>
      </c>
      <c r="B378" s="57" t="s">
        <v>261</v>
      </c>
      <c r="C378" s="58" t="s">
        <v>1838</v>
      </c>
      <c r="D378" s="69" t="s">
        <v>104</v>
      </c>
      <c r="E378" s="58" t="s">
        <v>95</v>
      </c>
      <c r="F378" s="69" t="s">
        <v>4095</v>
      </c>
      <c r="G378" s="69">
        <v>1997</v>
      </c>
      <c r="H378" s="70">
        <v>5</v>
      </c>
      <c r="I378" s="71">
        <v>2</v>
      </c>
      <c r="J378" s="71">
        <v>178</v>
      </c>
      <c r="K378" s="71">
        <v>2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0.1</v>
      </c>
      <c r="U378" s="71">
        <v>0.1</v>
      </c>
      <c r="V378" s="60">
        <v>0</v>
      </c>
      <c r="W378" s="71">
        <v>0.1</v>
      </c>
      <c r="X378" s="70">
        <v>1</v>
      </c>
      <c r="Y378" s="71">
        <v>4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0.04</v>
      </c>
      <c r="AG378" s="71">
        <v>0.01</v>
      </c>
      <c r="AH378" s="71">
        <v>0.05</v>
      </c>
      <c r="AI378" s="71">
        <v>0.04</v>
      </c>
      <c r="AJ378" s="71">
        <v>0.05</v>
      </c>
      <c r="AK378" s="63" t="s">
        <v>25</v>
      </c>
      <c r="AL378" s="93">
        <f>AC378-AH378</f>
        <v>-0.05</v>
      </c>
    </row>
    <row r="379" spans="1:38" ht="17.25" thickBot="1">
      <c r="A379" s="72">
        <v>250</v>
      </c>
      <c r="B379" s="57" t="s">
        <v>3086</v>
      </c>
      <c r="C379" s="58" t="s">
        <v>1824</v>
      </c>
      <c r="D379" s="69" t="s">
        <v>1847</v>
      </c>
      <c r="E379" s="58" t="s">
        <v>73</v>
      </c>
      <c r="F379" s="69" t="s">
        <v>4056</v>
      </c>
      <c r="G379" s="69">
        <v>2000</v>
      </c>
      <c r="H379" s="70">
        <v>5</v>
      </c>
      <c r="I379" s="71">
        <v>2</v>
      </c>
      <c r="J379" s="71">
        <v>173</v>
      </c>
      <c r="K379" s="71">
        <v>1.9</v>
      </c>
      <c r="L379" s="59">
        <v>0</v>
      </c>
      <c r="M379" s="71">
        <v>2</v>
      </c>
      <c r="N379" s="71">
        <v>2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71">
        <v>0.4</v>
      </c>
      <c r="W379" s="71">
        <v>0.4</v>
      </c>
      <c r="X379" s="70">
        <v>12</v>
      </c>
      <c r="Y379" s="71">
        <v>7</v>
      </c>
      <c r="Z379" s="71">
        <v>10</v>
      </c>
      <c r="AA379" s="59">
        <v>0</v>
      </c>
      <c r="AB379" s="71">
        <v>1.04</v>
      </c>
      <c r="AC379" s="71">
        <v>1.04</v>
      </c>
      <c r="AD379" s="60">
        <v>0</v>
      </c>
      <c r="AE379" s="71">
        <v>1.04</v>
      </c>
      <c r="AF379" s="70">
        <v>0.01</v>
      </c>
      <c r="AG379" s="71">
        <v>0.2</v>
      </c>
      <c r="AH379" s="71">
        <v>0.21</v>
      </c>
      <c r="AI379" s="71">
        <v>0.01</v>
      </c>
      <c r="AJ379" s="71">
        <v>0.21</v>
      </c>
      <c r="AK379" s="63" t="s">
        <v>25</v>
      </c>
      <c r="AL379" s="93">
        <f>AC379-AH379</f>
        <v>0.83000000000000007</v>
      </c>
    </row>
    <row r="380" spans="1:38" ht="17.25" thickBot="1">
      <c r="A380" s="72">
        <v>373</v>
      </c>
      <c r="B380" s="57" t="s">
        <v>2924</v>
      </c>
      <c r="C380" s="58" t="s">
        <v>1812</v>
      </c>
      <c r="D380" s="69" t="s">
        <v>104</v>
      </c>
      <c r="E380" s="58" t="s">
        <v>79</v>
      </c>
      <c r="F380" s="69" t="s">
        <v>4154</v>
      </c>
      <c r="G380" s="69">
        <v>2003</v>
      </c>
      <c r="H380" s="70">
        <v>5</v>
      </c>
      <c r="I380" s="71">
        <v>2</v>
      </c>
      <c r="J380" s="71">
        <v>173</v>
      </c>
      <c r="K380" s="71">
        <v>1.9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70">
        <v>2</v>
      </c>
      <c r="Y380" s="71">
        <v>8</v>
      </c>
      <c r="Z380" s="60">
        <v>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  <c r="AL380" s="93">
        <f>AC380-AH380</f>
        <v>0</v>
      </c>
    </row>
    <row r="381" spans="1:38" ht="17.25" thickBot="1">
      <c r="A381" s="72">
        <v>309</v>
      </c>
      <c r="B381" s="57" t="s">
        <v>2940</v>
      </c>
      <c r="C381" s="58" t="s">
        <v>1821</v>
      </c>
      <c r="D381" s="69" t="s">
        <v>104</v>
      </c>
      <c r="E381" s="58" t="s">
        <v>87</v>
      </c>
      <c r="F381" s="69" t="s">
        <v>4104</v>
      </c>
      <c r="G381" s="69">
        <v>1997</v>
      </c>
      <c r="H381" s="70">
        <v>4</v>
      </c>
      <c r="I381" s="71">
        <v>1</v>
      </c>
      <c r="J381" s="71">
        <v>168</v>
      </c>
      <c r="K381" s="71">
        <v>1.9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2</v>
      </c>
      <c r="S381" s="60">
        <v>0</v>
      </c>
      <c r="T381" s="70">
        <v>0.1</v>
      </c>
      <c r="U381" s="71">
        <v>0.1</v>
      </c>
      <c r="V381" s="71">
        <v>0.1</v>
      </c>
      <c r="W381" s="71">
        <v>0.2</v>
      </c>
      <c r="X381" s="70">
        <v>4</v>
      </c>
      <c r="Y381" s="71">
        <v>9</v>
      </c>
      <c r="Z381" s="71">
        <v>7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0.05</v>
      </c>
      <c r="AG381" s="71">
        <v>0.06</v>
      </c>
      <c r="AH381" s="71">
        <v>0.11</v>
      </c>
      <c r="AI381" s="71">
        <v>0.05</v>
      </c>
      <c r="AJ381" s="71">
        <v>0.11</v>
      </c>
      <c r="AK381" s="63" t="s">
        <v>25</v>
      </c>
      <c r="AL381" s="93">
        <f>AC381-AH381</f>
        <v>-0.11</v>
      </c>
    </row>
    <row r="382" spans="1:38" ht="17.25" thickBot="1">
      <c r="A382" s="72">
        <v>65</v>
      </c>
      <c r="B382" s="57" t="s">
        <v>2648</v>
      </c>
      <c r="C382" s="58" t="s">
        <v>1812</v>
      </c>
      <c r="D382" s="69" t="s">
        <v>1853</v>
      </c>
      <c r="E382" s="58" t="s">
        <v>2348</v>
      </c>
      <c r="F382" s="69" t="s">
        <v>3892</v>
      </c>
      <c r="G382" s="69">
        <v>2003</v>
      </c>
      <c r="H382" s="70">
        <v>4</v>
      </c>
      <c r="I382" s="71">
        <v>2</v>
      </c>
      <c r="J382" s="71">
        <v>166</v>
      </c>
      <c r="K382" s="71">
        <v>1.8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70">
        <v>1</v>
      </c>
      <c r="Y382" s="71">
        <v>2</v>
      </c>
      <c r="Z382" s="71">
        <v>5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>AC382-AH382</f>
        <v>0</v>
      </c>
    </row>
    <row r="383" spans="1:38" ht="17.25" thickBot="1">
      <c r="A383" s="72">
        <v>231</v>
      </c>
      <c r="B383" s="57" t="s">
        <v>224</v>
      </c>
      <c r="C383" s="58" t="s">
        <v>1856</v>
      </c>
      <c r="D383" s="69" t="s">
        <v>102</v>
      </c>
      <c r="E383" s="58" t="s">
        <v>93</v>
      </c>
      <c r="F383" s="69" t="s">
        <v>4039</v>
      </c>
      <c r="G383" s="69">
        <v>1997</v>
      </c>
      <c r="H383" s="70">
        <v>11</v>
      </c>
      <c r="I383" s="71">
        <v>1</v>
      </c>
      <c r="J383" s="71">
        <v>166</v>
      </c>
      <c r="K383" s="71">
        <v>1.8</v>
      </c>
      <c r="L383" s="70">
        <v>2</v>
      </c>
      <c r="M383" s="60">
        <v>0</v>
      </c>
      <c r="N383" s="71">
        <v>2</v>
      </c>
      <c r="O383" s="71">
        <v>2</v>
      </c>
      <c r="P383" s="60">
        <v>0</v>
      </c>
      <c r="Q383" s="60">
        <v>0</v>
      </c>
      <c r="R383" s="60">
        <v>0</v>
      </c>
      <c r="S383" s="60">
        <v>0</v>
      </c>
      <c r="T383" s="70">
        <v>1.1000000000000001</v>
      </c>
      <c r="U383" s="71">
        <v>1.1000000000000001</v>
      </c>
      <c r="V383" s="71">
        <v>1</v>
      </c>
      <c r="W383" s="71">
        <v>2</v>
      </c>
      <c r="X383" s="70">
        <v>1</v>
      </c>
      <c r="Y383" s="71">
        <v>5</v>
      </c>
      <c r="Z383" s="71">
        <v>9</v>
      </c>
      <c r="AA383" s="70">
        <v>1.08</v>
      </c>
      <c r="AB383" s="60">
        <v>0</v>
      </c>
      <c r="AC383" s="71">
        <v>1.08</v>
      </c>
      <c r="AD383" s="71">
        <v>1.08</v>
      </c>
      <c r="AE383" s="71">
        <v>1.08</v>
      </c>
      <c r="AF383" s="70">
        <v>0.56999999999999995</v>
      </c>
      <c r="AG383" s="71">
        <v>0.52</v>
      </c>
      <c r="AH383" s="71">
        <v>1.0900000000000001</v>
      </c>
      <c r="AI383" s="71">
        <v>0.56999999999999995</v>
      </c>
      <c r="AJ383" s="71">
        <v>1.0900000000000001</v>
      </c>
      <c r="AK383" s="63" t="s">
        <v>25</v>
      </c>
      <c r="AL383" s="93">
        <f>AC383-AH383</f>
        <v>-1.0000000000000009E-2</v>
      </c>
    </row>
    <row r="384" spans="1:38" ht="17.25" thickBot="1">
      <c r="A384" s="72">
        <v>63</v>
      </c>
      <c r="B384" s="57" t="s">
        <v>3293</v>
      </c>
      <c r="C384" s="58" t="s">
        <v>1812</v>
      </c>
      <c r="D384" s="69" t="s">
        <v>102</v>
      </c>
      <c r="E384" s="58" t="s">
        <v>2348</v>
      </c>
      <c r="F384" s="69" t="s">
        <v>3890</v>
      </c>
      <c r="G384" s="69">
        <v>2000</v>
      </c>
      <c r="H384" s="70">
        <v>5</v>
      </c>
      <c r="I384" s="71">
        <v>2</v>
      </c>
      <c r="J384" s="71">
        <v>165</v>
      </c>
      <c r="K384" s="71">
        <v>1.8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0.1</v>
      </c>
      <c r="W384" s="71">
        <v>0.1</v>
      </c>
      <c r="X384" s="70">
        <v>1</v>
      </c>
      <c r="Y384" s="71">
        <v>1</v>
      </c>
      <c r="Z384" s="71">
        <v>11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0.01</v>
      </c>
      <c r="AG384" s="71">
        <v>0.03</v>
      </c>
      <c r="AH384" s="71">
        <v>0.05</v>
      </c>
      <c r="AI384" s="71">
        <v>0.01</v>
      </c>
      <c r="AJ384" s="71">
        <v>0.05</v>
      </c>
      <c r="AK384" s="63" t="s">
        <v>25</v>
      </c>
      <c r="AL384" s="93"/>
    </row>
    <row r="385" spans="1:38" ht="17.25" thickBot="1">
      <c r="A385" s="72">
        <v>48</v>
      </c>
      <c r="B385" s="57" t="s">
        <v>1784</v>
      </c>
      <c r="C385" s="58" t="s">
        <v>1812</v>
      </c>
      <c r="D385" s="69" t="s">
        <v>111</v>
      </c>
      <c r="E385" s="58" t="s">
        <v>93</v>
      </c>
      <c r="F385" s="69" t="s">
        <v>3876</v>
      </c>
      <c r="G385" s="69">
        <v>1993</v>
      </c>
      <c r="H385" s="70">
        <v>2</v>
      </c>
      <c r="I385" s="71">
        <v>1</v>
      </c>
      <c r="J385" s="71">
        <v>158</v>
      </c>
      <c r="K385" s="71">
        <v>1.8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60">
        <v>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>AC385-AH385</f>
        <v>0</v>
      </c>
    </row>
    <row r="386" spans="1:38" ht="17.25" thickBot="1">
      <c r="A386" s="72">
        <v>346</v>
      </c>
      <c r="B386" s="57" t="s">
        <v>3204</v>
      </c>
      <c r="C386" s="58" t="s">
        <v>1844</v>
      </c>
      <c r="D386" s="69" t="s">
        <v>1819</v>
      </c>
      <c r="E386" s="58" t="s">
        <v>87</v>
      </c>
      <c r="F386" s="69" t="s">
        <v>3742</v>
      </c>
      <c r="G386" s="69">
        <v>1995</v>
      </c>
      <c r="H386" s="70">
        <v>8</v>
      </c>
      <c r="I386" s="71">
        <v>1</v>
      </c>
      <c r="J386" s="71">
        <v>157</v>
      </c>
      <c r="K386" s="71">
        <v>1.7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71">
        <v>0.2</v>
      </c>
      <c r="W386" s="71">
        <v>0.4</v>
      </c>
      <c r="X386" s="70">
        <v>2</v>
      </c>
      <c r="Y386" s="60">
        <v>0</v>
      </c>
      <c r="Z386" s="71">
        <v>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0.1</v>
      </c>
      <c r="AG386" s="71">
        <v>0.13</v>
      </c>
      <c r="AH386" s="71">
        <v>0.23</v>
      </c>
      <c r="AI386" s="71">
        <v>0.1</v>
      </c>
      <c r="AJ386" s="71">
        <v>0.23</v>
      </c>
      <c r="AK386" s="63" t="s">
        <v>25</v>
      </c>
      <c r="AL386" s="93">
        <f>AC386-AH386</f>
        <v>-0.23</v>
      </c>
    </row>
    <row r="387" spans="1:38" ht="17.25" thickBot="1">
      <c r="A387" s="72">
        <v>23</v>
      </c>
      <c r="B387" s="57" t="s">
        <v>116</v>
      </c>
      <c r="C387" s="58" t="s">
        <v>1812</v>
      </c>
      <c r="D387" s="69" t="s">
        <v>102</v>
      </c>
      <c r="E387" s="58" t="s">
        <v>95</v>
      </c>
      <c r="F387" s="69" t="s">
        <v>3854</v>
      </c>
      <c r="G387" s="69">
        <v>1999</v>
      </c>
      <c r="H387" s="70">
        <v>3</v>
      </c>
      <c r="I387" s="71">
        <v>2</v>
      </c>
      <c r="J387" s="71">
        <v>152</v>
      </c>
      <c r="K387" s="71">
        <v>1.7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70">
        <v>0.1</v>
      </c>
      <c r="U387" s="71">
        <v>0.1</v>
      </c>
      <c r="V387" s="60">
        <v>0</v>
      </c>
      <c r="W387" s="71">
        <v>0.1</v>
      </c>
      <c r="X387" s="70">
        <v>2</v>
      </c>
      <c r="Y387" s="71">
        <v>8</v>
      </c>
      <c r="Z387" s="71">
        <v>9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0.04</v>
      </c>
      <c r="AG387" s="60">
        <v>0</v>
      </c>
      <c r="AH387" s="71">
        <v>0.04</v>
      </c>
      <c r="AI387" s="71">
        <v>0.04</v>
      </c>
      <c r="AJ387" s="71">
        <v>0.04</v>
      </c>
      <c r="AK387" s="63" t="s">
        <v>25</v>
      </c>
      <c r="AL387" s="93">
        <f>AC387-AH387</f>
        <v>-0.04</v>
      </c>
    </row>
    <row r="388" spans="1:38" ht="17.25" thickBot="1">
      <c r="A388" s="72">
        <v>45</v>
      </c>
      <c r="B388" s="57" t="s">
        <v>2644</v>
      </c>
      <c r="C388" s="58" t="s">
        <v>1866</v>
      </c>
      <c r="D388" s="69" t="s">
        <v>103</v>
      </c>
      <c r="E388" s="58" t="s">
        <v>2348</v>
      </c>
      <c r="F388" s="69" t="s">
        <v>3747</v>
      </c>
      <c r="G388" s="69">
        <v>2001</v>
      </c>
      <c r="H388" s="70">
        <v>6</v>
      </c>
      <c r="I388" s="71">
        <v>1</v>
      </c>
      <c r="J388" s="71">
        <v>150</v>
      </c>
      <c r="K388" s="71">
        <v>1.7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70">
        <v>0.6</v>
      </c>
      <c r="U388" s="71">
        <v>0.6</v>
      </c>
      <c r="V388" s="71">
        <v>0.1</v>
      </c>
      <c r="W388" s="71">
        <v>0.8</v>
      </c>
      <c r="X388" s="70">
        <v>1</v>
      </c>
      <c r="Y388" s="71">
        <v>7</v>
      </c>
      <c r="Z388" s="71">
        <v>13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0.38</v>
      </c>
      <c r="AG388" s="71">
        <v>7.0000000000000007E-2</v>
      </c>
      <c r="AH388" s="71">
        <v>0.45</v>
      </c>
      <c r="AI388" s="71">
        <v>0.38</v>
      </c>
      <c r="AJ388" s="71">
        <v>0.45</v>
      </c>
      <c r="AK388" s="63" t="s">
        <v>25</v>
      </c>
      <c r="AL388" s="93">
        <f>AC388-AH388</f>
        <v>-0.45</v>
      </c>
    </row>
    <row r="389" spans="1:38" ht="17.25" thickBot="1">
      <c r="A389" s="72">
        <v>272</v>
      </c>
      <c r="B389" s="57" t="s">
        <v>3422</v>
      </c>
      <c r="C389" s="58" t="s">
        <v>1812</v>
      </c>
      <c r="D389" s="69" t="s">
        <v>103</v>
      </c>
      <c r="E389" s="58" t="s">
        <v>69</v>
      </c>
      <c r="F389" s="69" t="s">
        <v>4076</v>
      </c>
      <c r="G389" s="69">
        <v>2005</v>
      </c>
      <c r="H389" s="70">
        <v>2</v>
      </c>
      <c r="I389" s="71">
        <v>2</v>
      </c>
      <c r="J389" s="71">
        <v>150</v>
      </c>
      <c r="K389" s="71">
        <v>1.7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5</v>
      </c>
      <c r="Z389" s="71">
        <v>2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  <c r="AL389" s="93">
        <f>AC389-AH389</f>
        <v>0</v>
      </c>
    </row>
    <row r="390" spans="1:38" ht="17.25" thickBot="1">
      <c r="A390" s="72">
        <v>405</v>
      </c>
      <c r="B390" s="57" t="s">
        <v>3206</v>
      </c>
      <c r="C390" s="58" t="s">
        <v>1844</v>
      </c>
      <c r="D390" s="69" t="s">
        <v>103</v>
      </c>
      <c r="E390" s="58" t="s">
        <v>2634</v>
      </c>
      <c r="F390" s="69" t="s">
        <v>4176</v>
      </c>
      <c r="G390" s="69">
        <v>1999</v>
      </c>
      <c r="H390" s="70">
        <v>3</v>
      </c>
      <c r="I390" s="71">
        <v>2</v>
      </c>
      <c r="J390" s="71">
        <v>148</v>
      </c>
      <c r="K390" s="71">
        <v>1.6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71">
        <v>0.1</v>
      </c>
      <c r="W390" s="71">
        <v>0.1</v>
      </c>
      <c r="X390" s="59">
        <v>0</v>
      </c>
      <c r="Y390" s="71">
        <v>5</v>
      </c>
      <c r="Z390" s="71">
        <v>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0.03</v>
      </c>
      <c r="AH390" s="71">
        <v>7.0000000000000007E-2</v>
      </c>
      <c r="AI390" s="71">
        <v>0.04</v>
      </c>
      <c r="AJ390" s="71">
        <v>7.0000000000000007E-2</v>
      </c>
      <c r="AK390" s="63" t="s">
        <v>25</v>
      </c>
      <c r="AL390" s="93">
        <f>AC390-AH390</f>
        <v>-7.0000000000000007E-2</v>
      </c>
    </row>
    <row r="391" spans="1:38" ht="17.25" thickBot="1">
      <c r="A391" s="72">
        <v>122</v>
      </c>
      <c r="B391" s="57" t="s">
        <v>3213</v>
      </c>
      <c r="C391" s="58" t="s">
        <v>1812</v>
      </c>
      <c r="D391" s="69" t="s">
        <v>104</v>
      </c>
      <c r="E391" s="58" t="s">
        <v>71</v>
      </c>
      <c r="F391" s="69" t="s">
        <v>3941</v>
      </c>
      <c r="G391" s="69">
        <v>1994</v>
      </c>
      <c r="H391" s="70">
        <v>2</v>
      </c>
      <c r="I391" s="71">
        <v>1</v>
      </c>
      <c r="J391" s="71">
        <v>147</v>
      </c>
      <c r="K391" s="71">
        <v>1.6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71">
        <v>2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3">
        <f>AC391-AH391</f>
        <v>0</v>
      </c>
    </row>
    <row r="392" spans="1:38" ht="17.25" thickBot="1">
      <c r="A392" s="72">
        <v>174</v>
      </c>
      <c r="B392" s="57" t="s">
        <v>3337</v>
      </c>
      <c r="C392" s="58" t="s">
        <v>1820</v>
      </c>
      <c r="D392" s="69" t="s">
        <v>1819</v>
      </c>
      <c r="E392" s="58" t="s">
        <v>71</v>
      </c>
      <c r="F392" s="69" t="s">
        <v>3988</v>
      </c>
      <c r="G392" s="69">
        <v>2001</v>
      </c>
      <c r="H392" s="70">
        <v>6</v>
      </c>
      <c r="I392" s="71">
        <v>2</v>
      </c>
      <c r="J392" s="71">
        <v>145</v>
      </c>
      <c r="K392" s="71">
        <v>1.6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70">
        <v>0.1</v>
      </c>
      <c r="U392" s="71">
        <v>0.1</v>
      </c>
      <c r="V392" s="71">
        <v>0.1</v>
      </c>
      <c r="W392" s="71">
        <v>0.2</v>
      </c>
      <c r="X392" s="70">
        <v>4</v>
      </c>
      <c r="Y392" s="71">
        <v>7</v>
      </c>
      <c r="Z392" s="71">
        <v>28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0.06</v>
      </c>
      <c r="AG392" s="71">
        <v>0.04</v>
      </c>
      <c r="AH392" s="71">
        <v>0.1</v>
      </c>
      <c r="AI392" s="71">
        <v>0.06</v>
      </c>
      <c r="AJ392" s="71">
        <v>0.1</v>
      </c>
      <c r="AK392" s="63" t="s">
        <v>25</v>
      </c>
      <c r="AL392" s="93">
        <f>AC392-AH392</f>
        <v>-0.1</v>
      </c>
    </row>
    <row r="393" spans="1:38" ht="17.25" thickBot="1">
      <c r="A393" s="72">
        <v>264</v>
      </c>
      <c r="B393" s="57" t="s">
        <v>2678</v>
      </c>
      <c r="C393" s="58" t="s">
        <v>1812</v>
      </c>
      <c r="D393" s="69" t="s">
        <v>1853</v>
      </c>
      <c r="E393" s="58" t="s">
        <v>2348</v>
      </c>
      <c r="F393" s="69" t="s">
        <v>4070</v>
      </c>
      <c r="G393" s="69">
        <v>1997</v>
      </c>
      <c r="H393" s="70">
        <v>4</v>
      </c>
      <c r="I393" s="71">
        <v>2</v>
      </c>
      <c r="J393" s="71">
        <v>145</v>
      </c>
      <c r="K393" s="71">
        <v>1.6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70">
        <v>1</v>
      </c>
      <c r="Y393" s="71">
        <v>4</v>
      </c>
      <c r="Z393" s="71">
        <v>3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0.01</v>
      </c>
      <c r="AH393" s="71">
        <v>0.01</v>
      </c>
      <c r="AI393" s="60">
        <v>0</v>
      </c>
      <c r="AJ393" s="71">
        <v>0.01</v>
      </c>
      <c r="AK393" s="63" t="s">
        <v>25</v>
      </c>
      <c r="AL393" s="93"/>
    </row>
    <row r="394" spans="1:38" ht="17.25" thickBot="1">
      <c r="A394" s="72">
        <v>363</v>
      </c>
      <c r="B394" s="57" t="s">
        <v>376</v>
      </c>
      <c r="C394" s="58" t="s">
        <v>1837</v>
      </c>
      <c r="D394" s="69" t="s">
        <v>1819</v>
      </c>
      <c r="E394" s="58" t="s">
        <v>69</v>
      </c>
      <c r="F394" s="69" t="s">
        <v>4145</v>
      </c>
      <c r="G394" s="69">
        <v>2001</v>
      </c>
      <c r="H394" s="70">
        <v>7</v>
      </c>
      <c r="I394" s="71">
        <v>1</v>
      </c>
      <c r="J394" s="71">
        <v>145</v>
      </c>
      <c r="K394" s="71">
        <v>1.6</v>
      </c>
      <c r="L394" s="59">
        <v>0</v>
      </c>
      <c r="M394" s="71">
        <v>1</v>
      </c>
      <c r="N394" s="71">
        <v>1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70">
        <v>0.6</v>
      </c>
      <c r="U394" s="71">
        <v>0.6</v>
      </c>
      <c r="V394" s="71">
        <v>0.1</v>
      </c>
      <c r="W394" s="71">
        <v>0.7</v>
      </c>
      <c r="X394" s="70">
        <v>6</v>
      </c>
      <c r="Y394" s="71">
        <v>6</v>
      </c>
      <c r="Z394" s="71">
        <v>28</v>
      </c>
      <c r="AA394" s="59">
        <v>0</v>
      </c>
      <c r="AB394" s="71">
        <v>0.62</v>
      </c>
      <c r="AC394" s="71">
        <v>0.62</v>
      </c>
      <c r="AD394" s="60">
        <v>0</v>
      </c>
      <c r="AE394" s="71">
        <v>0.62</v>
      </c>
      <c r="AF394" s="70">
        <v>0.37</v>
      </c>
      <c r="AG394" s="71">
        <v>0.06</v>
      </c>
      <c r="AH394" s="71">
        <v>0.43</v>
      </c>
      <c r="AI394" s="71">
        <v>0.37</v>
      </c>
      <c r="AJ394" s="71">
        <v>0.43</v>
      </c>
      <c r="AK394" s="63" t="s">
        <v>25</v>
      </c>
      <c r="AL394" s="93">
        <f>AC394-AH394</f>
        <v>0.19</v>
      </c>
    </row>
    <row r="395" spans="1:38" ht="17.25" thickBot="1">
      <c r="A395" s="72">
        <v>210</v>
      </c>
      <c r="B395" s="57" t="s">
        <v>212</v>
      </c>
      <c r="C395" s="58" t="s">
        <v>1827</v>
      </c>
      <c r="D395" s="69" t="s">
        <v>103</v>
      </c>
      <c r="E395" s="58" t="s">
        <v>96</v>
      </c>
      <c r="F395" s="69" t="s">
        <v>4022</v>
      </c>
      <c r="G395" s="69">
        <v>1996</v>
      </c>
      <c r="H395" s="70">
        <v>2</v>
      </c>
      <c r="I395" s="71">
        <v>2</v>
      </c>
      <c r="J395" s="71">
        <v>140</v>
      </c>
      <c r="K395" s="71">
        <v>1.6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0.3</v>
      </c>
      <c r="U395" s="71">
        <v>0.3</v>
      </c>
      <c r="V395" s="71">
        <v>0.2</v>
      </c>
      <c r="W395" s="71">
        <v>0.5</v>
      </c>
      <c r="X395" s="70">
        <v>6</v>
      </c>
      <c r="Y395" s="71">
        <v>4</v>
      </c>
      <c r="Z395" s="71">
        <v>8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0.21</v>
      </c>
      <c r="AG395" s="71">
        <v>0.14000000000000001</v>
      </c>
      <c r="AH395" s="71">
        <v>0.35</v>
      </c>
      <c r="AI395" s="71">
        <v>0.21</v>
      </c>
      <c r="AJ395" s="71">
        <v>0.35</v>
      </c>
      <c r="AK395" s="63" t="s">
        <v>25</v>
      </c>
      <c r="AL395" s="93">
        <f>AC395-AH395</f>
        <v>-0.35</v>
      </c>
    </row>
    <row r="396" spans="1:38" ht="17.25" thickBot="1">
      <c r="A396" s="72">
        <v>337</v>
      </c>
      <c r="B396" s="57" t="s">
        <v>282</v>
      </c>
      <c r="C396" s="58" t="s">
        <v>1852</v>
      </c>
      <c r="D396" s="69" t="s">
        <v>104</v>
      </c>
      <c r="E396" s="58" t="s">
        <v>91</v>
      </c>
      <c r="F396" s="69" t="s">
        <v>4127</v>
      </c>
      <c r="G396" s="69">
        <v>1988</v>
      </c>
      <c r="H396" s="70">
        <v>4</v>
      </c>
      <c r="I396" s="71">
        <v>1</v>
      </c>
      <c r="J396" s="71">
        <v>140</v>
      </c>
      <c r="K396" s="71">
        <v>1.6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71">
        <v>2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  <c r="AL396" s="93">
        <f>AC396-AH396</f>
        <v>0</v>
      </c>
    </row>
    <row r="397" spans="1:38" ht="17.25" thickBot="1">
      <c r="A397" s="72">
        <v>267</v>
      </c>
      <c r="B397" s="57" t="s">
        <v>2679</v>
      </c>
      <c r="C397" s="58" t="s">
        <v>1818</v>
      </c>
      <c r="D397" s="69" t="s">
        <v>1819</v>
      </c>
      <c r="E397" s="58" t="s">
        <v>81</v>
      </c>
      <c r="F397" s="69" t="s">
        <v>4073</v>
      </c>
      <c r="G397" s="69">
        <v>2002</v>
      </c>
      <c r="H397" s="70">
        <v>9</v>
      </c>
      <c r="I397" s="60">
        <v>0</v>
      </c>
      <c r="J397" s="71">
        <v>139</v>
      </c>
      <c r="K397" s="71">
        <v>1.5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1</v>
      </c>
      <c r="S397" s="60">
        <v>0</v>
      </c>
      <c r="T397" s="70">
        <v>0.4</v>
      </c>
      <c r="U397" s="71">
        <v>0.4</v>
      </c>
      <c r="V397" s="71">
        <v>0.1</v>
      </c>
      <c r="W397" s="71">
        <v>0.5</v>
      </c>
      <c r="X397" s="70">
        <v>7</v>
      </c>
      <c r="Y397" s="71">
        <v>5</v>
      </c>
      <c r="Z397" s="71">
        <v>12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0.27</v>
      </c>
      <c r="AG397" s="71">
        <v>0.06</v>
      </c>
      <c r="AH397" s="71">
        <v>0.33</v>
      </c>
      <c r="AI397" s="71">
        <v>0.27</v>
      </c>
      <c r="AJ397" s="71">
        <v>0.33</v>
      </c>
      <c r="AK397" s="63" t="s">
        <v>25</v>
      </c>
      <c r="AL397" s="93">
        <f>AC397-AH397</f>
        <v>-0.33</v>
      </c>
    </row>
    <row r="398" spans="1:38" ht="17.25" thickBot="1">
      <c r="A398" s="72">
        <v>245</v>
      </c>
      <c r="B398" s="57" t="s">
        <v>231</v>
      </c>
      <c r="C398" s="58" t="s">
        <v>1851</v>
      </c>
      <c r="D398" s="69" t="s">
        <v>103</v>
      </c>
      <c r="E398" s="58" t="s">
        <v>87</v>
      </c>
      <c r="F398" s="69" t="s">
        <v>4051</v>
      </c>
      <c r="G398" s="69">
        <v>1989</v>
      </c>
      <c r="H398" s="70">
        <v>8</v>
      </c>
      <c r="I398" s="71">
        <v>1</v>
      </c>
      <c r="J398" s="71">
        <v>138</v>
      </c>
      <c r="K398" s="71">
        <v>1.5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70">
        <v>0.3</v>
      </c>
      <c r="U398" s="71">
        <v>0.3</v>
      </c>
      <c r="V398" s="60">
        <v>0</v>
      </c>
      <c r="W398" s="71">
        <v>0.3</v>
      </c>
      <c r="X398" s="59">
        <v>0</v>
      </c>
      <c r="Y398" s="71">
        <v>4</v>
      </c>
      <c r="Z398" s="71">
        <v>4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0.18</v>
      </c>
      <c r="AG398" s="71">
        <v>0.03</v>
      </c>
      <c r="AH398" s="71">
        <v>0.2</v>
      </c>
      <c r="AI398" s="71">
        <v>0.18</v>
      </c>
      <c r="AJ398" s="71">
        <v>0.2</v>
      </c>
      <c r="AK398" s="63" t="s">
        <v>25</v>
      </c>
      <c r="AL398" s="93">
        <f>AC398-AH398</f>
        <v>-0.2</v>
      </c>
    </row>
    <row r="399" spans="1:38" ht="17.25" thickBot="1">
      <c r="A399" s="72">
        <v>208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4020</v>
      </c>
      <c r="G399" s="69">
        <v>1992</v>
      </c>
      <c r="H399" s="70">
        <v>9</v>
      </c>
      <c r="I399" s="71">
        <v>1</v>
      </c>
      <c r="J399" s="71">
        <v>137</v>
      </c>
      <c r="K399" s="71">
        <v>1.5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0.1</v>
      </c>
      <c r="U399" s="71">
        <v>0.1</v>
      </c>
      <c r="V399" s="60">
        <v>0</v>
      </c>
      <c r="W399" s="71">
        <v>0.1</v>
      </c>
      <c r="X399" s="70">
        <v>1</v>
      </c>
      <c r="Y399" s="71">
        <v>1</v>
      </c>
      <c r="Z399" s="71">
        <v>7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0.08</v>
      </c>
      <c r="AG399" s="60">
        <v>0</v>
      </c>
      <c r="AH399" s="71">
        <v>0.08</v>
      </c>
      <c r="AI399" s="71">
        <v>0.08</v>
      </c>
      <c r="AJ399" s="71">
        <v>0.08</v>
      </c>
      <c r="AK399" s="63" t="s">
        <v>25</v>
      </c>
      <c r="AL399" s="93">
        <f>AC399-AH399</f>
        <v>-0.08</v>
      </c>
    </row>
    <row r="400" spans="1:38" ht="17.25" thickBot="1">
      <c r="A400" s="72">
        <v>378</v>
      </c>
      <c r="B400" s="57" t="s">
        <v>3247</v>
      </c>
      <c r="C400" s="58" t="s">
        <v>1812</v>
      </c>
      <c r="D400" s="69" t="s">
        <v>1819</v>
      </c>
      <c r="E400" s="58" t="s">
        <v>83</v>
      </c>
      <c r="F400" s="69" t="s">
        <v>4158</v>
      </c>
      <c r="G400" s="69">
        <v>2001</v>
      </c>
      <c r="H400" s="70">
        <v>6</v>
      </c>
      <c r="I400" s="60">
        <v>0</v>
      </c>
      <c r="J400" s="71">
        <v>137</v>
      </c>
      <c r="K400" s="71">
        <v>1.5</v>
      </c>
      <c r="L400" s="70">
        <v>1</v>
      </c>
      <c r="M400" s="60">
        <v>0</v>
      </c>
      <c r="N400" s="71">
        <v>1</v>
      </c>
      <c r="O400" s="71">
        <v>1</v>
      </c>
      <c r="P400" s="60">
        <v>0</v>
      </c>
      <c r="Q400" s="60">
        <v>0</v>
      </c>
      <c r="R400" s="60">
        <v>0</v>
      </c>
      <c r="S400" s="60">
        <v>0</v>
      </c>
      <c r="T400" s="70">
        <v>0.2</v>
      </c>
      <c r="U400" s="71">
        <v>0.2</v>
      </c>
      <c r="V400" s="60">
        <v>0</v>
      </c>
      <c r="W400" s="71">
        <v>0.2</v>
      </c>
      <c r="X400" s="70">
        <v>5</v>
      </c>
      <c r="Y400" s="71">
        <v>3</v>
      </c>
      <c r="Z400" s="71">
        <v>7</v>
      </c>
      <c r="AA400" s="70">
        <v>0.66</v>
      </c>
      <c r="AB400" s="60">
        <v>0</v>
      </c>
      <c r="AC400" s="71">
        <v>0.66</v>
      </c>
      <c r="AD400" s="71">
        <v>0.66</v>
      </c>
      <c r="AE400" s="71">
        <v>0.66</v>
      </c>
      <c r="AF400" s="70">
        <v>0.12</v>
      </c>
      <c r="AG400" s="60">
        <v>0</v>
      </c>
      <c r="AH400" s="71">
        <v>0.12</v>
      </c>
      <c r="AI400" s="71">
        <v>0.12</v>
      </c>
      <c r="AJ400" s="71">
        <v>0.12</v>
      </c>
      <c r="AK400" s="63" t="s">
        <v>25</v>
      </c>
      <c r="AL400" s="93">
        <f>AC400-AH400</f>
        <v>0.54</v>
      </c>
    </row>
    <row r="401" spans="1:38" ht="17.25" thickBot="1">
      <c r="A401" s="72">
        <v>485</v>
      </c>
      <c r="B401" s="57" t="s">
        <v>3418</v>
      </c>
      <c r="C401" s="58" t="s">
        <v>1812</v>
      </c>
      <c r="D401" s="69" t="s">
        <v>1810</v>
      </c>
      <c r="E401" s="58" t="s">
        <v>67</v>
      </c>
      <c r="F401" s="69" t="s">
        <v>4246</v>
      </c>
      <c r="G401" s="69">
        <v>1999</v>
      </c>
      <c r="H401" s="70">
        <v>3</v>
      </c>
      <c r="I401" s="71">
        <v>1</v>
      </c>
      <c r="J401" s="71">
        <v>137</v>
      </c>
      <c r="K401" s="71">
        <v>1.5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0.1</v>
      </c>
      <c r="U401" s="71">
        <v>0.1</v>
      </c>
      <c r="V401" s="71">
        <v>0.3</v>
      </c>
      <c r="W401" s="71">
        <v>0.4</v>
      </c>
      <c r="X401" s="70">
        <v>6</v>
      </c>
      <c r="Y401" s="71">
        <v>3</v>
      </c>
      <c r="Z401" s="71">
        <v>9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0.09</v>
      </c>
      <c r="AG401" s="71">
        <v>0.21</v>
      </c>
      <c r="AH401" s="71">
        <v>0.28999999999999998</v>
      </c>
      <c r="AI401" s="71">
        <v>0.09</v>
      </c>
      <c r="AJ401" s="71">
        <v>0.28999999999999998</v>
      </c>
      <c r="AK401" s="63" t="s">
        <v>25</v>
      </c>
      <c r="AL401" s="93"/>
    </row>
    <row r="402" spans="1:38" ht="17.25" thickBot="1">
      <c r="A402" s="72">
        <v>497</v>
      </c>
      <c r="B402" s="57" t="s">
        <v>2704</v>
      </c>
      <c r="C402" s="58" t="s">
        <v>1813</v>
      </c>
      <c r="D402" s="69" t="s">
        <v>1819</v>
      </c>
      <c r="E402" s="58" t="s">
        <v>2347</v>
      </c>
      <c r="F402" s="69" t="s">
        <v>4015</v>
      </c>
      <c r="G402" s="69">
        <v>2000</v>
      </c>
      <c r="H402" s="70">
        <v>5</v>
      </c>
      <c r="I402" s="71">
        <v>1</v>
      </c>
      <c r="J402" s="71">
        <v>137</v>
      </c>
      <c r="K402" s="71">
        <v>1.5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71">
        <v>1</v>
      </c>
      <c r="T402" s="70">
        <v>0.2</v>
      </c>
      <c r="U402" s="71">
        <v>0.2</v>
      </c>
      <c r="V402" s="60">
        <v>0</v>
      </c>
      <c r="W402" s="71">
        <v>0.2</v>
      </c>
      <c r="X402" s="70">
        <v>1</v>
      </c>
      <c r="Y402" s="71">
        <v>2</v>
      </c>
      <c r="Z402" s="71">
        <v>12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0.11</v>
      </c>
      <c r="AG402" s="71">
        <v>0.03</v>
      </c>
      <c r="AH402" s="71">
        <v>0.13</v>
      </c>
      <c r="AI402" s="71">
        <v>0.11</v>
      </c>
      <c r="AJ402" s="71">
        <v>0.13</v>
      </c>
      <c r="AK402" s="63" t="s">
        <v>25</v>
      </c>
      <c r="AL402" s="93">
        <f>AC402-AH402</f>
        <v>-0.13</v>
      </c>
    </row>
    <row r="403" spans="1:38" ht="17.25" thickBot="1">
      <c r="A403" s="72">
        <v>316</v>
      </c>
      <c r="B403" s="57" t="s">
        <v>2814</v>
      </c>
      <c r="C403" s="58" t="s">
        <v>1822</v>
      </c>
      <c r="D403" s="69" t="s">
        <v>102</v>
      </c>
      <c r="E403" s="58" t="s">
        <v>75</v>
      </c>
      <c r="F403" s="69" t="s">
        <v>4110</v>
      </c>
      <c r="G403" s="69">
        <v>2001</v>
      </c>
      <c r="H403" s="70">
        <v>5</v>
      </c>
      <c r="I403" s="71">
        <v>1</v>
      </c>
      <c r="J403" s="71">
        <v>136</v>
      </c>
      <c r="K403" s="71">
        <v>1.5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0.4</v>
      </c>
      <c r="U403" s="71">
        <v>0.4</v>
      </c>
      <c r="V403" s="71">
        <v>0.3</v>
      </c>
      <c r="W403" s="71">
        <v>0.7</v>
      </c>
      <c r="X403" s="59">
        <v>0</v>
      </c>
      <c r="Y403" s="71">
        <v>1</v>
      </c>
      <c r="Z403" s="71">
        <v>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0.25</v>
      </c>
      <c r="AG403" s="71">
        <v>0.19</v>
      </c>
      <c r="AH403" s="71">
        <v>0.44</v>
      </c>
      <c r="AI403" s="71">
        <v>0.25</v>
      </c>
      <c r="AJ403" s="71">
        <v>0.44</v>
      </c>
      <c r="AK403" s="63" t="s">
        <v>25</v>
      </c>
      <c r="AL403" s="93">
        <f>AC403-AH403</f>
        <v>-0.44</v>
      </c>
    </row>
    <row r="404" spans="1:38" ht="17.25" thickBot="1">
      <c r="A404" s="72">
        <v>375</v>
      </c>
      <c r="B404" s="57" t="s">
        <v>2729</v>
      </c>
      <c r="C404" s="58" t="s">
        <v>1812</v>
      </c>
      <c r="D404" s="69" t="s">
        <v>1810</v>
      </c>
      <c r="E404" s="58" t="s">
        <v>85</v>
      </c>
      <c r="F404" s="69" t="s">
        <v>4156</v>
      </c>
      <c r="G404" s="69">
        <v>2002</v>
      </c>
      <c r="H404" s="70">
        <v>6</v>
      </c>
      <c r="I404" s="60">
        <v>0</v>
      </c>
      <c r="J404" s="71">
        <v>136</v>
      </c>
      <c r="K404" s="71">
        <v>1.5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70">
        <v>0.4</v>
      </c>
      <c r="U404" s="71">
        <v>0.4</v>
      </c>
      <c r="V404" s="71">
        <v>0.2</v>
      </c>
      <c r="W404" s="71">
        <v>0.6</v>
      </c>
      <c r="X404" s="70">
        <v>7</v>
      </c>
      <c r="Y404" s="71">
        <v>2</v>
      </c>
      <c r="Z404" s="71">
        <v>18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0.28000000000000003</v>
      </c>
      <c r="AG404" s="71">
        <v>0.1</v>
      </c>
      <c r="AH404" s="71">
        <v>0.38</v>
      </c>
      <c r="AI404" s="71">
        <v>0.28000000000000003</v>
      </c>
      <c r="AJ404" s="71">
        <v>0.38</v>
      </c>
      <c r="AK404" s="63" t="s">
        <v>25</v>
      </c>
      <c r="AL404" s="93">
        <f>AC404-AH404</f>
        <v>-0.38</v>
      </c>
    </row>
    <row r="405" spans="1:38" ht="17.25" thickBot="1">
      <c r="A405" s="72">
        <v>434</v>
      </c>
      <c r="B405" s="57" t="s">
        <v>378</v>
      </c>
      <c r="C405" s="58" t="s">
        <v>1840</v>
      </c>
      <c r="D405" s="69" t="s">
        <v>111</v>
      </c>
      <c r="E405" s="58" t="s">
        <v>77</v>
      </c>
      <c r="F405" s="69" t="s">
        <v>4199</v>
      </c>
      <c r="G405" s="69">
        <v>1995</v>
      </c>
      <c r="H405" s="70">
        <v>2</v>
      </c>
      <c r="I405" s="71">
        <v>1</v>
      </c>
      <c r="J405" s="71">
        <v>135</v>
      </c>
      <c r="K405" s="71">
        <v>1.5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60">
        <v>0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>AC405-AH405</f>
        <v>0</v>
      </c>
    </row>
    <row r="406" spans="1:38" ht="17.25" thickBot="1">
      <c r="A406" s="72">
        <v>156</v>
      </c>
      <c r="B406" s="57" t="s">
        <v>1761</v>
      </c>
      <c r="C406" s="58" t="s">
        <v>1822</v>
      </c>
      <c r="D406" s="69" t="s">
        <v>104</v>
      </c>
      <c r="E406" s="58" t="s">
        <v>87</v>
      </c>
      <c r="F406" s="69" t="s">
        <v>3972</v>
      </c>
      <c r="G406" s="69">
        <v>1989</v>
      </c>
      <c r="H406" s="70">
        <v>3</v>
      </c>
      <c r="I406" s="71">
        <v>1</v>
      </c>
      <c r="J406" s="71">
        <v>133</v>
      </c>
      <c r="K406" s="71">
        <v>1.5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0.1</v>
      </c>
      <c r="U406" s="71">
        <v>0.1</v>
      </c>
      <c r="V406" s="60">
        <v>0</v>
      </c>
      <c r="W406" s="71">
        <v>0.2</v>
      </c>
      <c r="X406" s="70">
        <v>1</v>
      </c>
      <c r="Y406" s="71">
        <v>2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0.08</v>
      </c>
      <c r="AG406" s="71">
        <v>0.03</v>
      </c>
      <c r="AH406" s="71">
        <v>0.11</v>
      </c>
      <c r="AI406" s="71">
        <v>0.08</v>
      </c>
      <c r="AJ406" s="71">
        <v>0.11</v>
      </c>
      <c r="AK406" s="63" t="s">
        <v>25</v>
      </c>
      <c r="AL406" s="93">
        <f>AC406-AH406</f>
        <v>-0.11</v>
      </c>
    </row>
    <row r="407" spans="1:38" ht="17.25" thickBot="1">
      <c r="A407" s="72">
        <v>101</v>
      </c>
      <c r="B407" s="57" t="s">
        <v>2823</v>
      </c>
      <c r="C407" s="58" t="s">
        <v>1812</v>
      </c>
      <c r="D407" s="69" t="s">
        <v>104</v>
      </c>
      <c r="E407" s="58" t="s">
        <v>91</v>
      </c>
      <c r="F407" s="69" t="s">
        <v>3923</v>
      </c>
      <c r="G407" s="69">
        <v>1989</v>
      </c>
      <c r="H407" s="70">
        <v>3</v>
      </c>
      <c r="I407" s="71">
        <v>2</v>
      </c>
      <c r="J407" s="71">
        <v>130</v>
      </c>
      <c r="K407" s="71">
        <v>1.4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59">
        <v>0</v>
      </c>
      <c r="U407" s="60">
        <v>0</v>
      </c>
      <c r="V407" s="71">
        <v>0.1</v>
      </c>
      <c r="W407" s="71">
        <v>0.1</v>
      </c>
      <c r="X407" s="70">
        <v>1</v>
      </c>
      <c r="Y407" s="71">
        <v>9</v>
      </c>
      <c r="Z407" s="71">
        <v>2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71">
        <v>7.0000000000000007E-2</v>
      </c>
      <c r="AH407" s="71">
        <v>7.0000000000000007E-2</v>
      </c>
      <c r="AI407" s="60">
        <v>0</v>
      </c>
      <c r="AJ407" s="71">
        <v>7.0000000000000007E-2</v>
      </c>
      <c r="AK407" s="63" t="s">
        <v>25</v>
      </c>
      <c r="AL407" s="93">
        <f>AC407-AH407</f>
        <v>-7.0000000000000007E-2</v>
      </c>
    </row>
    <row r="408" spans="1:38" ht="17.25" thickBot="1">
      <c r="A408" s="72">
        <v>90</v>
      </c>
      <c r="B408" s="57" t="s">
        <v>145</v>
      </c>
      <c r="C408" s="58" t="s">
        <v>1812</v>
      </c>
      <c r="D408" s="69" t="s">
        <v>103</v>
      </c>
      <c r="E408" s="58" t="s">
        <v>81</v>
      </c>
      <c r="F408" s="69" t="s">
        <v>3913</v>
      </c>
      <c r="G408" s="69">
        <v>2003</v>
      </c>
      <c r="H408" s="70">
        <v>2</v>
      </c>
      <c r="I408" s="71">
        <v>2</v>
      </c>
      <c r="J408" s="71">
        <v>125</v>
      </c>
      <c r="K408" s="71">
        <v>1.4</v>
      </c>
      <c r="L408" s="70">
        <v>1</v>
      </c>
      <c r="M408" s="60">
        <v>0</v>
      </c>
      <c r="N408" s="71">
        <v>1</v>
      </c>
      <c r="O408" s="71">
        <v>1</v>
      </c>
      <c r="P408" s="60">
        <v>0</v>
      </c>
      <c r="Q408" s="60">
        <v>0</v>
      </c>
      <c r="R408" s="71">
        <v>2</v>
      </c>
      <c r="S408" s="60">
        <v>0</v>
      </c>
      <c r="T408" s="70">
        <v>0.1</v>
      </c>
      <c r="U408" s="71">
        <v>0.1</v>
      </c>
      <c r="V408" s="71">
        <v>0.1</v>
      </c>
      <c r="W408" s="71">
        <v>0.2</v>
      </c>
      <c r="X408" s="70">
        <v>2</v>
      </c>
      <c r="Y408" s="71">
        <v>4</v>
      </c>
      <c r="Z408" s="71">
        <v>9</v>
      </c>
      <c r="AA408" s="70">
        <v>0.72</v>
      </c>
      <c r="AB408" s="60">
        <v>0</v>
      </c>
      <c r="AC408" s="71">
        <v>0.72</v>
      </c>
      <c r="AD408" s="71">
        <v>0.72</v>
      </c>
      <c r="AE408" s="71">
        <v>0.72</v>
      </c>
      <c r="AF408" s="70">
        <v>0.08</v>
      </c>
      <c r="AG408" s="71">
        <v>0.09</v>
      </c>
      <c r="AH408" s="71">
        <v>0.16</v>
      </c>
      <c r="AI408" s="71">
        <v>0.08</v>
      </c>
      <c r="AJ408" s="71">
        <v>0.16</v>
      </c>
      <c r="AK408" s="63" t="s">
        <v>25</v>
      </c>
      <c r="AL408" s="93"/>
    </row>
    <row r="409" spans="1:38" ht="17.25" thickBot="1">
      <c r="A409" s="72">
        <v>127</v>
      </c>
      <c r="B409" s="57" t="s">
        <v>2658</v>
      </c>
      <c r="C409" s="58" t="s">
        <v>1812</v>
      </c>
      <c r="D409" s="69" t="s">
        <v>103</v>
      </c>
      <c r="E409" s="58" t="s">
        <v>96</v>
      </c>
      <c r="F409" s="69" t="s">
        <v>3945</v>
      </c>
      <c r="G409" s="69">
        <v>2003</v>
      </c>
      <c r="H409" s="70">
        <v>5</v>
      </c>
      <c r="I409" s="71">
        <v>1</v>
      </c>
      <c r="J409" s="71">
        <v>124</v>
      </c>
      <c r="K409" s="71">
        <v>1.4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0.2</v>
      </c>
      <c r="U409" s="71">
        <v>0.2</v>
      </c>
      <c r="V409" s="60">
        <v>0</v>
      </c>
      <c r="W409" s="71">
        <v>0.2</v>
      </c>
      <c r="X409" s="70">
        <v>5</v>
      </c>
      <c r="Y409" s="60">
        <v>0</v>
      </c>
      <c r="Z409" s="71">
        <v>6</v>
      </c>
      <c r="AA409" s="70">
        <v>0.73</v>
      </c>
      <c r="AB409" s="60">
        <v>0</v>
      </c>
      <c r="AC409" s="71">
        <v>0.73</v>
      </c>
      <c r="AD409" s="71">
        <v>0.73</v>
      </c>
      <c r="AE409" s="71">
        <v>0.73</v>
      </c>
      <c r="AF409" s="70">
        <v>0.14000000000000001</v>
      </c>
      <c r="AG409" s="71">
        <v>0.02</v>
      </c>
      <c r="AH409" s="71">
        <v>0.16</v>
      </c>
      <c r="AI409" s="71">
        <v>0.14000000000000001</v>
      </c>
      <c r="AJ409" s="71">
        <v>0.16</v>
      </c>
      <c r="AK409" s="63" t="s">
        <v>25</v>
      </c>
      <c r="AL409" s="93">
        <f>AC409-AH409</f>
        <v>0.56999999999999995</v>
      </c>
    </row>
    <row r="410" spans="1:38" ht="17.25" thickBot="1">
      <c r="A410" s="72">
        <v>270</v>
      </c>
      <c r="B410" s="57" t="s">
        <v>1781</v>
      </c>
      <c r="C410" s="58" t="s">
        <v>1812</v>
      </c>
      <c r="D410" s="69" t="s">
        <v>1819</v>
      </c>
      <c r="E410" s="58" t="s">
        <v>81</v>
      </c>
      <c r="F410" s="69" t="s">
        <v>4073</v>
      </c>
      <c r="G410" s="69">
        <v>2002</v>
      </c>
      <c r="H410" s="70">
        <v>6</v>
      </c>
      <c r="I410" s="71">
        <v>1</v>
      </c>
      <c r="J410" s="71">
        <v>123</v>
      </c>
      <c r="K410" s="71">
        <v>1.4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0.2</v>
      </c>
      <c r="U410" s="71">
        <v>0.2</v>
      </c>
      <c r="V410" s="71">
        <v>0.2</v>
      </c>
      <c r="W410" s="71">
        <v>0.4</v>
      </c>
      <c r="X410" s="70">
        <v>9</v>
      </c>
      <c r="Y410" s="71">
        <v>4</v>
      </c>
      <c r="Z410" s="71">
        <v>31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0.14000000000000001</v>
      </c>
      <c r="AG410" s="71">
        <v>0.12</v>
      </c>
      <c r="AH410" s="71">
        <v>0.26</v>
      </c>
      <c r="AI410" s="71">
        <v>0.14000000000000001</v>
      </c>
      <c r="AJ410" s="71">
        <v>0.26</v>
      </c>
      <c r="AK410" s="63" t="s">
        <v>25</v>
      </c>
      <c r="AL410" s="93">
        <f>AC410-AH410</f>
        <v>-0.26</v>
      </c>
    </row>
    <row r="411" spans="1:38" ht="17.25" thickBot="1">
      <c r="A411" s="72">
        <v>298</v>
      </c>
      <c r="B411" s="57" t="s">
        <v>3107</v>
      </c>
      <c r="C411" s="58" t="s">
        <v>1866</v>
      </c>
      <c r="D411" s="69" t="s">
        <v>103</v>
      </c>
      <c r="E411" s="58" t="s">
        <v>69</v>
      </c>
      <c r="F411" s="69" t="s">
        <v>4094</v>
      </c>
      <c r="G411" s="69">
        <v>2003</v>
      </c>
      <c r="H411" s="70">
        <v>3</v>
      </c>
      <c r="I411" s="71">
        <v>1</v>
      </c>
      <c r="J411" s="71">
        <v>123</v>
      </c>
      <c r="K411" s="71">
        <v>1.4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71">
        <v>0.4</v>
      </c>
      <c r="W411" s="71">
        <v>0.4</v>
      </c>
      <c r="X411" s="70">
        <v>2</v>
      </c>
      <c r="Y411" s="71">
        <v>6</v>
      </c>
      <c r="Z411" s="71">
        <v>8</v>
      </c>
      <c r="AA411" s="70">
        <v>0.73</v>
      </c>
      <c r="AB411" s="60">
        <v>0</v>
      </c>
      <c r="AC411" s="71">
        <v>0.73</v>
      </c>
      <c r="AD411" s="71">
        <v>0.73</v>
      </c>
      <c r="AE411" s="71">
        <v>0.73</v>
      </c>
      <c r="AF411" s="70">
        <v>0.02</v>
      </c>
      <c r="AG411" s="71">
        <v>0.27</v>
      </c>
      <c r="AH411" s="71">
        <v>0.28999999999999998</v>
      </c>
      <c r="AI411" s="71">
        <v>0.02</v>
      </c>
      <c r="AJ411" s="71">
        <v>0.28999999999999998</v>
      </c>
      <c r="AK411" s="63" t="s">
        <v>25</v>
      </c>
      <c r="AL411" s="93">
        <f>AC411-AH411</f>
        <v>0.44</v>
      </c>
    </row>
    <row r="412" spans="1:38" ht="17.25" thickBot="1">
      <c r="A412" s="72">
        <v>7</v>
      </c>
      <c r="B412" s="57" t="s">
        <v>1778</v>
      </c>
      <c r="C412" s="58" t="s">
        <v>1814</v>
      </c>
      <c r="D412" s="69" t="s">
        <v>1810</v>
      </c>
      <c r="E412" s="58" t="s">
        <v>85</v>
      </c>
      <c r="F412" s="69" t="s">
        <v>3839</v>
      </c>
      <c r="G412" s="69">
        <v>2002</v>
      </c>
      <c r="H412" s="70">
        <v>9</v>
      </c>
      <c r="I412" s="60">
        <v>0</v>
      </c>
      <c r="J412" s="71">
        <v>122</v>
      </c>
      <c r="K412" s="71">
        <v>1.4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0.2</v>
      </c>
      <c r="U412" s="71">
        <v>0.2</v>
      </c>
      <c r="V412" s="60">
        <v>0</v>
      </c>
      <c r="W412" s="71">
        <v>0.2</v>
      </c>
      <c r="X412" s="70">
        <v>9</v>
      </c>
      <c r="Y412" s="71">
        <v>9</v>
      </c>
      <c r="Z412" s="71">
        <v>15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0.12</v>
      </c>
      <c r="AG412" s="71">
        <v>0.02</v>
      </c>
      <c r="AH412" s="71">
        <v>0.13</v>
      </c>
      <c r="AI412" s="71">
        <v>0.12</v>
      </c>
      <c r="AJ412" s="71">
        <v>0.13</v>
      </c>
      <c r="AK412" s="63" t="s">
        <v>25</v>
      </c>
      <c r="AL412" s="93">
        <f>AC412-AH412</f>
        <v>-0.13</v>
      </c>
    </row>
    <row r="413" spans="1:38" ht="17.25" thickBot="1">
      <c r="A413" s="72">
        <v>319</v>
      </c>
      <c r="B413" s="57" t="s">
        <v>271</v>
      </c>
      <c r="C413" s="58" t="s">
        <v>1812</v>
      </c>
      <c r="D413" s="69" t="s">
        <v>102</v>
      </c>
      <c r="E413" s="58" t="s">
        <v>67</v>
      </c>
      <c r="F413" s="69" t="s">
        <v>4113</v>
      </c>
      <c r="G413" s="69">
        <v>1995</v>
      </c>
      <c r="H413" s="70">
        <v>5</v>
      </c>
      <c r="I413" s="71">
        <v>1</v>
      </c>
      <c r="J413" s="71">
        <v>121</v>
      </c>
      <c r="K413" s="71">
        <v>1.3</v>
      </c>
      <c r="L413" s="70">
        <v>1</v>
      </c>
      <c r="M413" s="71">
        <v>3</v>
      </c>
      <c r="N413" s="71">
        <v>4</v>
      </c>
      <c r="O413" s="71">
        <v>1</v>
      </c>
      <c r="P413" s="60">
        <v>0</v>
      </c>
      <c r="Q413" s="60">
        <v>0</v>
      </c>
      <c r="R413" s="60">
        <v>0</v>
      </c>
      <c r="S413" s="60">
        <v>0</v>
      </c>
      <c r="T413" s="70">
        <v>0.1</v>
      </c>
      <c r="U413" s="71">
        <v>0.1</v>
      </c>
      <c r="V413" s="71">
        <v>1.4</v>
      </c>
      <c r="W413" s="71">
        <v>1.5</v>
      </c>
      <c r="X413" s="70">
        <v>6</v>
      </c>
      <c r="Y413" s="71">
        <v>10</v>
      </c>
      <c r="Z413" s="71">
        <v>13</v>
      </c>
      <c r="AA413" s="70">
        <v>0.74</v>
      </c>
      <c r="AB413" s="71">
        <v>2.23</v>
      </c>
      <c r="AC413" s="71">
        <v>2.98</v>
      </c>
      <c r="AD413" s="71">
        <v>0.74</v>
      </c>
      <c r="AE413" s="71">
        <v>2.98</v>
      </c>
      <c r="AF413" s="70">
        <v>7.0000000000000007E-2</v>
      </c>
      <c r="AG413" s="71">
        <v>1.05</v>
      </c>
      <c r="AH413" s="71">
        <v>1.1200000000000001</v>
      </c>
      <c r="AI413" s="71">
        <v>7.0000000000000007E-2</v>
      </c>
      <c r="AJ413" s="71">
        <v>1.1200000000000001</v>
      </c>
      <c r="AK413" s="63" t="s">
        <v>25</v>
      </c>
      <c r="AL413" s="93"/>
    </row>
    <row r="414" spans="1:38" ht="17.25" thickBot="1">
      <c r="A414" s="72">
        <v>382</v>
      </c>
      <c r="B414" s="57" t="s">
        <v>296</v>
      </c>
      <c r="C414" s="58" t="s">
        <v>1812</v>
      </c>
      <c r="D414" s="69" t="s">
        <v>1810</v>
      </c>
      <c r="E414" s="58" t="s">
        <v>2347</v>
      </c>
      <c r="F414" s="69" t="s">
        <v>3737</v>
      </c>
      <c r="G414" s="69">
        <v>1994</v>
      </c>
      <c r="H414" s="70">
        <v>9</v>
      </c>
      <c r="I414" s="60">
        <v>0</v>
      </c>
      <c r="J414" s="71">
        <v>121</v>
      </c>
      <c r="K414" s="71">
        <v>1.3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71">
        <v>0.3</v>
      </c>
      <c r="W414" s="71">
        <v>0.3</v>
      </c>
      <c r="X414" s="70">
        <v>5</v>
      </c>
      <c r="Y414" s="71">
        <v>6</v>
      </c>
      <c r="Z414" s="71">
        <v>19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0.22</v>
      </c>
      <c r="AH414" s="71">
        <v>0.22</v>
      </c>
      <c r="AI414" s="60">
        <v>0</v>
      </c>
      <c r="AJ414" s="71">
        <v>0.22</v>
      </c>
      <c r="AK414" s="63" t="s">
        <v>25</v>
      </c>
      <c r="AL414" s="93">
        <f>AC414-AH414</f>
        <v>-0.22</v>
      </c>
    </row>
    <row r="415" spans="1:38" ht="17.25" thickBot="1">
      <c r="A415" s="72">
        <v>286</v>
      </c>
      <c r="B415" s="57" t="s">
        <v>255</v>
      </c>
      <c r="C415" s="58" t="s">
        <v>1814</v>
      </c>
      <c r="D415" s="69" t="s">
        <v>102</v>
      </c>
      <c r="E415" s="58" t="s">
        <v>96</v>
      </c>
      <c r="F415" s="69" t="s">
        <v>4028</v>
      </c>
      <c r="G415" s="69">
        <v>1996</v>
      </c>
      <c r="H415" s="70">
        <v>2</v>
      </c>
      <c r="I415" s="71">
        <v>1</v>
      </c>
      <c r="J415" s="71">
        <v>111</v>
      </c>
      <c r="K415" s="71">
        <v>1.2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1.4</v>
      </c>
      <c r="U415" s="71">
        <v>1.4</v>
      </c>
      <c r="V415" s="71">
        <v>0.1</v>
      </c>
      <c r="W415" s="71">
        <v>1.5</v>
      </c>
      <c r="X415" s="70">
        <v>1</v>
      </c>
      <c r="Y415" s="60">
        <v>0</v>
      </c>
      <c r="Z415" s="71">
        <v>6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1.1599999999999999</v>
      </c>
      <c r="AG415" s="71">
        <v>0.05</v>
      </c>
      <c r="AH415" s="71">
        <v>1.22</v>
      </c>
      <c r="AI415" s="71">
        <v>1.1599999999999999</v>
      </c>
      <c r="AJ415" s="71">
        <v>1.22</v>
      </c>
      <c r="AK415" s="63" t="s">
        <v>25</v>
      </c>
      <c r="AL415" s="93">
        <f>AC415-AH415</f>
        <v>-1.22</v>
      </c>
    </row>
    <row r="416" spans="1:38" ht="17.25" thickBot="1">
      <c r="A416" s="72">
        <v>426</v>
      </c>
      <c r="B416" s="57" t="s">
        <v>326</v>
      </c>
      <c r="C416" s="58" t="s">
        <v>1812</v>
      </c>
      <c r="D416" s="69" t="s">
        <v>103</v>
      </c>
      <c r="E416" s="58" t="s">
        <v>63</v>
      </c>
      <c r="F416" s="69" t="s">
        <v>4193</v>
      </c>
      <c r="G416" s="69">
        <v>2000</v>
      </c>
      <c r="H416" s="70">
        <v>4</v>
      </c>
      <c r="I416" s="71">
        <v>1</v>
      </c>
      <c r="J416" s="71">
        <v>107</v>
      </c>
      <c r="K416" s="71">
        <v>1.2</v>
      </c>
      <c r="L416" s="59">
        <v>0</v>
      </c>
      <c r="M416" s="71">
        <v>1</v>
      </c>
      <c r="N416" s="71">
        <v>1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0.8</v>
      </c>
      <c r="U416" s="71">
        <v>0.8</v>
      </c>
      <c r="V416" s="71">
        <v>0.1</v>
      </c>
      <c r="W416" s="71">
        <v>0.9</v>
      </c>
      <c r="X416" s="70">
        <v>1</v>
      </c>
      <c r="Y416" s="71">
        <v>5</v>
      </c>
      <c r="Z416" s="71">
        <v>5</v>
      </c>
      <c r="AA416" s="59">
        <v>0</v>
      </c>
      <c r="AB416" s="71">
        <v>0.84</v>
      </c>
      <c r="AC416" s="71">
        <v>0.84</v>
      </c>
      <c r="AD416" s="60">
        <v>0</v>
      </c>
      <c r="AE416" s="71">
        <v>0.84</v>
      </c>
      <c r="AF416" s="70">
        <v>0.71</v>
      </c>
      <c r="AG416" s="71">
        <v>0.05</v>
      </c>
      <c r="AH416" s="71">
        <v>0.76</v>
      </c>
      <c r="AI416" s="71">
        <v>0.71</v>
      </c>
      <c r="AJ416" s="71">
        <v>0.76</v>
      </c>
      <c r="AK416" s="63" t="s">
        <v>25</v>
      </c>
      <c r="AL416" s="93">
        <f>AC416-AH416</f>
        <v>7.999999999999996E-2</v>
      </c>
    </row>
    <row r="417" spans="1:38" ht="17.25" thickBot="1">
      <c r="A417" s="72">
        <v>144</v>
      </c>
      <c r="B417" s="57" t="s">
        <v>2714</v>
      </c>
      <c r="C417" s="58" t="s">
        <v>1829</v>
      </c>
      <c r="D417" s="69" t="s">
        <v>104</v>
      </c>
      <c r="E417" s="58" t="s">
        <v>2347</v>
      </c>
      <c r="F417" s="69" t="s">
        <v>3962</v>
      </c>
      <c r="G417" s="69">
        <v>1998</v>
      </c>
      <c r="H417" s="70">
        <v>3</v>
      </c>
      <c r="I417" s="71">
        <v>1</v>
      </c>
      <c r="J417" s="71">
        <v>106</v>
      </c>
      <c r="K417" s="71">
        <v>1.2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59">
        <v>0</v>
      </c>
      <c r="U417" s="60">
        <v>0</v>
      </c>
      <c r="V417" s="71">
        <v>0.1</v>
      </c>
      <c r="W417" s="71">
        <v>0.1</v>
      </c>
      <c r="X417" s="70">
        <v>2</v>
      </c>
      <c r="Y417" s="71">
        <v>3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0.05</v>
      </c>
      <c r="AH417" s="71">
        <v>0.05</v>
      </c>
      <c r="AI417" s="60">
        <v>0</v>
      </c>
      <c r="AJ417" s="71">
        <v>0.05</v>
      </c>
      <c r="AK417" s="63" t="s">
        <v>25</v>
      </c>
      <c r="AL417" s="93">
        <f>AC417-AH417</f>
        <v>-0.05</v>
      </c>
    </row>
    <row r="418" spans="1:38" ht="17.25" thickBot="1">
      <c r="A418" s="72">
        <v>365</v>
      </c>
      <c r="B418" s="57" t="s">
        <v>291</v>
      </c>
      <c r="C418" s="58" t="s">
        <v>1843</v>
      </c>
      <c r="D418" s="69" t="s">
        <v>102</v>
      </c>
      <c r="E418" s="58" t="s">
        <v>71</v>
      </c>
      <c r="F418" s="69" t="s">
        <v>4146</v>
      </c>
      <c r="G418" s="69">
        <v>1989</v>
      </c>
      <c r="H418" s="70">
        <v>5</v>
      </c>
      <c r="I418" s="60">
        <v>0</v>
      </c>
      <c r="J418" s="71">
        <v>103</v>
      </c>
      <c r="K418" s="71">
        <v>1.1000000000000001</v>
      </c>
      <c r="L418" s="59">
        <v>0</v>
      </c>
      <c r="M418" s="71">
        <v>1</v>
      </c>
      <c r="N418" s="71">
        <v>1</v>
      </c>
      <c r="O418" s="60">
        <v>0</v>
      </c>
      <c r="P418" s="60">
        <v>0</v>
      </c>
      <c r="Q418" s="60">
        <v>0</v>
      </c>
      <c r="R418" s="71">
        <v>2</v>
      </c>
      <c r="S418" s="60">
        <v>0</v>
      </c>
      <c r="T418" s="70">
        <v>0.1</v>
      </c>
      <c r="U418" s="71">
        <v>0.1</v>
      </c>
      <c r="V418" s="71">
        <v>0.9</v>
      </c>
      <c r="W418" s="71">
        <v>1</v>
      </c>
      <c r="X418" s="70">
        <v>15</v>
      </c>
      <c r="Y418" s="71">
        <v>9</v>
      </c>
      <c r="Z418" s="71">
        <v>17</v>
      </c>
      <c r="AA418" s="59">
        <v>0</v>
      </c>
      <c r="AB418" s="71">
        <v>0.87</v>
      </c>
      <c r="AC418" s="71">
        <v>0.87</v>
      </c>
      <c r="AD418" s="60">
        <v>0</v>
      </c>
      <c r="AE418" s="71">
        <v>0.87</v>
      </c>
      <c r="AF418" s="70">
        <v>0.1</v>
      </c>
      <c r="AG418" s="71">
        <v>0.75</v>
      </c>
      <c r="AH418" s="71">
        <v>0.85</v>
      </c>
      <c r="AI418" s="71">
        <v>0.1</v>
      </c>
      <c r="AJ418" s="71">
        <v>0.85</v>
      </c>
      <c r="AK418" s="63" t="s">
        <v>25</v>
      </c>
      <c r="AL418" s="93">
        <f>AC418-AH418</f>
        <v>2.0000000000000018E-2</v>
      </c>
    </row>
    <row r="419" spans="1:38" ht="17.25" thickBot="1">
      <c r="A419" s="72">
        <v>108</v>
      </c>
      <c r="B419" s="57" t="s">
        <v>156</v>
      </c>
      <c r="C419" s="58" t="s">
        <v>1825</v>
      </c>
      <c r="D419" s="69" t="s">
        <v>1810</v>
      </c>
      <c r="E419" s="58" t="s">
        <v>77</v>
      </c>
      <c r="F419" s="69" t="s">
        <v>3930</v>
      </c>
      <c r="G419" s="69">
        <v>2000</v>
      </c>
      <c r="H419" s="70">
        <v>4</v>
      </c>
      <c r="I419" s="60">
        <v>0</v>
      </c>
      <c r="J419" s="71">
        <v>102</v>
      </c>
      <c r="K419" s="71">
        <v>1.1000000000000001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59">
        <v>0</v>
      </c>
      <c r="Y419" s="71">
        <v>8</v>
      </c>
      <c r="Z419" s="71">
        <v>2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7.0000000000000007E-2</v>
      </c>
      <c r="AG419" s="60">
        <v>0</v>
      </c>
      <c r="AH419" s="71">
        <v>7.0000000000000007E-2</v>
      </c>
      <c r="AI419" s="71">
        <v>7.0000000000000007E-2</v>
      </c>
      <c r="AJ419" s="71">
        <v>7.0000000000000007E-2</v>
      </c>
      <c r="AK419" s="63" t="s">
        <v>25</v>
      </c>
      <c r="AL419" s="93">
        <f>AC419-AH419</f>
        <v>-7.0000000000000007E-2</v>
      </c>
    </row>
    <row r="420" spans="1:38" ht="17.25" thickBot="1">
      <c r="A420" s="72">
        <v>140</v>
      </c>
      <c r="B420" s="57" t="s">
        <v>2809</v>
      </c>
      <c r="C420" s="58" t="s">
        <v>1846</v>
      </c>
      <c r="D420" s="69" t="s">
        <v>1819</v>
      </c>
      <c r="E420" s="58" t="s">
        <v>83</v>
      </c>
      <c r="F420" s="69" t="s">
        <v>3958</v>
      </c>
      <c r="G420" s="69">
        <v>2003</v>
      </c>
      <c r="H420" s="70">
        <v>9</v>
      </c>
      <c r="I420" s="60">
        <v>0</v>
      </c>
      <c r="J420" s="71">
        <v>101</v>
      </c>
      <c r="K420" s="71">
        <v>1.1000000000000001</v>
      </c>
      <c r="L420" s="70">
        <v>2</v>
      </c>
      <c r="M420" s="60">
        <v>0</v>
      </c>
      <c r="N420" s="71">
        <v>2</v>
      </c>
      <c r="O420" s="71">
        <v>2</v>
      </c>
      <c r="P420" s="60">
        <v>0</v>
      </c>
      <c r="Q420" s="60">
        <v>0</v>
      </c>
      <c r="R420" s="71">
        <v>3</v>
      </c>
      <c r="S420" s="60">
        <v>0</v>
      </c>
      <c r="T420" s="70">
        <v>0.8</v>
      </c>
      <c r="U420" s="71">
        <v>0.8</v>
      </c>
      <c r="V420" s="60">
        <v>0</v>
      </c>
      <c r="W420" s="71">
        <v>0.8</v>
      </c>
      <c r="X420" s="70">
        <v>6</v>
      </c>
      <c r="Y420" s="71">
        <v>3</v>
      </c>
      <c r="Z420" s="71">
        <v>7</v>
      </c>
      <c r="AA420" s="70">
        <v>1.78</v>
      </c>
      <c r="AB420" s="60">
        <v>0</v>
      </c>
      <c r="AC420" s="71">
        <v>1.78</v>
      </c>
      <c r="AD420" s="71">
        <v>1.78</v>
      </c>
      <c r="AE420" s="71">
        <v>1.78</v>
      </c>
      <c r="AF420" s="70">
        <v>0.7</v>
      </c>
      <c r="AG420" s="71">
        <v>0.01</v>
      </c>
      <c r="AH420" s="71">
        <v>0.71</v>
      </c>
      <c r="AI420" s="71">
        <v>0.7</v>
      </c>
      <c r="AJ420" s="71">
        <v>0.71</v>
      </c>
      <c r="AK420" s="63" t="s">
        <v>25</v>
      </c>
      <c r="AL420" s="93">
        <f>AC420-AH420</f>
        <v>1.07</v>
      </c>
    </row>
    <row r="421" spans="1:38" ht="17.25" thickBot="1">
      <c r="A421" s="72">
        <v>390</v>
      </c>
      <c r="B421" s="57" t="s">
        <v>2830</v>
      </c>
      <c r="C421" s="58" t="s">
        <v>1811</v>
      </c>
      <c r="D421" s="69" t="s">
        <v>1819</v>
      </c>
      <c r="E421" s="58" t="s">
        <v>67</v>
      </c>
      <c r="F421" s="69" t="s">
        <v>4165</v>
      </c>
      <c r="G421" s="69">
        <v>1989</v>
      </c>
      <c r="H421" s="70">
        <v>6</v>
      </c>
      <c r="I421" s="60">
        <v>0</v>
      </c>
      <c r="J421" s="71">
        <v>101</v>
      </c>
      <c r="K421" s="71">
        <v>1.1000000000000001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0.1</v>
      </c>
      <c r="U421" s="71">
        <v>0.1</v>
      </c>
      <c r="V421" s="60">
        <v>0</v>
      </c>
      <c r="W421" s="71">
        <v>0.1</v>
      </c>
      <c r="X421" s="70">
        <v>2</v>
      </c>
      <c r="Y421" s="71">
        <v>6</v>
      </c>
      <c r="Z421" s="71">
        <v>6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7.0000000000000007E-2</v>
      </c>
      <c r="AG421" s="60">
        <v>0</v>
      </c>
      <c r="AH421" s="71">
        <v>7.0000000000000007E-2</v>
      </c>
      <c r="AI421" s="71">
        <v>7.0000000000000007E-2</v>
      </c>
      <c r="AJ421" s="71">
        <v>7.0000000000000007E-2</v>
      </c>
      <c r="AK421" s="63" t="s">
        <v>25</v>
      </c>
      <c r="AL421" s="93">
        <f>AC421-AH421</f>
        <v>-7.0000000000000007E-2</v>
      </c>
    </row>
    <row r="422" spans="1:38" ht="17.25" thickBot="1">
      <c r="A422" s="72">
        <v>389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4164</v>
      </c>
      <c r="G422" s="69">
        <v>1996</v>
      </c>
      <c r="H422" s="70">
        <v>3</v>
      </c>
      <c r="I422" s="71">
        <v>1</v>
      </c>
      <c r="J422" s="71">
        <v>96</v>
      </c>
      <c r="K422" s="71">
        <v>1.1000000000000001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70">
        <v>1</v>
      </c>
      <c r="Y422" s="71">
        <v>3</v>
      </c>
      <c r="Z422" s="71">
        <v>1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>AC422-AH422</f>
        <v>0</v>
      </c>
    </row>
    <row r="423" spans="1:38" ht="17.25" thickBot="1">
      <c r="A423" s="72">
        <v>438</v>
      </c>
      <c r="B423" s="57" t="s">
        <v>3090</v>
      </c>
      <c r="C423" s="58" t="s">
        <v>1841</v>
      </c>
      <c r="D423" s="69" t="s">
        <v>104</v>
      </c>
      <c r="E423" s="58" t="s">
        <v>87</v>
      </c>
      <c r="F423" s="69" t="s">
        <v>4029</v>
      </c>
      <c r="G423" s="69">
        <v>2000</v>
      </c>
      <c r="H423" s="70">
        <v>3</v>
      </c>
      <c r="I423" s="71">
        <v>1</v>
      </c>
      <c r="J423" s="71">
        <v>95</v>
      </c>
      <c r="K423" s="71">
        <v>1.1000000000000001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2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70">
        <v>3</v>
      </c>
      <c r="Y423" s="71">
        <v>1</v>
      </c>
      <c r="Z423" s="71">
        <v>1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367</v>
      </c>
      <c r="B424" s="57" t="s">
        <v>292</v>
      </c>
      <c r="C424" s="58" t="s">
        <v>1812</v>
      </c>
      <c r="D424" s="69" t="s">
        <v>103</v>
      </c>
      <c r="E424" s="58" t="s">
        <v>65</v>
      </c>
      <c r="F424" s="69" t="s">
        <v>4148</v>
      </c>
      <c r="G424" s="69">
        <v>1995</v>
      </c>
      <c r="H424" s="70">
        <v>4</v>
      </c>
      <c r="I424" s="60">
        <v>0</v>
      </c>
      <c r="J424" s="71">
        <v>93</v>
      </c>
      <c r="K424" s="71">
        <v>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0.1</v>
      </c>
      <c r="U424" s="71">
        <v>0.1</v>
      </c>
      <c r="V424" s="60">
        <v>0</v>
      </c>
      <c r="W424" s="71">
        <v>0.1</v>
      </c>
      <c r="X424" s="70">
        <v>7</v>
      </c>
      <c r="Y424" s="71">
        <v>7</v>
      </c>
      <c r="Z424" s="71">
        <v>3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7.0000000000000007E-2</v>
      </c>
      <c r="AG424" s="60">
        <v>0</v>
      </c>
      <c r="AH424" s="71">
        <v>7.0000000000000007E-2</v>
      </c>
      <c r="AI424" s="71">
        <v>7.0000000000000007E-2</v>
      </c>
      <c r="AJ424" s="71">
        <v>7.0000000000000007E-2</v>
      </c>
      <c r="AK424" s="63" t="s">
        <v>25</v>
      </c>
      <c r="AL424" s="93">
        <f>AC424-AH424</f>
        <v>-7.0000000000000007E-2</v>
      </c>
    </row>
    <row r="425" spans="1:38" ht="17.25" thickBot="1">
      <c r="A425" s="72">
        <v>160</v>
      </c>
      <c r="B425" s="57" t="s">
        <v>3336</v>
      </c>
      <c r="C425" s="58" t="s">
        <v>1811</v>
      </c>
      <c r="D425" s="69" t="s">
        <v>1853</v>
      </c>
      <c r="E425" s="58" t="s">
        <v>2348</v>
      </c>
      <c r="F425" s="69" t="s">
        <v>3976</v>
      </c>
      <c r="G425" s="69">
        <v>1991</v>
      </c>
      <c r="H425" s="70">
        <v>4</v>
      </c>
      <c r="I425" s="71">
        <v>1</v>
      </c>
      <c r="J425" s="71">
        <v>92</v>
      </c>
      <c r="K425" s="71">
        <v>1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71">
        <v>0.4</v>
      </c>
      <c r="W425" s="71">
        <v>0.4</v>
      </c>
      <c r="X425" s="70">
        <v>2</v>
      </c>
      <c r="Y425" s="71">
        <v>3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71">
        <v>0.44</v>
      </c>
      <c r="AH425" s="71">
        <v>0.44</v>
      </c>
      <c r="AI425" s="60">
        <v>0</v>
      </c>
      <c r="AJ425" s="71">
        <v>0.44</v>
      </c>
      <c r="AK425" s="63" t="s">
        <v>25</v>
      </c>
      <c r="AL425" s="93">
        <f>AC425-AH425</f>
        <v>-0.44</v>
      </c>
    </row>
    <row r="426" spans="1:38" ht="17.25" thickBot="1">
      <c r="A426" s="72">
        <v>310</v>
      </c>
      <c r="B426" s="57" t="s">
        <v>267</v>
      </c>
      <c r="C426" s="58" t="s">
        <v>1838</v>
      </c>
      <c r="D426" s="69" t="s">
        <v>1819</v>
      </c>
      <c r="E426" s="58" t="s">
        <v>95</v>
      </c>
      <c r="F426" s="69" t="s">
        <v>4105</v>
      </c>
      <c r="G426" s="69">
        <v>1992</v>
      </c>
      <c r="H426" s="70">
        <v>6</v>
      </c>
      <c r="I426" s="60">
        <v>0</v>
      </c>
      <c r="J426" s="71">
        <v>91</v>
      </c>
      <c r="K426" s="71">
        <v>1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1.1000000000000001</v>
      </c>
      <c r="U426" s="71">
        <v>1.1000000000000001</v>
      </c>
      <c r="V426" s="71">
        <v>0.2</v>
      </c>
      <c r="W426" s="71">
        <v>1.3</v>
      </c>
      <c r="X426" s="70">
        <v>1</v>
      </c>
      <c r="Y426" s="71">
        <v>4</v>
      </c>
      <c r="Z426" s="71">
        <v>13</v>
      </c>
      <c r="AA426" s="70">
        <v>0.99</v>
      </c>
      <c r="AB426" s="60">
        <v>0</v>
      </c>
      <c r="AC426" s="71">
        <v>0.99</v>
      </c>
      <c r="AD426" s="71">
        <v>0.99</v>
      </c>
      <c r="AE426" s="71">
        <v>0.99</v>
      </c>
      <c r="AF426" s="70">
        <v>1.06</v>
      </c>
      <c r="AG426" s="71">
        <v>0.21</v>
      </c>
      <c r="AH426" s="71">
        <v>1.27</v>
      </c>
      <c r="AI426" s="71">
        <v>1.06</v>
      </c>
      <c r="AJ426" s="71">
        <v>1.27</v>
      </c>
      <c r="AK426" s="63" t="s">
        <v>25</v>
      </c>
      <c r="AL426" s="93">
        <f>AC426-AH426</f>
        <v>-0.28000000000000003</v>
      </c>
    </row>
    <row r="427" spans="1:38" ht="17.25" thickBot="1">
      <c r="A427" s="72">
        <v>47</v>
      </c>
      <c r="B427" s="57" t="s">
        <v>3417</v>
      </c>
      <c r="C427" s="58" t="s">
        <v>1837</v>
      </c>
      <c r="D427" s="69" t="s">
        <v>1810</v>
      </c>
      <c r="E427" s="58" t="s">
        <v>71</v>
      </c>
      <c r="F427" s="69" t="s">
        <v>3875</v>
      </c>
      <c r="G427" s="69">
        <v>1997</v>
      </c>
      <c r="H427" s="70">
        <v>4</v>
      </c>
      <c r="I427" s="71">
        <v>1</v>
      </c>
      <c r="J427" s="71">
        <v>90</v>
      </c>
      <c r="K427" s="71">
        <v>1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0.6</v>
      </c>
      <c r="U427" s="71">
        <v>0.6</v>
      </c>
      <c r="V427" s="71">
        <v>0.1</v>
      </c>
      <c r="W427" s="71">
        <v>0.7</v>
      </c>
      <c r="X427" s="59">
        <v>0</v>
      </c>
      <c r="Y427" s="71">
        <v>7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0.56000000000000005</v>
      </c>
      <c r="AG427" s="71">
        <v>0.12</v>
      </c>
      <c r="AH427" s="71">
        <v>0.67</v>
      </c>
      <c r="AI427" s="71">
        <v>0.56000000000000005</v>
      </c>
      <c r="AJ427" s="71">
        <v>0.67</v>
      </c>
      <c r="AK427" s="63" t="s">
        <v>25</v>
      </c>
      <c r="AL427" s="93">
        <f>AC427-AH427</f>
        <v>-0.67</v>
      </c>
    </row>
    <row r="428" spans="1:38" ht="17.25" thickBot="1">
      <c r="A428" s="72">
        <v>71</v>
      </c>
      <c r="B428" s="57" t="s">
        <v>3296</v>
      </c>
      <c r="C428" s="58" t="s">
        <v>1837</v>
      </c>
      <c r="D428" s="69" t="s">
        <v>104</v>
      </c>
      <c r="E428" s="58" t="s">
        <v>93</v>
      </c>
      <c r="F428" s="69" t="s">
        <v>3897</v>
      </c>
      <c r="G428" s="69">
        <v>1998</v>
      </c>
      <c r="H428" s="70">
        <v>1</v>
      </c>
      <c r="I428" s="71">
        <v>1</v>
      </c>
      <c r="J428" s="71">
        <v>90</v>
      </c>
      <c r="K428" s="71">
        <v>1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59">
        <v>0</v>
      </c>
      <c r="Y428" s="60">
        <v>0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60">
        <v>0</v>
      </c>
      <c r="AH428" s="60">
        <v>0</v>
      </c>
      <c r="AI428" s="60">
        <v>0</v>
      </c>
      <c r="AJ428" s="60">
        <v>0</v>
      </c>
      <c r="AK428" s="63" t="s">
        <v>25</v>
      </c>
      <c r="AL428" s="93">
        <f>AC428-AH428</f>
        <v>0</v>
      </c>
    </row>
    <row r="429" spans="1:38" ht="17.25" thickBot="1">
      <c r="A429" s="72">
        <v>340</v>
      </c>
      <c r="B429" s="57" t="s">
        <v>283</v>
      </c>
      <c r="C429" s="58" t="s">
        <v>1829</v>
      </c>
      <c r="D429" s="69" t="s">
        <v>111</v>
      </c>
      <c r="E429" s="58" t="s">
        <v>83</v>
      </c>
      <c r="F429" s="69" t="s">
        <v>4130</v>
      </c>
      <c r="G429" s="69">
        <v>1990</v>
      </c>
      <c r="H429" s="70">
        <v>1</v>
      </c>
      <c r="I429" s="71">
        <v>1</v>
      </c>
      <c r="J429" s="71">
        <v>90</v>
      </c>
      <c r="K429" s="71">
        <v>1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347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4135</v>
      </c>
      <c r="G430" s="69">
        <v>1992</v>
      </c>
      <c r="H430" s="70">
        <v>1</v>
      </c>
      <c r="I430" s="71">
        <v>1</v>
      </c>
      <c r="J430" s="71">
        <v>90</v>
      </c>
      <c r="K430" s="71">
        <v>1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60">
        <v>0</v>
      </c>
      <c r="Z430" s="60">
        <v>0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  <c r="AL430" s="93">
        <f>AC430-AH430</f>
        <v>0</v>
      </c>
    </row>
    <row r="431" spans="1:38" ht="17.25" thickBot="1">
      <c r="A431" s="72">
        <v>91</v>
      </c>
      <c r="B431" s="57" t="s">
        <v>3461</v>
      </c>
      <c r="C431" s="58" t="s">
        <v>1812</v>
      </c>
      <c r="D431" s="69" t="s">
        <v>1853</v>
      </c>
      <c r="E431" s="58" t="s">
        <v>2634</v>
      </c>
      <c r="F431" s="69" t="s">
        <v>3914</v>
      </c>
      <c r="G431" s="69">
        <v>1993</v>
      </c>
      <c r="H431" s="70">
        <v>5</v>
      </c>
      <c r="I431" s="60">
        <v>0</v>
      </c>
      <c r="J431" s="71">
        <v>83</v>
      </c>
      <c r="K431" s="71">
        <v>0.9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70">
        <v>1</v>
      </c>
      <c r="Y431" s="71">
        <v>5</v>
      </c>
      <c r="Z431" s="71">
        <v>1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71">
        <v>0.04</v>
      </c>
      <c r="AH431" s="71">
        <v>0.04</v>
      </c>
      <c r="AI431" s="60">
        <v>0</v>
      </c>
      <c r="AJ431" s="71">
        <v>0.04</v>
      </c>
      <c r="AK431" s="63" t="s">
        <v>25</v>
      </c>
      <c r="AL431" s="93">
        <f>AC431-AH431</f>
        <v>-0.04</v>
      </c>
    </row>
    <row r="432" spans="1:38" ht="17.25" thickBot="1">
      <c r="A432" s="72">
        <v>490</v>
      </c>
      <c r="B432" s="57" t="s">
        <v>2703</v>
      </c>
      <c r="C432" s="58" t="s">
        <v>1812</v>
      </c>
      <c r="D432" s="69" t="s">
        <v>1819</v>
      </c>
      <c r="E432" s="58" t="s">
        <v>2634</v>
      </c>
      <c r="F432" s="69" t="s">
        <v>4251</v>
      </c>
      <c r="G432" s="69">
        <v>1994</v>
      </c>
      <c r="H432" s="70">
        <v>7</v>
      </c>
      <c r="I432" s="60">
        <v>0</v>
      </c>
      <c r="J432" s="71">
        <v>81</v>
      </c>
      <c r="K432" s="71">
        <v>0.9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70">
        <v>0.6</v>
      </c>
      <c r="U432" s="71">
        <v>0.6</v>
      </c>
      <c r="V432" s="71">
        <v>0.3</v>
      </c>
      <c r="W432" s="71">
        <v>1</v>
      </c>
      <c r="X432" s="70">
        <v>3</v>
      </c>
      <c r="Y432" s="71">
        <v>1</v>
      </c>
      <c r="Z432" s="71">
        <v>6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0.68</v>
      </c>
      <c r="AG432" s="71">
        <v>0.39</v>
      </c>
      <c r="AH432" s="71">
        <v>1.07</v>
      </c>
      <c r="AI432" s="71">
        <v>0.68</v>
      </c>
      <c r="AJ432" s="71">
        <v>1.07</v>
      </c>
      <c r="AK432" s="63" t="s">
        <v>25</v>
      </c>
      <c r="AL432" s="93">
        <f>AC432-AH432</f>
        <v>-1.07</v>
      </c>
    </row>
    <row r="433" spans="1:38" ht="17.25" thickBot="1">
      <c r="A433" s="72">
        <v>408</v>
      </c>
      <c r="B433" s="57" t="s">
        <v>315</v>
      </c>
      <c r="C433" s="58" t="s">
        <v>1812</v>
      </c>
      <c r="D433" s="69" t="s">
        <v>1819</v>
      </c>
      <c r="E433" s="58" t="s">
        <v>69</v>
      </c>
      <c r="F433" s="69" t="s">
        <v>4179</v>
      </c>
      <c r="G433" s="69">
        <v>2000</v>
      </c>
      <c r="H433" s="70">
        <v>3</v>
      </c>
      <c r="I433" s="60">
        <v>0</v>
      </c>
      <c r="J433" s="71">
        <v>79</v>
      </c>
      <c r="K433" s="71">
        <v>0.9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71">
        <v>0.1</v>
      </c>
      <c r="W433" s="71">
        <v>0.1</v>
      </c>
      <c r="X433" s="70">
        <v>10</v>
      </c>
      <c r="Y433" s="71">
        <v>4</v>
      </c>
      <c r="Z433" s="71">
        <v>5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0.06</v>
      </c>
      <c r="AH433" s="71">
        <v>0.06</v>
      </c>
      <c r="AI433" s="60">
        <v>0</v>
      </c>
      <c r="AJ433" s="71">
        <v>0.06</v>
      </c>
      <c r="AK433" s="63" t="s">
        <v>25</v>
      </c>
      <c r="AL433" s="93">
        <f>AC433-AH433</f>
        <v>-0.06</v>
      </c>
    </row>
    <row r="434" spans="1:38" ht="17.25" thickBot="1">
      <c r="A434" s="72">
        <v>436</v>
      </c>
      <c r="B434" s="57" t="s">
        <v>332</v>
      </c>
      <c r="C434" s="58" t="s">
        <v>1812</v>
      </c>
      <c r="D434" s="69" t="s">
        <v>104</v>
      </c>
      <c r="E434" s="58" t="s">
        <v>67</v>
      </c>
      <c r="F434" s="69" t="s">
        <v>3763</v>
      </c>
      <c r="G434" s="69">
        <v>1995</v>
      </c>
      <c r="H434" s="70">
        <v>3</v>
      </c>
      <c r="I434" s="71">
        <v>1</v>
      </c>
      <c r="J434" s="71">
        <v>78</v>
      </c>
      <c r="K434" s="71">
        <v>0.9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1</v>
      </c>
      <c r="Y434" s="71">
        <v>2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71">
        <v>0.03</v>
      </c>
      <c r="AH434" s="71">
        <v>0.03</v>
      </c>
      <c r="AI434" s="60">
        <v>0</v>
      </c>
      <c r="AJ434" s="71">
        <v>0.03</v>
      </c>
      <c r="AK434" s="63" t="s">
        <v>25</v>
      </c>
      <c r="AL434" s="93">
        <f>AC434-AH434</f>
        <v>-0.03</v>
      </c>
    </row>
    <row r="435" spans="1:38" ht="17.25" thickBot="1">
      <c r="A435" s="72">
        <v>406</v>
      </c>
      <c r="B435" s="57" t="s">
        <v>314</v>
      </c>
      <c r="C435" s="58" t="s">
        <v>1846</v>
      </c>
      <c r="D435" s="69" t="s">
        <v>104</v>
      </c>
      <c r="E435" s="58" t="s">
        <v>71</v>
      </c>
      <c r="F435" s="69" t="s">
        <v>4177</v>
      </c>
      <c r="G435" s="69">
        <v>1996</v>
      </c>
      <c r="H435" s="70">
        <v>1</v>
      </c>
      <c r="I435" s="60">
        <v>0</v>
      </c>
      <c r="J435" s="71">
        <v>77</v>
      </c>
      <c r="K435" s="71">
        <v>0.9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0.1</v>
      </c>
      <c r="U435" s="71">
        <v>0.1</v>
      </c>
      <c r="V435" s="60">
        <v>0</v>
      </c>
      <c r="W435" s="71">
        <v>0.1</v>
      </c>
      <c r="X435" s="59">
        <v>0</v>
      </c>
      <c r="Y435" s="71">
        <v>2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0.14000000000000001</v>
      </c>
      <c r="AG435" s="60">
        <v>0</v>
      </c>
      <c r="AH435" s="71">
        <v>0.14000000000000001</v>
      </c>
      <c r="AI435" s="71">
        <v>0.14000000000000001</v>
      </c>
      <c r="AJ435" s="71">
        <v>0.14000000000000001</v>
      </c>
      <c r="AK435" s="63" t="s">
        <v>25</v>
      </c>
      <c r="AL435" s="93"/>
    </row>
    <row r="436" spans="1:38" ht="17.25" thickBot="1">
      <c r="A436" s="72">
        <v>193</v>
      </c>
      <c r="B436" s="57" t="s">
        <v>2936</v>
      </c>
      <c r="C436" s="58" t="s">
        <v>1838</v>
      </c>
      <c r="D436" s="69" t="s">
        <v>103</v>
      </c>
      <c r="E436" s="58" t="s">
        <v>75</v>
      </c>
      <c r="F436" s="69" t="s">
        <v>4006</v>
      </c>
      <c r="G436" s="69">
        <v>2005</v>
      </c>
      <c r="H436" s="70">
        <v>1</v>
      </c>
      <c r="I436" s="60">
        <v>0</v>
      </c>
      <c r="J436" s="71">
        <v>75</v>
      </c>
      <c r="K436" s="71">
        <v>0.8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0.3</v>
      </c>
      <c r="U436" s="71">
        <v>0.3</v>
      </c>
      <c r="V436" s="60">
        <v>0</v>
      </c>
      <c r="W436" s="71">
        <v>0.3</v>
      </c>
      <c r="X436" s="59">
        <v>0</v>
      </c>
      <c r="Y436" s="71">
        <v>1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0.33</v>
      </c>
      <c r="AG436" s="60">
        <v>0</v>
      </c>
      <c r="AH436" s="71">
        <v>0.33</v>
      </c>
      <c r="AI436" s="71">
        <v>0.33</v>
      </c>
      <c r="AJ436" s="71">
        <v>0.33</v>
      </c>
      <c r="AK436" s="63" t="s">
        <v>25</v>
      </c>
      <c r="AL436" s="93">
        <f>AC436-AH436</f>
        <v>-0.33</v>
      </c>
    </row>
    <row r="437" spans="1:38" ht="17.25" thickBot="1">
      <c r="A437" s="72">
        <v>191</v>
      </c>
      <c r="B437" s="57" t="s">
        <v>3105</v>
      </c>
      <c r="C437" s="58" t="s">
        <v>1812</v>
      </c>
      <c r="D437" s="69" t="s">
        <v>104</v>
      </c>
      <c r="E437" s="58" t="s">
        <v>67</v>
      </c>
      <c r="F437" s="69" t="s">
        <v>4004</v>
      </c>
      <c r="G437" s="69">
        <v>2004</v>
      </c>
      <c r="H437" s="70">
        <v>3</v>
      </c>
      <c r="I437" s="71">
        <v>1</v>
      </c>
      <c r="J437" s="71">
        <v>72</v>
      </c>
      <c r="K437" s="71">
        <v>0.8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1</v>
      </c>
      <c r="Y437" s="71">
        <v>3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0.03</v>
      </c>
      <c r="AG437" s="60">
        <v>0</v>
      </c>
      <c r="AH437" s="71">
        <v>0.03</v>
      </c>
      <c r="AI437" s="71">
        <v>0.03</v>
      </c>
      <c r="AJ437" s="71">
        <v>0.03</v>
      </c>
      <c r="AK437" s="63" t="s">
        <v>25</v>
      </c>
      <c r="AL437" s="93">
        <f>AC437-AH437</f>
        <v>-0.03</v>
      </c>
    </row>
    <row r="438" spans="1:38" ht="17.25" thickBot="1">
      <c r="A438" s="72">
        <v>57</v>
      </c>
      <c r="B438" s="57" t="s">
        <v>2822</v>
      </c>
      <c r="C438" s="58" t="s">
        <v>1816</v>
      </c>
      <c r="D438" s="69" t="s">
        <v>1810</v>
      </c>
      <c r="E438" s="58" t="s">
        <v>65</v>
      </c>
      <c r="F438" s="69" t="s">
        <v>3774</v>
      </c>
      <c r="G438" s="69">
        <v>2003</v>
      </c>
      <c r="H438" s="70">
        <v>5</v>
      </c>
      <c r="I438" s="60">
        <v>0</v>
      </c>
      <c r="J438" s="71">
        <v>71</v>
      </c>
      <c r="K438" s="71">
        <v>0.8</v>
      </c>
      <c r="L438" s="59">
        <v>0</v>
      </c>
      <c r="M438" s="71">
        <v>1</v>
      </c>
      <c r="N438" s="71">
        <v>1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71">
        <v>0.6</v>
      </c>
      <c r="W438" s="71">
        <v>0.6</v>
      </c>
      <c r="X438" s="70">
        <v>5</v>
      </c>
      <c r="Y438" s="71">
        <v>10</v>
      </c>
      <c r="Z438" s="71">
        <v>7</v>
      </c>
      <c r="AA438" s="59">
        <v>0</v>
      </c>
      <c r="AB438" s="71">
        <v>1.27</v>
      </c>
      <c r="AC438" s="71">
        <v>1.27</v>
      </c>
      <c r="AD438" s="60">
        <v>0</v>
      </c>
      <c r="AE438" s="71">
        <v>1.27</v>
      </c>
      <c r="AF438" s="59">
        <v>0</v>
      </c>
      <c r="AG438" s="71">
        <v>0.78</v>
      </c>
      <c r="AH438" s="71">
        <v>0.78</v>
      </c>
      <c r="AI438" s="60">
        <v>0</v>
      </c>
      <c r="AJ438" s="71">
        <v>0.78</v>
      </c>
      <c r="AK438" s="63" t="s">
        <v>25</v>
      </c>
      <c r="AL438" s="93">
        <f>AC438-AH438</f>
        <v>0.49</v>
      </c>
    </row>
    <row r="439" spans="1:38" ht="17.25" thickBot="1">
      <c r="A439" s="72">
        <v>85</v>
      </c>
      <c r="B439" s="57" t="s">
        <v>141</v>
      </c>
      <c r="C439" s="58" t="s">
        <v>1823</v>
      </c>
      <c r="D439" s="69" t="s">
        <v>103</v>
      </c>
      <c r="E439" s="58" t="s">
        <v>73</v>
      </c>
      <c r="F439" s="69" t="s">
        <v>3909</v>
      </c>
      <c r="G439" s="69">
        <v>2004</v>
      </c>
      <c r="H439" s="70">
        <v>2</v>
      </c>
      <c r="I439" s="71">
        <v>1</v>
      </c>
      <c r="J439" s="71">
        <v>69</v>
      </c>
      <c r="K439" s="71">
        <v>0.8</v>
      </c>
      <c r="L439" s="59">
        <v>0</v>
      </c>
      <c r="M439" s="71">
        <v>2</v>
      </c>
      <c r="N439" s="71">
        <v>2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70">
        <v>0.2</v>
      </c>
      <c r="U439" s="71">
        <v>0.2</v>
      </c>
      <c r="V439" s="71">
        <v>0.7</v>
      </c>
      <c r="W439" s="71">
        <v>0.9</v>
      </c>
      <c r="X439" s="70">
        <v>5</v>
      </c>
      <c r="Y439" s="60">
        <v>0</v>
      </c>
      <c r="Z439" s="71">
        <v>5</v>
      </c>
      <c r="AA439" s="59">
        <v>0</v>
      </c>
      <c r="AB439" s="71">
        <v>2.61</v>
      </c>
      <c r="AC439" s="71">
        <v>2.61</v>
      </c>
      <c r="AD439" s="60">
        <v>0</v>
      </c>
      <c r="AE439" s="71">
        <v>2.61</v>
      </c>
      <c r="AF439" s="70">
        <v>0.26</v>
      </c>
      <c r="AG439" s="71">
        <v>0.96</v>
      </c>
      <c r="AH439" s="71">
        <v>1.22</v>
      </c>
      <c r="AI439" s="71">
        <v>0.26</v>
      </c>
      <c r="AJ439" s="71">
        <v>1.22</v>
      </c>
      <c r="AK439" s="63" t="s">
        <v>25</v>
      </c>
      <c r="AL439" s="93">
        <f>AC439-AH439</f>
        <v>1.39</v>
      </c>
    </row>
    <row r="440" spans="1:38" ht="17.25" thickBot="1">
      <c r="A440" s="72">
        <v>274</v>
      </c>
      <c r="B440" s="57" t="s">
        <v>2680</v>
      </c>
      <c r="C440" s="58" t="s">
        <v>1844</v>
      </c>
      <c r="D440" s="69" t="s">
        <v>1810</v>
      </c>
      <c r="E440" s="58" t="s">
        <v>2347</v>
      </c>
      <c r="F440" s="69" t="s">
        <v>4078</v>
      </c>
      <c r="G440" s="69">
        <v>1997</v>
      </c>
      <c r="H440" s="70">
        <v>3</v>
      </c>
      <c r="I440" s="71">
        <v>1</v>
      </c>
      <c r="J440" s="71">
        <v>67</v>
      </c>
      <c r="K440" s="71">
        <v>0.7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2</v>
      </c>
      <c r="Y440" s="60">
        <v>0</v>
      </c>
      <c r="Z440" s="71">
        <v>9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0.03</v>
      </c>
      <c r="AG440" s="60">
        <v>0</v>
      </c>
      <c r="AH440" s="71">
        <v>0.03</v>
      </c>
      <c r="AI440" s="71">
        <v>0.03</v>
      </c>
      <c r="AJ440" s="71">
        <v>0.03</v>
      </c>
      <c r="AK440" s="63" t="s">
        <v>25</v>
      </c>
      <c r="AL440" s="93">
        <f>AC440-AH440</f>
        <v>-0.03</v>
      </c>
    </row>
    <row r="441" spans="1:38" ht="17.25" thickBot="1">
      <c r="A441" s="72">
        <v>93</v>
      </c>
      <c r="B441" s="57" t="s">
        <v>3614</v>
      </c>
      <c r="C441" s="58" t="s">
        <v>1832</v>
      </c>
      <c r="D441" s="69" t="s">
        <v>104</v>
      </c>
      <c r="E441" s="58" t="s">
        <v>96</v>
      </c>
      <c r="F441" s="69" t="s">
        <v>3916</v>
      </c>
      <c r="G441" s="69">
        <v>1988</v>
      </c>
      <c r="H441" s="70">
        <v>1</v>
      </c>
      <c r="I441" s="71">
        <v>1</v>
      </c>
      <c r="J441" s="71">
        <v>66</v>
      </c>
      <c r="K441" s="71">
        <v>0.7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71">
        <v>3</v>
      </c>
      <c r="Z441" s="71">
        <v>3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  <c r="AL441" s="93">
        <f>AC441-AH441</f>
        <v>0</v>
      </c>
    </row>
    <row r="442" spans="1:38" ht="17.25" thickBot="1">
      <c r="A442" s="72">
        <v>323</v>
      </c>
      <c r="B442" s="57" t="s">
        <v>273</v>
      </c>
      <c r="C442" s="58" t="s">
        <v>1812</v>
      </c>
      <c r="D442" s="69" t="s">
        <v>102</v>
      </c>
      <c r="E442" s="58" t="s">
        <v>63</v>
      </c>
      <c r="F442" s="69" t="s">
        <v>4117</v>
      </c>
      <c r="G442" s="69">
        <v>1999</v>
      </c>
      <c r="H442" s="70">
        <v>6</v>
      </c>
      <c r="I442" s="60">
        <v>0</v>
      </c>
      <c r="J442" s="71">
        <v>66</v>
      </c>
      <c r="K442" s="71">
        <v>0.7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71">
        <v>0.5</v>
      </c>
      <c r="W442" s="71">
        <v>0.5</v>
      </c>
      <c r="X442" s="70">
        <v>2</v>
      </c>
      <c r="Y442" s="60">
        <v>0</v>
      </c>
      <c r="Z442" s="71">
        <v>7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0.03</v>
      </c>
      <c r="AG442" s="71">
        <v>0.64</v>
      </c>
      <c r="AH442" s="71">
        <v>0.67</v>
      </c>
      <c r="AI442" s="71">
        <v>0.03</v>
      </c>
      <c r="AJ442" s="71">
        <v>0.67</v>
      </c>
      <c r="AK442" s="63" t="s">
        <v>25</v>
      </c>
      <c r="AL442" s="93">
        <f>AC442-AH442</f>
        <v>-0.67</v>
      </c>
    </row>
    <row r="443" spans="1:38" ht="17.25" thickBot="1">
      <c r="A443" s="72">
        <v>113</v>
      </c>
      <c r="B443" s="57" t="s">
        <v>2824</v>
      </c>
      <c r="C443" s="58" t="s">
        <v>1812</v>
      </c>
      <c r="D443" s="69" t="s">
        <v>103</v>
      </c>
      <c r="E443" s="58" t="s">
        <v>2348</v>
      </c>
      <c r="F443" s="69" t="s">
        <v>3734</v>
      </c>
      <c r="G443" s="69">
        <v>1998</v>
      </c>
      <c r="H443" s="70">
        <v>3</v>
      </c>
      <c r="I443" s="60">
        <v>0</v>
      </c>
      <c r="J443" s="71">
        <v>60</v>
      </c>
      <c r="K443" s="71">
        <v>0.7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70">
        <v>0.1</v>
      </c>
      <c r="U443" s="71">
        <v>0.1</v>
      </c>
      <c r="V443" s="71">
        <v>0.1</v>
      </c>
      <c r="W443" s="71">
        <v>0.2</v>
      </c>
      <c r="X443" s="70">
        <v>3</v>
      </c>
      <c r="Y443" s="71">
        <v>4</v>
      </c>
      <c r="Z443" s="71">
        <v>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0.14000000000000001</v>
      </c>
      <c r="AG443" s="71">
        <v>0.11</v>
      </c>
      <c r="AH443" s="71">
        <v>0.25</v>
      </c>
      <c r="AI443" s="71">
        <v>0.14000000000000001</v>
      </c>
      <c r="AJ443" s="71">
        <v>0.25</v>
      </c>
      <c r="AK443" s="63" t="s">
        <v>25</v>
      </c>
      <c r="AL443" s="93">
        <f>AC443-AH443</f>
        <v>-0.25</v>
      </c>
    </row>
    <row r="444" spans="1:38" ht="17.25" thickBot="1">
      <c r="A444" s="72">
        <v>314</v>
      </c>
      <c r="B444" s="57" t="s">
        <v>269</v>
      </c>
      <c r="C444" s="58" t="s">
        <v>1812</v>
      </c>
      <c r="D444" s="69" t="s">
        <v>102</v>
      </c>
      <c r="E444" s="58" t="s">
        <v>91</v>
      </c>
      <c r="F444" s="69" t="s">
        <v>3770</v>
      </c>
      <c r="G444" s="69">
        <v>2004</v>
      </c>
      <c r="H444" s="70">
        <v>2</v>
      </c>
      <c r="I444" s="60">
        <v>0</v>
      </c>
      <c r="J444" s="71">
        <v>56</v>
      </c>
      <c r="K444" s="71">
        <v>0.6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0.2</v>
      </c>
      <c r="U444" s="71">
        <v>0.2</v>
      </c>
      <c r="V444" s="60">
        <v>0</v>
      </c>
      <c r="W444" s="71">
        <v>0.2</v>
      </c>
      <c r="X444" s="59">
        <v>0</v>
      </c>
      <c r="Y444" s="60">
        <v>0</v>
      </c>
      <c r="Z444" s="71">
        <v>2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0.25</v>
      </c>
      <c r="AG444" s="60">
        <v>0</v>
      </c>
      <c r="AH444" s="71">
        <v>0.25</v>
      </c>
      <c r="AI444" s="71">
        <v>0.25</v>
      </c>
      <c r="AJ444" s="71">
        <v>0.25</v>
      </c>
      <c r="AK444" s="63" t="s">
        <v>25</v>
      </c>
      <c r="AL444" s="93">
        <f>AC444-AH444</f>
        <v>-0.25</v>
      </c>
    </row>
    <row r="445" spans="1:38" ht="17.25" thickBot="1">
      <c r="A445" s="72">
        <v>86</v>
      </c>
      <c r="B445" s="57" t="s">
        <v>2919</v>
      </c>
      <c r="C445" s="58" t="s">
        <v>1841</v>
      </c>
      <c r="D445" s="69" t="s">
        <v>102</v>
      </c>
      <c r="E445" s="58" t="s">
        <v>96</v>
      </c>
      <c r="F445" s="69" t="s">
        <v>3910</v>
      </c>
      <c r="G445" s="69">
        <v>2004</v>
      </c>
      <c r="H445" s="70">
        <v>7</v>
      </c>
      <c r="I445" s="60">
        <v>0</v>
      </c>
      <c r="J445" s="71">
        <v>52</v>
      </c>
      <c r="K445" s="71">
        <v>0.6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0.2</v>
      </c>
      <c r="U445" s="71">
        <v>0.2</v>
      </c>
      <c r="V445" s="71">
        <v>0.4</v>
      </c>
      <c r="W445" s="71">
        <v>0.6</v>
      </c>
      <c r="X445" s="59">
        <v>0</v>
      </c>
      <c r="Y445" s="71">
        <v>1</v>
      </c>
      <c r="Z445" s="71">
        <v>7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0.39</v>
      </c>
      <c r="AG445" s="71">
        <v>0.71</v>
      </c>
      <c r="AH445" s="71">
        <v>1.0900000000000001</v>
      </c>
      <c r="AI445" s="71">
        <v>0.39</v>
      </c>
      <c r="AJ445" s="71">
        <v>1.0900000000000001</v>
      </c>
      <c r="AK445" s="63" t="s">
        <v>25</v>
      </c>
      <c r="AL445" s="93">
        <f>AC445-AH445</f>
        <v>-1.0900000000000001</v>
      </c>
    </row>
    <row r="446" spans="1:38" ht="17.25" thickBot="1">
      <c r="A446" s="72">
        <v>444</v>
      </c>
      <c r="B446" s="57" t="s">
        <v>2695</v>
      </c>
      <c r="C446" s="58" t="s">
        <v>1818</v>
      </c>
      <c r="D446" s="69" t="s">
        <v>104</v>
      </c>
      <c r="E446" s="58" t="s">
        <v>63</v>
      </c>
      <c r="F446" s="69" t="s">
        <v>4207</v>
      </c>
      <c r="G446" s="69">
        <v>2001</v>
      </c>
      <c r="H446" s="70">
        <v>1</v>
      </c>
      <c r="I446" s="71">
        <v>1</v>
      </c>
      <c r="J446" s="71">
        <v>49</v>
      </c>
      <c r="K446" s="71">
        <v>0.5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71">
        <v>7</v>
      </c>
      <c r="Z446" s="71">
        <v>3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>AC446-AH446</f>
        <v>0</v>
      </c>
    </row>
    <row r="447" spans="1:38" ht="17.25" thickBot="1">
      <c r="A447" s="72">
        <v>228</v>
      </c>
      <c r="B447" s="57" t="s">
        <v>1780</v>
      </c>
      <c r="C447" s="58" t="s">
        <v>1830</v>
      </c>
      <c r="D447" s="69" t="s">
        <v>103</v>
      </c>
      <c r="E447" s="58" t="s">
        <v>95</v>
      </c>
      <c r="F447" s="69" t="s">
        <v>4036</v>
      </c>
      <c r="G447" s="69">
        <v>2000</v>
      </c>
      <c r="H447" s="70">
        <v>3</v>
      </c>
      <c r="I447" s="60">
        <v>0</v>
      </c>
      <c r="J447" s="71">
        <v>47</v>
      </c>
      <c r="K447" s="71">
        <v>0.5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0.2</v>
      </c>
      <c r="U447" s="71">
        <v>0.2</v>
      </c>
      <c r="V447" s="60">
        <v>0</v>
      </c>
      <c r="W447" s="71">
        <v>0.2</v>
      </c>
      <c r="X447" s="70">
        <v>2</v>
      </c>
      <c r="Y447" s="71">
        <v>3</v>
      </c>
      <c r="Z447" s="71">
        <v>4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0.34</v>
      </c>
      <c r="AG447" s="71">
        <v>7.0000000000000007E-2</v>
      </c>
      <c r="AH447" s="71">
        <v>0.41</v>
      </c>
      <c r="AI447" s="71">
        <v>0.34</v>
      </c>
      <c r="AJ447" s="71">
        <v>0.41</v>
      </c>
      <c r="AK447" s="63" t="s">
        <v>25</v>
      </c>
      <c r="AL447" s="93">
        <f>AC447-AH447</f>
        <v>-0.41</v>
      </c>
    </row>
    <row r="448" spans="1:38" ht="17.25" thickBot="1">
      <c r="A448" s="72">
        <v>452</v>
      </c>
      <c r="B448" s="57" t="s">
        <v>2817</v>
      </c>
      <c r="C448" s="58" t="s">
        <v>1820</v>
      </c>
      <c r="D448" s="69" t="s">
        <v>2816</v>
      </c>
      <c r="E448" s="58" t="s">
        <v>75</v>
      </c>
      <c r="F448" s="69" t="s">
        <v>4214</v>
      </c>
      <c r="G448" s="69">
        <v>1996</v>
      </c>
      <c r="H448" s="70">
        <v>4</v>
      </c>
      <c r="I448" s="60">
        <v>0</v>
      </c>
      <c r="J448" s="71">
        <v>44</v>
      </c>
      <c r="K448" s="71">
        <v>0.5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70">
        <v>0.2</v>
      </c>
      <c r="U448" s="71">
        <v>0.2</v>
      </c>
      <c r="V448" s="60">
        <v>0</v>
      </c>
      <c r="W448" s="71">
        <v>0.2</v>
      </c>
      <c r="X448" s="70">
        <v>2</v>
      </c>
      <c r="Y448" s="71">
        <v>2</v>
      </c>
      <c r="Z448" s="71">
        <v>2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0.42</v>
      </c>
      <c r="AG448" s="60">
        <v>0</v>
      </c>
      <c r="AH448" s="71">
        <v>0.42</v>
      </c>
      <c r="AI448" s="71">
        <v>0.42</v>
      </c>
      <c r="AJ448" s="71">
        <v>0.42</v>
      </c>
      <c r="AK448" s="63" t="s">
        <v>25</v>
      </c>
      <c r="AL448" s="93">
        <f>AC448-AH448</f>
        <v>-0.42</v>
      </c>
    </row>
    <row r="449" spans="1:38" ht="17.25" thickBot="1">
      <c r="A449" s="72">
        <v>338</v>
      </c>
      <c r="B449" s="57" t="s">
        <v>2941</v>
      </c>
      <c r="C449" s="58" t="s">
        <v>1812</v>
      </c>
      <c r="D449" s="69" t="s">
        <v>1847</v>
      </c>
      <c r="E449" s="58" t="s">
        <v>77</v>
      </c>
      <c r="F449" s="69" t="s">
        <v>4128</v>
      </c>
      <c r="G449" s="69">
        <v>2004</v>
      </c>
      <c r="H449" s="70">
        <v>5</v>
      </c>
      <c r="I449" s="60">
        <v>0</v>
      </c>
      <c r="J449" s="71">
        <v>41</v>
      </c>
      <c r="K449" s="71">
        <v>0.5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0.1</v>
      </c>
      <c r="U449" s="71">
        <v>0.1</v>
      </c>
      <c r="V449" s="60">
        <v>0</v>
      </c>
      <c r="W449" s="71">
        <v>0.1</v>
      </c>
      <c r="X449" s="70">
        <v>6</v>
      </c>
      <c r="Y449" s="71">
        <v>3</v>
      </c>
      <c r="Z449" s="71">
        <v>13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0.22</v>
      </c>
      <c r="AG449" s="60">
        <v>0</v>
      </c>
      <c r="AH449" s="71">
        <v>0.22</v>
      </c>
      <c r="AI449" s="71">
        <v>0.22</v>
      </c>
      <c r="AJ449" s="71">
        <v>0.22</v>
      </c>
      <c r="AK449" s="63" t="s">
        <v>25</v>
      </c>
      <c r="AL449" s="93">
        <f>AC449-AH449</f>
        <v>-0.22</v>
      </c>
    </row>
    <row r="450" spans="1:38" ht="17.25" thickBot="1">
      <c r="A450" s="72">
        <v>36</v>
      </c>
      <c r="B450" s="57" t="s">
        <v>3212</v>
      </c>
      <c r="C450" s="58" t="s">
        <v>1851</v>
      </c>
      <c r="D450" s="69" t="s">
        <v>104</v>
      </c>
      <c r="E450" s="58" t="s">
        <v>75</v>
      </c>
      <c r="F450" s="69" t="s">
        <v>3865</v>
      </c>
      <c r="G450" s="69">
        <v>1997</v>
      </c>
      <c r="H450" s="70">
        <v>2</v>
      </c>
      <c r="I450" s="60">
        <v>0</v>
      </c>
      <c r="J450" s="71">
        <v>35</v>
      </c>
      <c r="K450" s="71">
        <v>0.4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1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70">
        <v>3</v>
      </c>
      <c r="Y450" s="60">
        <v>0</v>
      </c>
      <c r="Z450" s="71">
        <v>2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  <c r="AL450" s="93">
        <f>AC450-AH450</f>
        <v>0</v>
      </c>
    </row>
    <row r="451" spans="1:38" ht="17.25" thickBot="1">
      <c r="A451" s="72">
        <v>117</v>
      </c>
      <c r="B451" s="57" t="s">
        <v>3098</v>
      </c>
      <c r="C451" s="58" t="s">
        <v>1844</v>
      </c>
      <c r="D451" s="69" t="s">
        <v>1810</v>
      </c>
      <c r="E451" s="58" t="s">
        <v>83</v>
      </c>
      <c r="F451" s="69" t="s">
        <v>3938</v>
      </c>
      <c r="G451" s="69">
        <v>1995</v>
      </c>
      <c r="H451" s="70">
        <v>5</v>
      </c>
      <c r="I451" s="60">
        <v>0</v>
      </c>
      <c r="J451" s="71">
        <v>33</v>
      </c>
      <c r="K451" s="71">
        <v>0.4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0.09</v>
      </c>
      <c r="AG451" s="60">
        <v>0</v>
      </c>
      <c r="AH451" s="71">
        <v>0.09</v>
      </c>
      <c r="AI451" s="71">
        <v>0.09</v>
      </c>
      <c r="AJ451" s="71">
        <v>0.09</v>
      </c>
      <c r="AK451" s="63" t="s">
        <v>25</v>
      </c>
      <c r="AL451" s="93">
        <f>AC451-AH451</f>
        <v>-0.09</v>
      </c>
    </row>
    <row r="452" spans="1:38" ht="17.25" thickBot="1">
      <c r="A452" s="72">
        <v>166</v>
      </c>
      <c r="B452" s="57" t="s">
        <v>2409</v>
      </c>
      <c r="C452" s="58" t="s">
        <v>1822</v>
      </c>
      <c r="D452" s="69" t="s">
        <v>1819</v>
      </c>
      <c r="E452" s="58" t="s">
        <v>85</v>
      </c>
      <c r="F452" s="69" t="s">
        <v>3982</v>
      </c>
      <c r="G452" s="69">
        <v>2004</v>
      </c>
      <c r="H452" s="70">
        <v>2</v>
      </c>
      <c r="I452" s="60">
        <v>0</v>
      </c>
      <c r="J452" s="71">
        <v>33</v>
      </c>
      <c r="K452" s="71">
        <v>0.4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71">
        <v>0.3</v>
      </c>
      <c r="W452" s="71">
        <v>0.4</v>
      </c>
      <c r="X452" s="70">
        <v>1</v>
      </c>
      <c r="Y452" s="71">
        <v>1</v>
      </c>
      <c r="Z452" s="71">
        <v>2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0.22</v>
      </c>
      <c r="AG452" s="71">
        <v>0.85</v>
      </c>
      <c r="AH452" s="71">
        <v>1.08</v>
      </c>
      <c r="AI452" s="71">
        <v>0.22</v>
      </c>
      <c r="AJ452" s="71">
        <v>1.08</v>
      </c>
      <c r="AK452" s="63" t="s">
        <v>25</v>
      </c>
      <c r="AL452" s="92">
        <f>AC452-AH452</f>
        <v>-1.08</v>
      </c>
    </row>
    <row r="453" spans="1:38" ht="17.25" thickBot="1">
      <c r="A453" s="72">
        <v>306</v>
      </c>
      <c r="B453" s="57" t="s">
        <v>266</v>
      </c>
      <c r="C453" s="58" t="s">
        <v>1859</v>
      </c>
      <c r="D453" s="69" t="s">
        <v>102</v>
      </c>
      <c r="E453" s="58" t="s">
        <v>75</v>
      </c>
      <c r="F453" s="69" t="s">
        <v>4101</v>
      </c>
      <c r="G453" s="69">
        <v>1994</v>
      </c>
      <c r="H453" s="70">
        <v>1</v>
      </c>
      <c r="I453" s="60">
        <v>0</v>
      </c>
      <c r="J453" s="71">
        <v>33</v>
      </c>
      <c r="K453" s="71">
        <v>0.4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0.2</v>
      </c>
      <c r="U453" s="71">
        <v>0.2</v>
      </c>
      <c r="V453" s="60">
        <v>0</v>
      </c>
      <c r="W453" s="71">
        <v>0.2</v>
      </c>
      <c r="X453" s="59">
        <v>0</v>
      </c>
      <c r="Y453" s="71">
        <v>1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0.44</v>
      </c>
      <c r="AG453" s="60">
        <v>0</v>
      </c>
      <c r="AH453" s="71">
        <v>0.44</v>
      </c>
      <c r="AI453" s="71">
        <v>0.44</v>
      </c>
      <c r="AJ453" s="71">
        <v>0.44</v>
      </c>
      <c r="AK453" s="63" t="s">
        <v>25</v>
      </c>
      <c r="AL453" s="92">
        <f>AC453-AH453</f>
        <v>-0.44</v>
      </c>
    </row>
    <row r="454" spans="1:38" ht="17.25" thickBot="1">
      <c r="A454" s="72">
        <v>311</v>
      </c>
      <c r="B454" s="57" t="s">
        <v>3221</v>
      </c>
      <c r="C454" s="58" t="s">
        <v>1820</v>
      </c>
      <c r="D454" s="69" t="s">
        <v>104</v>
      </c>
      <c r="E454" s="58" t="s">
        <v>83</v>
      </c>
      <c r="F454" s="69" t="s">
        <v>4106</v>
      </c>
      <c r="G454" s="69">
        <v>1993</v>
      </c>
      <c r="H454" s="70">
        <v>3</v>
      </c>
      <c r="I454" s="60">
        <v>0</v>
      </c>
      <c r="J454" s="71">
        <v>31</v>
      </c>
      <c r="K454" s="71">
        <v>0.3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71">
        <v>1</v>
      </c>
      <c r="Z454" s="71">
        <v>2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303</v>
      </c>
      <c r="B455" s="57" t="s">
        <v>263</v>
      </c>
      <c r="C455" s="58" t="s">
        <v>1812</v>
      </c>
      <c r="D455" s="69" t="s">
        <v>104</v>
      </c>
      <c r="E455" s="58" t="s">
        <v>83</v>
      </c>
      <c r="F455" s="69" t="s">
        <v>4098</v>
      </c>
      <c r="G455" s="69">
        <v>1993</v>
      </c>
      <c r="H455" s="70">
        <v>1</v>
      </c>
      <c r="I455" s="71">
        <v>1</v>
      </c>
      <c r="J455" s="71">
        <v>30</v>
      </c>
      <c r="K455" s="71">
        <v>0.3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59">
        <v>0</v>
      </c>
      <c r="Y455" s="60">
        <v>0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0.02</v>
      </c>
      <c r="AG455" s="71">
        <v>7.0000000000000007E-2</v>
      </c>
      <c r="AH455" s="71">
        <v>0.09</v>
      </c>
      <c r="AI455" s="71">
        <v>0.02</v>
      </c>
      <c r="AJ455" s="71">
        <v>0.09</v>
      </c>
      <c r="AK455" s="63" t="s">
        <v>25</v>
      </c>
      <c r="AL455" s="92">
        <f>AC455-AH455</f>
        <v>-0.09</v>
      </c>
    </row>
    <row r="456" spans="1:38" ht="17.25" thickBot="1">
      <c r="A456" s="72">
        <v>51</v>
      </c>
      <c r="B456" s="57" t="s">
        <v>2646</v>
      </c>
      <c r="C456" s="58" t="s">
        <v>1812</v>
      </c>
      <c r="D456" s="69" t="s">
        <v>103</v>
      </c>
      <c r="E456" s="58" t="s">
        <v>2634</v>
      </c>
      <c r="F456" s="69" t="s">
        <v>3879</v>
      </c>
      <c r="G456" s="69">
        <v>1992</v>
      </c>
      <c r="H456" s="70">
        <v>2</v>
      </c>
      <c r="I456" s="60">
        <v>0</v>
      </c>
      <c r="J456" s="71">
        <v>28</v>
      </c>
      <c r="K456" s="71">
        <v>0.3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100</v>
      </c>
      <c r="B457" s="57" t="s">
        <v>151</v>
      </c>
      <c r="C457" s="58" t="s">
        <v>1822</v>
      </c>
      <c r="D457" s="69" t="s">
        <v>1810</v>
      </c>
      <c r="E457" s="58" t="s">
        <v>83</v>
      </c>
      <c r="F457" s="69" t="s">
        <v>3922</v>
      </c>
      <c r="G457" s="69">
        <v>1992</v>
      </c>
      <c r="H457" s="70">
        <v>2</v>
      </c>
      <c r="I457" s="60">
        <v>0</v>
      </c>
      <c r="J457" s="71">
        <v>25</v>
      </c>
      <c r="K457" s="71">
        <v>0.3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70">
        <v>5</v>
      </c>
      <c r="Y457" s="71">
        <v>5</v>
      </c>
      <c r="Z457" s="71">
        <v>2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0.52</v>
      </c>
      <c r="AG457" s="60">
        <v>0</v>
      </c>
      <c r="AH457" s="71">
        <v>0.52</v>
      </c>
      <c r="AI457" s="71">
        <v>0.52</v>
      </c>
      <c r="AJ457" s="71">
        <v>0.52</v>
      </c>
      <c r="AK457" s="63" t="s">
        <v>25</v>
      </c>
      <c r="AL457" s="92">
        <f>AC457-AH457</f>
        <v>-0.52</v>
      </c>
    </row>
    <row r="458" spans="1:38" ht="17.25" thickBot="1">
      <c r="A458" s="72">
        <v>358</v>
      </c>
      <c r="B458" s="57" t="s">
        <v>3556</v>
      </c>
      <c r="C458" s="58" t="s">
        <v>1812</v>
      </c>
      <c r="D458" s="69" t="s">
        <v>102</v>
      </c>
      <c r="E458" s="58" t="s">
        <v>67</v>
      </c>
      <c r="F458" s="69" t="s">
        <v>4142</v>
      </c>
      <c r="G458" s="69">
        <v>2005</v>
      </c>
      <c r="H458" s="70">
        <v>1</v>
      </c>
      <c r="I458" s="60">
        <v>0</v>
      </c>
      <c r="J458" s="71">
        <v>25</v>
      </c>
      <c r="K458" s="71">
        <v>0.3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115</v>
      </c>
      <c r="B459" s="57" t="s">
        <v>161</v>
      </c>
      <c r="C459" s="58" t="s">
        <v>1844</v>
      </c>
      <c r="D459" s="69" t="s">
        <v>103</v>
      </c>
      <c r="E459" s="58" t="s">
        <v>65</v>
      </c>
      <c r="F459" s="69" t="s">
        <v>3936</v>
      </c>
      <c r="G459" s="69">
        <v>1991</v>
      </c>
      <c r="H459" s="70">
        <v>1</v>
      </c>
      <c r="I459" s="71">
        <v>1</v>
      </c>
      <c r="J459" s="71">
        <v>22</v>
      </c>
      <c r="K459" s="71">
        <v>0.2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71">
        <v>0.2</v>
      </c>
      <c r="W459" s="71">
        <v>0.2</v>
      </c>
      <c r="X459" s="59">
        <v>0</v>
      </c>
      <c r="Y459" s="71">
        <v>1</v>
      </c>
      <c r="Z459" s="71">
        <v>3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0.08</v>
      </c>
      <c r="AG459" s="71">
        <v>0.83</v>
      </c>
      <c r="AH459" s="71">
        <v>0.91</v>
      </c>
      <c r="AI459" s="71">
        <v>0.08</v>
      </c>
      <c r="AJ459" s="71">
        <v>0.91</v>
      </c>
      <c r="AK459" s="63" t="s">
        <v>25</v>
      </c>
      <c r="AL459" s="92">
        <f>AC459-AH459</f>
        <v>-0.91</v>
      </c>
    </row>
    <row r="460" spans="1:38" ht="17.25" thickBot="1">
      <c r="A460" s="72">
        <v>235</v>
      </c>
      <c r="B460" s="57" t="s">
        <v>227</v>
      </c>
      <c r="C460" s="58" t="s">
        <v>1836</v>
      </c>
      <c r="D460" s="69" t="s">
        <v>1833</v>
      </c>
      <c r="E460" s="58" t="s">
        <v>91</v>
      </c>
      <c r="F460" s="69" t="s">
        <v>4042</v>
      </c>
      <c r="G460" s="69">
        <v>1996</v>
      </c>
      <c r="H460" s="70">
        <v>3</v>
      </c>
      <c r="I460" s="60">
        <v>0</v>
      </c>
      <c r="J460" s="71">
        <v>21</v>
      </c>
      <c r="K460" s="71">
        <v>0.2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71">
        <v>1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307</v>
      </c>
      <c r="B461" s="57" t="s">
        <v>3561</v>
      </c>
      <c r="C461" s="58" t="s">
        <v>1834</v>
      </c>
      <c r="D461" s="69" t="s">
        <v>103</v>
      </c>
      <c r="E461" s="58" t="s">
        <v>73</v>
      </c>
      <c r="F461" s="69" t="s">
        <v>4102</v>
      </c>
      <c r="G461" s="69">
        <v>1999</v>
      </c>
      <c r="H461" s="70">
        <v>2</v>
      </c>
      <c r="I461" s="60">
        <v>0</v>
      </c>
      <c r="J461" s="71">
        <v>21</v>
      </c>
      <c r="K461" s="71">
        <v>0.2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>AC461-AH461</f>
        <v>0</v>
      </c>
    </row>
    <row r="462" spans="1:38" ht="17.25" thickBot="1">
      <c r="A462" s="72">
        <v>334</v>
      </c>
      <c r="B462" s="57" t="s">
        <v>3554</v>
      </c>
      <c r="C462" s="58" t="s">
        <v>1832</v>
      </c>
      <c r="D462" s="69" t="s">
        <v>1819</v>
      </c>
      <c r="E462" s="58" t="s">
        <v>2347</v>
      </c>
      <c r="F462" s="69" t="s">
        <v>3740</v>
      </c>
      <c r="G462" s="69">
        <v>2000</v>
      </c>
      <c r="H462" s="70">
        <v>2</v>
      </c>
      <c r="I462" s="60">
        <v>0</v>
      </c>
      <c r="J462" s="71">
        <v>20</v>
      </c>
      <c r="K462" s="71">
        <v>0.2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70">
        <v>0.1</v>
      </c>
      <c r="U462" s="71">
        <v>0.1</v>
      </c>
      <c r="V462" s="60">
        <v>0</v>
      </c>
      <c r="W462" s="71">
        <v>0.1</v>
      </c>
      <c r="X462" s="59">
        <v>0</v>
      </c>
      <c r="Y462" s="60">
        <v>0</v>
      </c>
      <c r="Z462" s="71">
        <v>3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0.4</v>
      </c>
      <c r="AG462" s="60">
        <v>0</v>
      </c>
      <c r="AH462" s="71">
        <v>0.4</v>
      </c>
      <c r="AI462" s="71">
        <v>0.4</v>
      </c>
      <c r="AJ462" s="71">
        <v>0.4</v>
      </c>
      <c r="AK462" s="63" t="s">
        <v>25</v>
      </c>
      <c r="AL462" s="92">
        <f>AC462-AH462</f>
        <v>-0.4</v>
      </c>
    </row>
    <row r="463" spans="1:38" ht="17.25" thickBot="1">
      <c r="A463" s="72">
        <v>465</v>
      </c>
      <c r="B463" s="57" t="s">
        <v>3252</v>
      </c>
      <c r="C463" s="58" t="s">
        <v>1821</v>
      </c>
      <c r="D463" s="69" t="s">
        <v>1819</v>
      </c>
      <c r="E463" s="58" t="s">
        <v>71</v>
      </c>
      <c r="F463" s="69" t="s">
        <v>4226</v>
      </c>
      <c r="G463" s="69">
        <v>2003</v>
      </c>
      <c r="H463" s="70">
        <v>5</v>
      </c>
      <c r="I463" s="60">
        <v>0</v>
      </c>
      <c r="J463" s="71">
        <v>19</v>
      </c>
      <c r="K463" s="71">
        <v>0.2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71">
        <v>2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>AC463-AH463</f>
        <v>0</v>
      </c>
    </row>
    <row r="464" spans="1:38" ht="17.25" thickBot="1">
      <c r="A464" s="72">
        <v>97</v>
      </c>
      <c r="B464" s="57" t="s">
        <v>2712</v>
      </c>
      <c r="C464" s="58" t="s">
        <v>1812</v>
      </c>
      <c r="D464" s="69" t="s">
        <v>103</v>
      </c>
      <c r="E464" s="58" t="s">
        <v>2347</v>
      </c>
      <c r="F464" s="69" t="s">
        <v>3919</v>
      </c>
      <c r="G464" s="69">
        <v>1989</v>
      </c>
      <c r="H464" s="70">
        <v>1</v>
      </c>
      <c r="I464" s="60">
        <v>0</v>
      </c>
      <c r="J464" s="71">
        <v>17</v>
      </c>
      <c r="K464" s="71">
        <v>0.2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70">
        <v>2</v>
      </c>
      <c r="Y464" s="71">
        <v>1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>AC464-AH464</f>
        <v>0</v>
      </c>
    </row>
    <row r="465" spans="1:38" ht="17.25" thickBot="1">
      <c r="A465" s="72">
        <v>180</v>
      </c>
      <c r="B465" s="57" t="s">
        <v>195</v>
      </c>
      <c r="C465" s="58" t="s">
        <v>1820</v>
      </c>
      <c r="D465" s="69" t="s">
        <v>102</v>
      </c>
      <c r="E465" s="58" t="s">
        <v>65</v>
      </c>
      <c r="F465" s="69" t="s">
        <v>3993</v>
      </c>
      <c r="G465" s="69">
        <v>2000</v>
      </c>
      <c r="H465" s="70">
        <v>2</v>
      </c>
      <c r="I465" s="60">
        <v>0</v>
      </c>
      <c r="J465" s="71">
        <v>16</v>
      </c>
      <c r="K465" s="71">
        <v>0.2</v>
      </c>
      <c r="L465" s="59">
        <v>0</v>
      </c>
      <c r="M465" s="71">
        <v>1</v>
      </c>
      <c r="N465" s="71">
        <v>1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71">
        <v>0.2</v>
      </c>
      <c r="W465" s="71">
        <v>0.2</v>
      </c>
      <c r="X465" s="70">
        <v>3</v>
      </c>
      <c r="Y465" s="71">
        <v>1</v>
      </c>
      <c r="Z465" s="71">
        <v>2</v>
      </c>
      <c r="AA465" s="59">
        <v>0</v>
      </c>
      <c r="AB465" s="71">
        <v>5.63</v>
      </c>
      <c r="AC465" s="71">
        <v>5.63</v>
      </c>
      <c r="AD465" s="60">
        <v>0</v>
      </c>
      <c r="AE465" s="71">
        <v>5.63</v>
      </c>
      <c r="AF465" s="59">
        <v>0</v>
      </c>
      <c r="AG465" s="71">
        <v>1.06</v>
      </c>
      <c r="AH465" s="71">
        <v>1.06</v>
      </c>
      <c r="AI465" s="60">
        <v>0</v>
      </c>
      <c r="AJ465" s="71">
        <v>1.06</v>
      </c>
      <c r="AK465" s="63" t="s">
        <v>25</v>
      </c>
      <c r="AL465" s="92">
        <f>AC465-AH465</f>
        <v>4.57</v>
      </c>
    </row>
    <row r="466" spans="1:38" ht="17.25" thickBot="1">
      <c r="A466" s="72">
        <v>201</v>
      </c>
      <c r="B466" s="57" t="s">
        <v>370</v>
      </c>
      <c r="C466" s="58" t="s">
        <v>1812</v>
      </c>
      <c r="D466" s="69" t="s">
        <v>104</v>
      </c>
      <c r="E466" s="58" t="s">
        <v>95</v>
      </c>
      <c r="F466" s="69" t="s">
        <v>4013</v>
      </c>
      <c r="G466" s="69">
        <v>2002</v>
      </c>
      <c r="H466" s="70">
        <v>1</v>
      </c>
      <c r="I466" s="60">
        <v>0</v>
      </c>
      <c r="J466" s="71">
        <v>16</v>
      </c>
      <c r="K466" s="71">
        <v>0.2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71">
        <v>3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  <c r="AL466" s="92">
        <f>AC466-AH466</f>
        <v>0</v>
      </c>
    </row>
    <row r="467" spans="1:38" ht="17.25" thickBot="1">
      <c r="A467" s="72">
        <v>56</v>
      </c>
      <c r="B467" s="57" t="s">
        <v>3557</v>
      </c>
      <c r="C467" s="58" t="s">
        <v>1812</v>
      </c>
      <c r="D467" s="69" t="s">
        <v>1847</v>
      </c>
      <c r="E467" s="58" t="s">
        <v>73</v>
      </c>
      <c r="F467" s="69" t="s">
        <v>3884</v>
      </c>
      <c r="G467" s="69">
        <v>2004</v>
      </c>
      <c r="H467" s="70">
        <v>2</v>
      </c>
      <c r="I467" s="60">
        <v>0</v>
      </c>
      <c r="J467" s="71">
        <v>14</v>
      </c>
      <c r="K467" s="71">
        <v>0.2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71">
        <v>1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>AC467-AH467</f>
        <v>0</v>
      </c>
    </row>
    <row r="468" spans="1:38" ht="17.25" thickBot="1">
      <c r="A468" s="72">
        <v>126</v>
      </c>
      <c r="B468" s="57" t="s">
        <v>165</v>
      </c>
      <c r="C468" s="58" t="s">
        <v>1811</v>
      </c>
      <c r="D468" s="69" t="s">
        <v>102</v>
      </c>
      <c r="E468" s="58" t="s">
        <v>79</v>
      </c>
      <c r="F468" s="69" t="s">
        <v>3944</v>
      </c>
      <c r="G468" s="69">
        <v>2005</v>
      </c>
      <c r="H468" s="70">
        <v>1</v>
      </c>
      <c r="I468" s="60">
        <v>0</v>
      </c>
      <c r="J468" s="71">
        <v>14</v>
      </c>
      <c r="K468" s="71">
        <v>0.2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  <c r="AL468" s="92">
        <f>AC468-AH468</f>
        <v>0</v>
      </c>
    </row>
    <row r="469" spans="1:38" ht="17.25" thickBot="1">
      <c r="A469" s="72">
        <v>190</v>
      </c>
      <c r="B469" s="57" t="s">
        <v>2667</v>
      </c>
      <c r="C469" s="58" t="s">
        <v>1812</v>
      </c>
      <c r="D469" s="69" t="s">
        <v>102</v>
      </c>
      <c r="E469" s="58" t="s">
        <v>2348</v>
      </c>
      <c r="F469" s="69" t="s">
        <v>4003</v>
      </c>
      <c r="G469" s="69">
        <v>2004</v>
      </c>
      <c r="H469" s="70">
        <v>2</v>
      </c>
      <c r="I469" s="60">
        <v>0</v>
      </c>
      <c r="J469" s="71">
        <v>13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8" ht="17.25" thickBot="1">
      <c r="A470" s="72">
        <v>251</v>
      </c>
      <c r="B470" s="57" t="s">
        <v>234</v>
      </c>
      <c r="C470" s="58" t="s">
        <v>1820</v>
      </c>
      <c r="D470" s="69" t="s">
        <v>104</v>
      </c>
      <c r="E470" s="58" t="s">
        <v>65</v>
      </c>
      <c r="F470" s="69" t="s">
        <v>4057</v>
      </c>
      <c r="G470" s="69">
        <v>1994</v>
      </c>
      <c r="H470" s="70">
        <v>1</v>
      </c>
      <c r="I470" s="60">
        <v>0</v>
      </c>
      <c r="J470" s="71">
        <v>12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60">
        <v>0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0.27</v>
      </c>
      <c r="AG470" s="60">
        <v>0</v>
      </c>
      <c r="AH470" s="71">
        <v>0.27</v>
      </c>
      <c r="AI470" s="71">
        <v>0.27</v>
      </c>
      <c r="AJ470" s="71">
        <v>0.27</v>
      </c>
      <c r="AK470" s="63" t="s">
        <v>25</v>
      </c>
      <c r="AL470" s="92">
        <f>AC470-AH470</f>
        <v>-0.27</v>
      </c>
    </row>
    <row r="471" spans="1:38" ht="17.25" thickBot="1">
      <c r="A471" s="72">
        <v>354</v>
      </c>
      <c r="B471" s="57" t="s">
        <v>285</v>
      </c>
      <c r="C471" s="58" t="s">
        <v>1812</v>
      </c>
      <c r="D471" s="69" t="s">
        <v>103</v>
      </c>
      <c r="E471" s="58" t="s">
        <v>65</v>
      </c>
      <c r="F471" s="69" t="s">
        <v>4139</v>
      </c>
      <c r="G471" s="69">
        <v>2002</v>
      </c>
      <c r="H471" s="70">
        <v>1</v>
      </c>
      <c r="I471" s="60">
        <v>0</v>
      </c>
      <c r="J471" s="71">
        <v>11</v>
      </c>
      <c r="K471" s="71">
        <v>0.1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453</v>
      </c>
      <c r="B472" s="57" t="s">
        <v>669</v>
      </c>
      <c r="C472" s="58" t="s">
        <v>1863</v>
      </c>
      <c r="D472" s="69" t="s">
        <v>1847</v>
      </c>
      <c r="E472" s="58" t="s">
        <v>83</v>
      </c>
      <c r="F472" s="69" t="s">
        <v>4215</v>
      </c>
      <c r="G472" s="69">
        <v>1995</v>
      </c>
      <c r="H472" s="70">
        <v>2</v>
      </c>
      <c r="I472" s="60">
        <v>0</v>
      </c>
      <c r="J472" s="71">
        <v>11</v>
      </c>
      <c r="K472" s="71">
        <v>0.1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111</v>
      </c>
      <c r="B473" s="57" t="s">
        <v>158</v>
      </c>
      <c r="C473" s="58" t="s">
        <v>1812</v>
      </c>
      <c r="D473" s="69" t="s">
        <v>103</v>
      </c>
      <c r="E473" s="58" t="s">
        <v>77</v>
      </c>
      <c r="F473" s="69" t="s">
        <v>3933</v>
      </c>
      <c r="G473" s="69">
        <v>1998</v>
      </c>
      <c r="H473" s="70">
        <v>1</v>
      </c>
      <c r="I473" s="60">
        <v>0</v>
      </c>
      <c r="J473" s="71">
        <v>10</v>
      </c>
      <c r="K473" s="71">
        <v>0.1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362</v>
      </c>
      <c r="B474" s="57" t="s">
        <v>4144</v>
      </c>
      <c r="C474" s="58" t="s">
        <v>1812</v>
      </c>
      <c r="D474" s="69" t="s">
        <v>103</v>
      </c>
      <c r="E474" s="58" t="s">
        <v>2348</v>
      </c>
      <c r="F474" s="69" t="s">
        <v>4088</v>
      </c>
      <c r="G474" s="69">
        <v>2004</v>
      </c>
      <c r="H474" s="70">
        <v>1</v>
      </c>
      <c r="I474" s="60">
        <v>0</v>
      </c>
      <c r="J474" s="71">
        <v>10</v>
      </c>
      <c r="K474" s="71">
        <v>0.1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478</v>
      </c>
      <c r="B475" s="57" t="s">
        <v>2860</v>
      </c>
      <c r="C475" s="58" t="s">
        <v>1822</v>
      </c>
      <c r="D475" s="69" t="s">
        <v>104</v>
      </c>
      <c r="E475" s="58" t="s">
        <v>81</v>
      </c>
      <c r="F475" s="69" t="s">
        <v>4239</v>
      </c>
      <c r="G475" s="69">
        <v>2005</v>
      </c>
      <c r="H475" s="70">
        <v>1</v>
      </c>
      <c r="I475" s="60">
        <v>0</v>
      </c>
      <c r="J475" s="71">
        <v>10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0.5</v>
      </c>
      <c r="U475" s="71">
        <v>0.5</v>
      </c>
      <c r="V475" s="60">
        <v>0</v>
      </c>
      <c r="W475" s="71">
        <v>0.5</v>
      </c>
      <c r="X475" s="59">
        <v>0</v>
      </c>
      <c r="Y475" s="60">
        <v>0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4.1900000000000004</v>
      </c>
      <c r="AG475" s="60">
        <v>0</v>
      </c>
      <c r="AH475" s="71">
        <v>4.1900000000000004</v>
      </c>
      <c r="AI475" s="71">
        <v>4.1900000000000004</v>
      </c>
      <c r="AJ475" s="71">
        <v>4.1900000000000004</v>
      </c>
      <c r="AK475" s="63" t="s">
        <v>25</v>
      </c>
      <c r="AL475" s="92">
        <f>AC475-AH475</f>
        <v>-4.1900000000000004</v>
      </c>
    </row>
    <row r="476" spans="1:38" ht="17.25" thickBot="1">
      <c r="A476" s="72">
        <v>75</v>
      </c>
      <c r="B476" s="57" t="s">
        <v>2710</v>
      </c>
      <c r="C476" s="58" t="s">
        <v>1812</v>
      </c>
      <c r="D476" s="69" t="s">
        <v>102</v>
      </c>
      <c r="E476" s="58" t="s">
        <v>81</v>
      </c>
      <c r="F476" s="69" t="s">
        <v>3900</v>
      </c>
      <c r="G476" s="69">
        <v>2003</v>
      </c>
      <c r="H476" s="70">
        <v>2</v>
      </c>
      <c r="I476" s="60">
        <v>0</v>
      </c>
      <c r="J476" s="71">
        <v>9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229</v>
      </c>
      <c r="B477" s="57" t="s">
        <v>223</v>
      </c>
      <c r="C477" s="58" t="s">
        <v>1825</v>
      </c>
      <c r="D477" s="69" t="s">
        <v>104</v>
      </c>
      <c r="E477" s="58" t="s">
        <v>77</v>
      </c>
      <c r="F477" s="69" t="s">
        <v>4037</v>
      </c>
      <c r="G477" s="69">
        <v>1990</v>
      </c>
      <c r="H477" s="70">
        <v>2</v>
      </c>
      <c r="I477" s="60">
        <v>0</v>
      </c>
      <c r="J477" s="71">
        <v>8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71">
        <v>0.3</v>
      </c>
      <c r="W477" s="71">
        <v>0.3</v>
      </c>
      <c r="X477" s="59">
        <v>0</v>
      </c>
      <c r="Y477" s="71">
        <v>4</v>
      </c>
      <c r="Z477" s="71">
        <v>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71">
        <v>3.92</v>
      </c>
      <c r="AH477" s="71">
        <v>3.92</v>
      </c>
      <c r="AI477" s="60">
        <v>0</v>
      </c>
      <c r="AJ477" s="71">
        <v>3.92</v>
      </c>
      <c r="AK477" s="63" t="s">
        <v>25</v>
      </c>
      <c r="AL477" s="92">
        <f>AC477-AH477</f>
        <v>-3.92</v>
      </c>
    </row>
    <row r="478" spans="1:38" ht="17.25" thickBot="1">
      <c r="A478" s="72">
        <v>343</v>
      </c>
      <c r="B478" s="57" t="s">
        <v>3388</v>
      </c>
      <c r="C478" s="58" t="s">
        <v>1811</v>
      </c>
      <c r="D478" s="69" t="s">
        <v>102</v>
      </c>
      <c r="E478" s="58" t="s">
        <v>2348</v>
      </c>
      <c r="F478" s="69" t="s">
        <v>4132</v>
      </c>
      <c r="G478" s="69">
        <v>2006</v>
      </c>
      <c r="H478" s="70">
        <v>1</v>
      </c>
      <c r="I478" s="60">
        <v>0</v>
      </c>
      <c r="J478" s="71">
        <v>8</v>
      </c>
      <c r="K478" s="71">
        <v>0.1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70">
        <v>1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361</v>
      </c>
      <c r="B479" s="57" t="s">
        <v>3565</v>
      </c>
      <c r="C479" s="58" t="s">
        <v>1812</v>
      </c>
      <c r="D479" s="69" t="s">
        <v>1847</v>
      </c>
      <c r="E479" s="58" t="s">
        <v>77</v>
      </c>
      <c r="F479" s="69" t="s">
        <v>3896</v>
      </c>
      <c r="G479" s="69">
        <v>2002</v>
      </c>
      <c r="H479" s="70">
        <v>2</v>
      </c>
      <c r="I479" s="60">
        <v>0</v>
      </c>
      <c r="J479" s="71">
        <v>8</v>
      </c>
      <c r="K479" s="71">
        <v>0.1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410</v>
      </c>
      <c r="B480" s="57" t="s">
        <v>2730</v>
      </c>
      <c r="C480" s="58" t="s">
        <v>1822</v>
      </c>
      <c r="D480" s="69" t="s">
        <v>103</v>
      </c>
      <c r="E480" s="58" t="s">
        <v>87</v>
      </c>
      <c r="F480" s="69" t="s">
        <v>4181</v>
      </c>
      <c r="G480" s="69">
        <v>2004</v>
      </c>
      <c r="H480" s="70">
        <v>1</v>
      </c>
      <c r="I480" s="60">
        <v>0</v>
      </c>
      <c r="J480" s="71">
        <v>8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0.64</v>
      </c>
      <c r="AG480" s="60">
        <v>0</v>
      </c>
      <c r="AH480" s="71">
        <v>0.64</v>
      </c>
      <c r="AI480" s="71">
        <v>0.64</v>
      </c>
      <c r="AJ480" s="71">
        <v>0.64</v>
      </c>
      <c r="AK480" s="63" t="s">
        <v>25</v>
      </c>
      <c r="AL480" s="92">
        <f>AC480-AH480</f>
        <v>-0.64</v>
      </c>
    </row>
    <row r="481" spans="1:38" ht="17.25" thickBot="1">
      <c r="A481" s="72">
        <v>247</v>
      </c>
      <c r="B481" s="57" t="s">
        <v>3421</v>
      </c>
      <c r="C481" s="58" t="s">
        <v>1829</v>
      </c>
      <c r="D481" s="69" t="s">
        <v>104</v>
      </c>
      <c r="E481" s="58" t="s">
        <v>67</v>
      </c>
      <c r="F481" s="69" t="s">
        <v>4053</v>
      </c>
      <c r="G481" s="69">
        <v>1994</v>
      </c>
      <c r="H481" s="70">
        <v>3</v>
      </c>
      <c r="I481" s="60">
        <v>0</v>
      </c>
      <c r="J481" s="71">
        <v>7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71">
        <v>0.1</v>
      </c>
      <c r="W481" s="71">
        <v>0.1</v>
      </c>
      <c r="X481" s="59">
        <v>0</v>
      </c>
      <c r="Y481" s="71">
        <v>1</v>
      </c>
      <c r="Z481" s="71">
        <v>1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71">
        <v>1.78</v>
      </c>
      <c r="AH481" s="71">
        <v>1.78</v>
      </c>
      <c r="AI481" s="60">
        <v>0</v>
      </c>
      <c r="AJ481" s="71">
        <v>1.78</v>
      </c>
      <c r="AK481" s="63" t="s">
        <v>25</v>
      </c>
      <c r="AL481" s="92">
        <f>AC481-AH481</f>
        <v>-1.78</v>
      </c>
    </row>
    <row r="482" spans="1:38" ht="17.25" thickBot="1">
      <c r="A482" s="72">
        <v>366</v>
      </c>
      <c r="B482" s="57" t="s">
        <v>3109</v>
      </c>
      <c r="C482" s="58" t="s">
        <v>1859</v>
      </c>
      <c r="D482" s="69" t="s">
        <v>111</v>
      </c>
      <c r="E482" s="58" t="s">
        <v>81</v>
      </c>
      <c r="F482" s="69" t="s">
        <v>4147</v>
      </c>
      <c r="G482" s="69">
        <v>1999</v>
      </c>
      <c r="H482" s="70">
        <v>1</v>
      </c>
      <c r="I482" s="60">
        <v>0</v>
      </c>
      <c r="J482" s="71">
        <v>7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27</v>
      </c>
      <c r="B483" s="57" t="s">
        <v>119</v>
      </c>
      <c r="C483" s="58" t="s">
        <v>1812</v>
      </c>
      <c r="D483" s="69" t="s">
        <v>103</v>
      </c>
      <c r="E483" s="58" t="s">
        <v>83</v>
      </c>
      <c r="F483" s="69" t="s">
        <v>3857</v>
      </c>
      <c r="G483" s="69">
        <v>2001</v>
      </c>
      <c r="H483" s="70">
        <v>1</v>
      </c>
      <c r="I483" s="60">
        <v>0</v>
      </c>
      <c r="J483" s="71">
        <v>6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71">
        <v>1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1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84</v>
      </c>
      <c r="B484" s="57" t="s">
        <v>2931</v>
      </c>
      <c r="C484" s="58" t="s">
        <v>1820</v>
      </c>
      <c r="D484" s="69" t="s">
        <v>103</v>
      </c>
      <c r="E484" s="58" t="s">
        <v>93</v>
      </c>
      <c r="F484" s="69" t="s">
        <v>3908</v>
      </c>
      <c r="G484" s="69">
        <v>1994</v>
      </c>
      <c r="H484" s="70">
        <v>1</v>
      </c>
      <c r="I484" s="60">
        <v>0</v>
      </c>
      <c r="J484" s="71">
        <v>5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138</v>
      </c>
      <c r="B485" s="57" t="s">
        <v>3298</v>
      </c>
      <c r="C485" s="58" t="s">
        <v>1838</v>
      </c>
      <c r="D485" s="69" t="s">
        <v>104</v>
      </c>
      <c r="E485" s="58" t="s">
        <v>67</v>
      </c>
      <c r="F485" s="69" t="s">
        <v>3956</v>
      </c>
      <c r="G485" s="69">
        <v>1991</v>
      </c>
      <c r="H485" s="70">
        <v>1</v>
      </c>
      <c r="I485" s="60">
        <v>0</v>
      </c>
      <c r="J485" s="71">
        <v>5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71">
        <v>1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352</v>
      </c>
      <c r="B486" s="57" t="s">
        <v>3300</v>
      </c>
      <c r="C486" s="58" t="s">
        <v>1812</v>
      </c>
      <c r="D486" s="69" t="s">
        <v>103</v>
      </c>
      <c r="E486" s="58" t="s">
        <v>85</v>
      </c>
      <c r="F486" s="69" t="s">
        <v>4137</v>
      </c>
      <c r="G486" s="69">
        <v>2005</v>
      </c>
      <c r="H486" s="70">
        <v>2</v>
      </c>
      <c r="I486" s="60">
        <v>0</v>
      </c>
      <c r="J486" s="71">
        <v>5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284</v>
      </c>
      <c r="B487" s="57" t="s">
        <v>2721</v>
      </c>
      <c r="C487" s="58" t="s">
        <v>1812</v>
      </c>
      <c r="D487" s="69" t="s">
        <v>111</v>
      </c>
      <c r="E487" s="58" t="s">
        <v>85</v>
      </c>
      <c r="F487" s="69" t="s">
        <v>3847</v>
      </c>
      <c r="G487" s="69">
        <v>1994</v>
      </c>
      <c r="H487" s="70">
        <v>1</v>
      </c>
      <c r="I487" s="60">
        <v>0</v>
      </c>
      <c r="J487" s="71">
        <v>4</v>
      </c>
      <c r="K487" s="60">
        <v>0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  <c r="AL487" s="92">
        <f>AC487-AH487</f>
        <v>0</v>
      </c>
    </row>
    <row r="488" spans="1:38" ht="17.25" thickBot="1">
      <c r="A488" s="72">
        <v>318</v>
      </c>
      <c r="B488" s="57" t="s">
        <v>3562</v>
      </c>
      <c r="C488" s="58" t="s">
        <v>1832</v>
      </c>
      <c r="D488" s="69" t="s">
        <v>2816</v>
      </c>
      <c r="E488" s="58" t="s">
        <v>67</v>
      </c>
      <c r="F488" s="69" t="s">
        <v>4112</v>
      </c>
      <c r="G488" s="69">
        <v>2004</v>
      </c>
      <c r="H488" s="70">
        <v>1</v>
      </c>
      <c r="I488" s="60">
        <v>0</v>
      </c>
      <c r="J488" s="71">
        <v>4</v>
      </c>
      <c r="K488" s="60">
        <v>0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368</v>
      </c>
      <c r="B489" s="57" t="s">
        <v>2689</v>
      </c>
      <c r="C489" s="58" t="s">
        <v>1812</v>
      </c>
      <c r="D489" s="69" t="s">
        <v>102</v>
      </c>
      <c r="E489" s="58" t="s">
        <v>83</v>
      </c>
      <c r="F489" s="69" t="s">
        <v>4149</v>
      </c>
      <c r="G489" s="69">
        <v>2002</v>
      </c>
      <c r="H489" s="70">
        <v>1</v>
      </c>
      <c r="I489" s="60">
        <v>0</v>
      </c>
      <c r="J489" s="71">
        <v>4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70">
        <v>2</v>
      </c>
      <c r="Y489" s="60">
        <v>0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  <c r="AL489" s="92">
        <f>AC489-AH489</f>
        <v>0</v>
      </c>
    </row>
    <row r="490" spans="1:38" ht="17.25" thickBot="1">
      <c r="A490" s="72">
        <v>42</v>
      </c>
      <c r="B490" s="57" t="s">
        <v>3248</v>
      </c>
      <c r="C490" s="58" t="s">
        <v>1818</v>
      </c>
      <c r="D490" s="69" t="s">
        <v>104</v>
      </c>
      <c r="E490" s="58" t="s">
        <v>69</v>
      </c>
      <c r="F490" s="69" t="s">
        <v>3871</v>
      </c>
      <c r="G490" s="69">
        <v>1997</v>
      </c>
      <c r="H490" s="70">
        <v>1</v>
      </c>
      <c r="I490" s="60">
        <v>0</v>
      </c>
      <c r="J490" s="71">
        <v>3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71">
        <v>0.1</v>
      </c>
      <c r="W490" s="71">
        <v>0.2</v>
      </c>
      <c r="X490" s="59">
        <v>0</v>
      </c>
      <c r="Y490" s="60">
        <v>0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1.0900000000000001</v>
      </c>
      <c r="AG490" s="71">
        <v>4.4400000000000004</v>
      </c>
      <c r="AH490" s="71">
        <v>5.54</v>
      </c>
      <c r="AI490" s="71">
        <v>1.0900000000000001</v>
      </c>
      <c r="AJ490" s="71">
        <v>5.54</v>
      </c>
      <c r="AK490" s="63" t="s">
        <v>25</v>
      </c>
      <c r="AL490" s="92">
        <f>AC490-AH490</f>
        <v>-5.54</v>
      </c>
    </row>
    <row r="491" spans="1:38" ht="17.25" thickBot="1">
      <c r="A491" s="72">
        <v>131</v>
      </c>
      <c r="B491" s="57" t="s">
        <v>3297</v>
      </c>
      <c r="C491" s="58" t="s">
        <v>1812</v>
      </c>
      <c r="D491" s="69" t="s">
        <v>102</v>
      </c>
      <c r="E491" s="58" t="s">
        <v>71</v>
      </c>
      <c r="F491" s="69" t="s">
        <v>3949</v>
      </c>
      <c r="G491" s="69">
        <v>2005</v>
      </c>
      <c r="H491" s="70">
        <v>2</v>
      </c>
      <c r="I491" s="60">
        <v>0</v>
      </c>
      <c r="J491" s="71">
        <v>2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147</v>
      </c>
      <c r="B492" s="57" t="s">
        <v>3249</v>
      </c>
      <c r="C492" s="58" t="s">
        <v>1849</v>
      </c>
      <c r="D492" s="69" t="s">
        <v>103</v>
      </c>
      <c r="E492" s="58" t="s">
        <v>63</v>
      </c>
      <c r="F492" s="69" t="s">
        <v>3751</v>
      </c>
      <c r="G492" s="69">
        <v>1992</v>
      </c>
      <c r="H492" s="70">
        <v>1</v>
      </c>
      <c r="I492" s="60">
        <v>0</v>
      </c>
      <c r="J492" s="71">
        <v>2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>AC492-AH492</f>
        <v>0</v>
      </c>
    </row>
    <row r="493" spans="1:38" ht="17.25" thickBot="1">
      <c r="A493" s="72">
        <v>79</v>
      </c>
      <c r="B493" s="57" t="s">
        <v>137</v>
      </c>
      <c r="C493" s="58" t="s">
        <v>1832</v>
      </c>
      <c r="D493" s="69" t="s">
        <v>102</v>
      </c>
      <c r="E493" s="58" t="s">
        <v>96</v>
      </c>
      <c r="F493" s="69" t="s">
        <v>3904</v>
      </c>
      <c r="G493" s="69">
        <v>2002</v>
      </c>
      <c r="H493" s="70">
        <v>1</v>
      </c>
      <c r="I493" s="60">
        <v>0</v>
      </c>
      <c r="J493" s="71">
        <v>1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>AC493-AH493</f>
        <v>0</v>
      </c>
    </row>
    <row r="494" spans="1:38" ht="17.25" thickBot="1">
      <c r="A494" s="72">
        <v>98</v>
      </c>
      <c r="B494" s="57" t="s">
        <v>149</v>
      </c>
      <c r="C494" s="58" t="s">
        <v>1830</v>
      </c>
      <c r="D494" s="69" t="s">
        <v>103</v>
      </c>
      <c r="E494" s="58" t="s">
        <v>91</v>
      </c>
      <c r="F494" s="69" t="s">
        <v>3920</v>
      </c>
      <c r="G494" s="69">
        <v>1996</v>
      </c>
      <c r="H494" s="70">
        <v>1</v>
      </c>
      <c r="I494" s="60">
        <v>0</v>
      </c>
      <c r="J494" s="71">
        <v>1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>AC494-AH494</f>
        <v>0</v>
      </c>
    </row>
    <row r="495" spans="1:38" ht="17.25" thickBot="1">
      <c r="A495" s="72">
        <v>119</v>
      </c>
      <c r="B495" s="57" t="s">
        <v>3558</v>
      </c>
      <c r="C495" s="58" t="s">
        <v>1812</v>
      </c>
      <c r="D495" s="69" t="s">
        <v>103</v>
      </c>
      <c r="E495" s="58" t="s">
        <v>67</v>
      </c>
      <c r="F495" s="69" t="s">
        <v>3940</v>
      </c>
      <c r="G495" s="69">
        <v>2003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>AC495-AH495</f>
        <v>0</v>
      </c>
    </row>
    <row r="496" spans="1:38" ht="17.25" thickBot="1">
      <c r="A496" s="72">
        <v>176</v>
      </c>
      <c r="B496" s="57" t="s">
        <v>192</v>
      </c>
      <c r="C496" s="58" t="s">
        <v>1812</v>
      </c>
      <c r="D496" s="69" t="s">
        <v>104</v>
      </c>
      <c r="E496" s="58" t="s">
        <v>96</v>
      </c>
      <c r="F496" s="69" t="s">
        <v>3990</v>
      </c>
      <c r="G496" s="69">
        <v>1998</v>
      </c>
      <c r="H496" s="70">
        <v>1</v>
      </c>
      <c r="I496" s="60">
        <v>0</v>
      </c>
      <c r="J496" s="71">
        <v>1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  <c r="AL496" s="92">
        <f>AC496-AH496</f>
        <v>0</v>
      </c>
    </row>
    <row r="497" spans="1:38" ht="17.25" thickBot="1">
      <c r="A497" s="72">
        <v>283</v>
      </c>
      <c r="B497" s="57" t="s">
        <v>3218</v>
      </c>
      <c r="C497" s="58" t="s">
        <v>1812</v>
      </c>
      <c r="D497" s="69" t="s">
        <v>103</v>
      </c>
      <c r="E497" s="58" t="s">
        <v>81</v>
      </c>
      <c r="F497" s="69" t="s">
        <v>4083</v>
      </c>
      <c r="G497" s="69">
        <v>2004</v>
      </c>
      <c r="H497" s="70">
        <v>1</v>
      </c>
      <c r="I497" s="60">
        <v>0</v>
      </c>
      <c r="J497" s="71">
        <v>1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  <c r="AL497" s="92">
        <f>AC497-AH497</f>
        <v>0</v>
      </c>
    </row>
    <row r="498" spans="1:38" ht="17.25" thickBot="1">
      <c r="A498" s="72">
        <v>290</v>
      </c>
      <c r="B498" s="57" t="s">
        <v>2681</v>
      </c>
      <c r="C498" s="58" t="s">
        <v>1812</v>
      </c>
      <c r="D498" s="69" t="s">
        <v>103</v>
      </c>
      <c r="E498" s="58" t="s">
        <v>65</v>
      </c>
      <c r="F498" s="69" t="s">
        <v>4086</v>
      </c>
      <c r="G498" s="69">
        <v>2002</v>
      </c>
      <c r="H498" s="70">
        <v>1</v>
      </c>
      <c r="I498" s="60">
        <v>0</v>
      </c>
      <c r="J498" s="71">
        <v>1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  <c r="AL498" s="92">
        <f>AC498-AH498</f>
        <v>0</v>
      </c>
    </row>
    <row r="499" spans="1:38" ht="17.25" thickBot="1">
      <c r="A499" s="72">
        <v>292</v>
      </c>
      <c r="B499" s="57" t="s">
        <v>2723</v>
      </c>
      <c r="C499" s="58" t="s">
        <v>1812</v>
      </c>
      <c r="D499" s="69" t="s">
        <v>103</v>
      </c>
      <c r="E499" s="58" t="s">
        <v>79</v>
      </c>
      <c r="F499" s="69" t="s">
        <v>4088</v>
      </c>
      <c r="G499" s="69">
        <v>2004</v>
      </c>
      <c r="H499" s="70">
        <v>1</v>
      </c>
      <c r="I499" s="60">
        <v>0</v>
      </c>
      <c r="J499" s="71">
        <v>1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  <c r="AL499" s="92">
        <f>AC499-AH499</f>
        <v>0</v>
      </c>
    </row>
    <row r="500" spans="1:38" ht="17.25" thickBot="1">
      <c r="A500" s="72">
        <v>322</v>
      </c>
      <c r="B500" s="57" t="s">
        <v>3611</v>
      </c>
      <c r="C500" s="58" t="s">
        <v>1812</v>
      </c>
      <c r="D500" s="69" t="s">
        <v>102</v>
      </c>
      <c r="E500" s="58" t="s">
        <v>67</v>
      </c>
      <c r="F500" s="69" t="s">
        <v>4116</v>
      </c>
      <c r="G500" s="69">
        <v>2003</v>
      </c>
      <c r="H500" s="70">
        <v>1</v>
      </c>
      <c r="I500" s="60">
        <v>0</v>
      </c>
      <c r="J500" s="71">
        <v>1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  <c r="AL500" s="92">
        <f>AC500-AH500</f>
        <v>0</v>
      </c>
    </row>
    <row r="501" spans="1:38" ht="17.25" thickBot="1">
      <c r="A501" s="72">
        <v>344</v>
      </c>
      <c r="B501" s="57" t="s">
        <v>2726</v>
      </c>
      <c r="C501" s="58" t="s">
        <v>1812</v>
      </c>
      <c r="D501" s="69" t="s">
        <v>103</v>
      </c>
      <c r="E501" s="58" t="s">
        <v>96</v>
      </c>
      <c r="F501" s="69" t="s">
        <v>4133</v>
      </c>
      <c r="G501" s="69">
        <v>2003</v>
      </c>
      <c r="H501" s="70">
        <v>1</v>
      </c>
      <c r="I501" s="60">
        <v>0</v>
      </c>
      <c r="J501" s="71">
        <v>1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  <c r="AL501" s="92">
        <f>AC501-AH501</f>
        <v>0</v>
      </c>
    </row>
    <row r="502" spans="1:38">
      <c r="A502" s="73">
        <v>447</v>
      </c>
      <c r="B502" s="64" t="s">
        <v>337</v>
      </c>
      <c r="C502" s="65" t="s">
        <v>1812</v>
      </c>
      <c r="D502" s="74" t="s">
        <v>104</v>
      </c>
      <c r="E502" s="65" t="s">
        <v>85</v>
      </c>
      <c r="F502" s="74" t="s">
        <v>4210</v>
      </c>
      <c r="G502" s="74">
        <v>1989</v>
      </c>
      <c r="H502" s="75">
        <v>1</v>
      </c>
      <c r="I502" s="67">
        <v>0</v>
      </c>
      <c r="J502" s="76">
        <v>1</v>
      </c>
      <c r="K502" s="67">
        <v>0</v>
      </c>
      <c r="L502" s="66">
        <v>0</v>
      </c>
      <c r="M502" s="67">
        <v>0</v>
      </c>
      <c r="N502" s="67">
        <v>0</v>
      </c>
      <c r="O502" s="67">
        <v>0</v>
      </c>
      <c r="P502" s="67">
        <v>0</v>
      </c>
      <c r="Q502" s="67">
        <v>0</v>
      </c>
      <c r="R502" s="67">
        <v>0</v>
      </c>
      <c r="S502" s="67">
        <v>0</v>
      </c>
      <c r="T502" s="66">
        <v>0</v>
      </c>
      <c r="U502" s="67">
        <v>0</v>
      </c>
      <c r="V502" s="67">
        <v>0</v>
      </c>
      <c r="W502" s="67">
        <v>0</v>
      </c>
      <c r="X502" s="66">
        <v>0</v>
      </c>
      <c r="Y502" s="67">
        <v>0</v>
      </c>
      <c r="Z502" s="67">
        <v>0</v>
      </c>
      <c r="AA502" s="66">
        <v>0</v>
      </c>
      <c r="AB502" s="67">
        <v>0</v>
      </c>
      <c r="AC502" s="67">
        <v>0</v>
      </c>
      <c r="AD502" s="67">
        <v>0</v>
      </c>
      <c r="AE502" s="67">
        <v>0</v>
      </c>
      <c r="AF502" s="66">
        <v>0</v>
      </c>
      <c r="AG502" s="67">
        <v>0</v>
      </c>
      <c r="AH502" s="67">
        <v>0</v>
      </c>
      <c r="AI502" s="67">
        <v>0</v>
      </c>
      <c r="AJ502" s="67">
        <v>0</v>
      </c>
      <c r="AK502" s="68" t="s">
        <v>25</v>
      </c>
      <c r="AL502" s="92">
        <f>AC502-AH502</f>
        <v>0</v>
      </c>
    </row>
  </sheetData>
  <sortState ref="A3:AL502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52" r:id="rId1" display="https://fbref.com/en/players/774cf58b/Max-Aarons" xr:uid="{B7CC3576-8D99-4571-AA10-F8580E166E7A}"/>
    <hyperlink ref="C152" r:id="rId2" display="https://fbref.com/en/country/ENG/England-Football" xr:uid="{E62E8667-02AC-4488-944C-CE452338DC14}"/>
    <hyperlink ref="E152" r:id="rId3" display="https://fbref.com/en/squads/4ba7cbea/Bournemouth-Stats" xr:uid="{800FCB03-AA44-4FC4-9EAA-BF7E83CBBDF0}"/>
    <hyperlink ref="AK152" r:id="rId4" display="https://fbref.com/en/players/774cf58b/matchlogs/2023-2024/summary/Max-Aarons-Match-Logs" xr:uid="{6CBC4D64-2727-48B0-941B-E9B4BEC25740}"/>
    <hyperlink ref="B311" r:id="rId5" display="https://fbref.com/en/players/77816c91/Benie-Adama-Traore" xr:uid="{E79FCF77-505F-4475-9DDD-20FD9512EFC7}"/>
    <hyperlink ref="C311" r:id="rId6" display="https://fbref.com/en/country/CIV/Cote-dIvoire-Football" xr:uid="{EDB20263-903A-4A6D-B0E9-AC767B0E31CD}"/>
    <hyperlink ref="E311" r:id="rId7" display="https://fbref.com/en/squads/1df6b87e/Sheffield-United-Stats" xr:uid="{6764945E-E3CC-40D4-AB78-61ED890F6F4F}"/>
    <hyperlink ref="AK311" r:id="rId8" display="https://fbref.com/en/players/77816c91/matchlogs/2023-2024/summary/Benie-Adama-Traore-Match-Logs" xr:uid="{4B5A1673-8C68-44BC-838E-F99BF0254D23}"/>
    <hyperlink ref="B373" r:id="rId9" display="https://fbref.com/en/players/c81d773d/Tosin-Adarabioyo" xr:uid="{2E70F19B-A654-42E1-8019-189C1BBD674D}"/>
    <hyperlink ref="C373" r:id="rId10" display="https://fbref.com/en/country/ENG/England-Football" xr:uid="{AC52A043-7DD4-4CC2-9BC4-A60EE6751394}"/>
    <hyperlink ref="E373" r:id="rId11" display="https://fbref.com/en/squads/fd962109/Fulham-Stats" xr:uid="{BADC5132-DF4E-4B22-8C26-1E4CBA3F192B}"/>
    <hyperlink ref="AK373" r:id="rId12" display="https://fbref.com/en/players/c81d773d/matchlogs/2023-2024/summary/Tosin-Adarabioyo-Match-Logs" xr:uid="{36B5DCA1-5EB8-4A7E-A985-50C393D758CC}"/>
    <hyperlink ref="B253" r:id="rId13" display="https://fbref.com/en/players/0480ebc7/Elijah-Adebayo" xr:uid="{8000B19B-53DD-47B2-80C9-4C5AE1D6A884}"/>
    <hyperlink ref="C253" r:id="rId14" display="https://fbref.com/en/country/ENG/England-Football" xr:uid="{7947CC70-4362-4E33-9A9D-EFD3576E3E50}"/>
    <hyperlink ref="E253" r:id="rId15" display="https://fbref.com/en/squads/e297cd13/Luton-Town-Stats" xr:uid="{44D82635-79B7-4BCA-BD9A-F77DE0AFEDB7}"/>
    <hyperlink ref="AK253" r:id="rId16" display="https://fbref.com/en/players/0480ebc7/matchlogs/2023-2024/summary/Elijah-Adebayo-Match-Logs" xr:uid="{D34633B4-9F8E-4214-999E-584877851183}"/>
    <hyperlink ref="B134" r:id="rId17" display="https://fbref.com/en/players/4dcec659/Simon-Adingra" xr:uid="{27B4BCBB-5875-4986-854D-DDB5EAD2BB74}"/>
    <hyperlink ref="C134" r:id="rId18" display="https://fbref.com/en/country/CIV/Cote-dIvoire-Football" xr:uid="{61719716-71A9-44B8-8790-763ABF753870}"/>
    <hyperlink ref="E134" r:id="rId19" display="https://fbref.com/en/squads/d07537b9/Brighton-and-Hove-Albion-Stats" xr:uid="{18D5801C-6080-4EDF-8B3F-639BCCA1F425}"/>
    <hyperlink ref="AK134" r:id="rId20" display="https://fbref.com/en/players/4dcec659/matchlogs/2023-2024/summary/Simon-Adingra-Match-Logs" xr:uid="{5F318081-A340-4287-9040-08EB953B2116}"/>
    <hyperlink ref="B46" r:id="rId21" display="https://fbref.com/en/players/288e1e13/Nayef-Aguerd" xr:uid="{9E085F07-BA9C-492C-A742-601EFD8090C0}"/>
    <hyperlink ref="C46" r:id="rId22" display="https://fbref.com/en/country/MAR/Morocco-Football" xr:uid="{14BB2CFC-F28E-4C24-92AC-18A061CB0081}"/>
    <hyperlink ref="E46" r:id="rId23" display="https://fbref.com/en/squads/7c21e445/West-Ham-United-Stats" xr:uid="{EA3C81E4-6814-45DA-9722-90DAF497781D}"/>
    <hyperlink ref="AK46" r:id="rId24" display="https://fbref.com/en/players/288e1e13/matchlogs/2023-2024/summary/Nayef-Aguerd-Match-Logs" xr:uid="{09552E7B-7351-4A72-B613-714220A32DCF}"/>
    <hyperlink ref="B412" r:id="rId25" display="https://fbref.com/en/players/a6c58494/Naouirou-Ahamada" xr:uid="{D93EC123-713E-4591-94EB-0A7E0742560E}"/>
    <hyperlink ref="C412" r:id="rId26" display="https://fbref.com/en/country/FRA/France-Football" xr:uid="{C3F48D20-E1B6-451C-9CB6-B669D65B596E}"/>
    <hyperlink ref="E412" r:id="rId27" display="https://fbref.com/en/squads/47c64c55/Crystal-Palace-Stats" xr:uid="{4E71557A-E28A-4891-A615-684EF604668D}"/>
    <hyperlink ref="AK412" r:id="rId28" display="https://fbref.com/en/players/a6c58494/matchlogs/2023-2024/summary/Naouirou-Ahamada-Match-Logs" xr:uid="{A8D3047B-6A5A-497B-9B9E-3C2DC3962E85}"/>
    <hyperlink ref="B127" r:id="rId29" display="https://fbref.com/en/players/eab957a3/Anel-Ahmedhodzic" xr:uid="{641C1803-EC72-4D15-8513-9DE7A125229E}"/>
    <hyperlink ref="C127" r:id="rId30" display="https://fbref.com/en/country/BIH/Bosnia-and-Herzegovina-Football" xr:uid="{3071B28B-68D4-4EDE-AE6C-7C86618A760E}"/>
    <hyperlink ref="E127" r:id="rId31" display="https://fbref.com/en/squads/1df6b87e/Sheffield-United-Stats" xr:uid="{82C798BD-19ED-4463-A7F7-CCEE0C9902B0}"/>
    <hyperlink ref="AK127" r:id="rId32" display="https://fbref.com/en/players/eab957a3/matchlogs/2023-2024/summary/Anel-Ahmedhodzic-Match-Logs" xr:uid="{0FD2E402-F0A3-4976-8CC1-8485F0B53025}"/>
    <hyperlink ref="B198" r:id="rId33" display="https://fbref.com/en/players/246d153b/Ola-Aina" xr:uid="{5F866C60-6E6C-4C58-BB9B-93B0BDD51B76}"/>
    <hyperlink ref="C198" r:id="rId34" display="https://fbref.com/en/country/NGA/Nigeria-Football" xr:uid="{B543AAA2-7A3A-4613-9C44-440CCE74BDE2}"/>
    <hyperlink ref="E198" r:id="rId35" display="https://fbref.com/en/squads/e4a775cb/Nottingham-Forest-Stats" xr:uid="{5C3E5F34-5E16-46F8-AF62-3A09F13FE712}"/>
    <hyperlink ref="AK198" r:id="rId36" display="https://fbref.com/en/players/246d153b/matchlogs/2023-2024/summary/Ola-Aina-Match-Logs" xr:uid="{35836A2F-0455-4642-AC28-F86F1E75ED1E}"/>
    <hyperlink ref="B172" r:id="rId37" display="https://fbref.com/en/players/9b398aea/Rayan-Ait-Nouri" xr:uid="{F4261FE0-A9C7-4CCD-A2B1-8B8B3C092721}"/>
    <hyperlink ref="C172" r:id="rId38" display="https://fbref.com/en/country/ALG/Algeria-Football" xr:uid="{0AEFF259-418B-4FB5-B37C-DEC24C4434C7}"/>
    <hyperlink ref="E172" r:id="rId39" display="https://fbref.com/en/squads/8cec06e1/Wolverhampton-Wanderers-Stats" xr:uid="{3E04F738-EF9F-465C-BBDC-0F297CE491AF}"/>
    <hyperlink ref="AK172" r:id="rId40" display="https://fbref.com/en/players/9b398aea/matchlogs/2023-2024/summary/Rayan-Ait-Nouri-Match-Logs" xr:uid="{6A2DE32B-B98C-48AF-B086-980D3AFB37F6}"/>
    <hyperlink ref="B214" r:id="rId41" display="https://fbref.com/en/players/a8c0acb7/Kristoffer-Ajer" xr:uid="{688592A3-6128-4E9F-9EB7-5809FE9CE87A}"/>
    <hyperlink ref="C214" r:id="rId42" display="https://fbref.com/en/country/NOR/Norway-Football" xr:uid="{16C89C2D-32B4-4804-B404-E7A88886EC78}"/>
    <hyperlink ref="E214" r:id="rId43" display="https://fbref.com/en/squads/cd051869/Brentford-Stats" xr:uid="{077A024C-F4FF-452B-9FB4-14571E8D6DFD}"/>
    <hyperlink ref="AK214" r:id="rId44" display="https://fbref.com/en/players/a8c0acb7/matchlogs/2023-2024/summary/Kristoffer-Ajer-Match-Logs" xr:uid="{2CD5D0EA-0CCB-4841-B5BB-6AB54B4900CF}"/>
    <hyperlink ref="B117" r:id="rId45" display="https://fbref.com/en/players/89ac64a6/Manuel-Akanji" xr:uid="{BE966C9A-949F-4D60-B022-247A03969552}"/>
    <hyperlink ref="C117" r:id="rId46" display="https://fbref.com/en/country/SUI/Switzerland-Football" xr:uid="{73D8C3A2-9441-4D23-8471-ABA9D5FA7B8C}"/>
    <hyperlink ref="E117" r:id="rId47" display="https://fbref.com/en/squads/b8fd03ef/Manchester-City-Stats" xr:uid="{B079A687-5B3E-4103-BF4A-9D885E8505E1}"/>
    <hyperlink ref="AK117" r:id="rId48" display="https://fbref.com/en/players/89ac64a6/matchlogs/2023-2024/summary/Manuel-Akanji-Match-Logs" xr:uid="{E1AA6460-5E45-4921-87B1-B5473474BCDF}"/>
    <hyperlink ref="B212" r:id="rId49" display="https://fbref.com/en/players/eaeca114/Nathan-Ake" xr:uid="{94B38F59-B19D-4A1D-82CE-CD7CF75D5F5D}"/>
    <hyperlink ref="C212" r:id="rId50" display="https://fbref.com/en/country/NED/Netherlands-Football" xr:uid="{1E8920F8-82AE-49BC-857A-5DFE0BD3F1FB}"/>
    <hyperlink ref="E212" r:id="rId51" display="https://fbref.com/en/squads/b8fd03ef/Manchester-City-Stats" xr:uid="{29E0053F-3A8D-490B-A4FC-49FB67B525B0}"/>
    <hyperlink ref="AK212" r:id="rId52" display="https://fbref.com/en/players/eaeca114/matchlogs/2023-2024/summary/Nathan-Ake-Match-Logs" xr:uid="{91A6F77C-A13D-48CC-8900-DD5DECEE24DE}"/>
    <hyperlink ref="B105" r:id="rId53" display="https://fbref.com/en/players/cd1acf9d/Trent-Alexander-Arnold" xr:uid="{368A3E1A-6FAE-410B-B5F3-91C194431BED}"/>
    <hyperlink ref="C105" r:id="rId54" display="https://fbref.com/en/country/ENG/England-Football" xr:uid="{15EDDF08-3BDF-4E9D-9B95-25B578BE37C9}"/>
    <hyperlink ref="E105" r:id="rId55" display="https://fbref.com/en/squads/822bd0ba/Liverpool-Stats" xr:uid="{07EF994B-7106-44AE-A9D5-E87250A08D46}"/>
    <hyperlink ref="AK105" r:id="rId56" display="https://fbref.com/en/players/cd1acf9d/matchlogs/2023-2024/summary/Trent-Alexander-Arnold-Match-Logs" xr:uid="{22EB2A70-AD84-4C21-86B8-FEC61061AB8F}"/>
    <hyperlink ref="B67" r:id="rId57" display="https://fbref.com/en/players/7a2e46a8/Alisson" xr:uid="{6A101D2E-CD93-41EE-82FF-DE6793E37E6B}"/>
    <hyperlink ref="C67" r:id="rId58" display="https://fbref.com/en/country/BRA/Brazil-Football" xr:uid="{6308FC9F-534A-4A2C-AF1E-FF72C03600EB}"/>
    <hyperlink ref="E67" r:id="rId59" display="https://fbref.com/en/squads/822bd0ba/Liverpool-Stats" xr:uid="{37F088DD-E6F4-4CAC-A70B-86B59BE42736}"/>
    <hyperlink ref="AK67" r:id="rId60" display="https://fbref.com/en/players/7a2e46a8/matchlogs/2023-2024/summary/Alisson-Match-Logs" xr:uid="{2548BAB1-220A-4E7A-B8BF-8F0114157941}"/>
    <hyperlink ref="B118" r:id="rId61" display="https://fbref.com/en/players/862a1c15/Miguel-Almiron" xr:uid="{B9FD3EDE-E572-48C4-92A2-5E6C2351E89B}"/>
    <hyperlink ref="C118" r:id="rId62" display="https://fbref.com/en/country/PAR/Paraguay-Football" xr:uid="{5F128C22-BE3D-402E-843C-E8827D75E747}"/>
    <hyperlink ref="E118" r:id="rId63" display="https://fbref.com/en/squads/b2b47a98/Newcastle-United-Stats" xr:uid="{7FCE1119-E997-4B80-8114-DE185C8DADE9}"/>
    <hyperlink ref="AK118" r:id="rId64" display="https://fbref.com/en/players/862a1c15/matchlogs/2023-2024/summary/Miguel-Almiron-Match-Logs" xr:uid="{0C9CC45C-DB2F-4277-8376-24807C99F8F2}"/>
    <hyperlink ref="B139" r:id="rId65" display="https://fbref.com/en/players/8b3ab7ad/Edson-Alvarez" xr:uid="{919C22C1-A68F-44AA-9EE9-CE410802E39C}"/>
    <hyperlink ref="C139" r:id="rId66" display="https://fbref.com/en/country/MEX/Mexico-Football" xr:uid="{AE50A362-3510-42D5-978B-127D0B7BF19A}"/>
    <hyperlink ref="E139" r:id="rId67" display="https://fbref.com/en/squads/7c21e445/West-Ham-United-Stats" xr:uid="{F78F01E1-75B6-4A40-ACF3-D7B265E7743C}"/>
    <hyperlink ref="AK139" r:id="rId68" display="https://fbref.com/en/players/8b3ab7ad/matchlogs/2023-2024/summary/Edson-Alvarez-Match-Logs" xr:uid="{D8B79FC1-D4D4-47F6-A7C9-65A60C6A48B3}"/>
    <hyperlink ref="B49" r:id="rId69" display="https://fbref.com/en/players/15ab5a2b/Julian-Alvarez" xr:uid="{1B4648A3-9463-4B1F-AE7E-D208A0858002}"/>
    <hyperlink ref="C49" r:id="rId70" display="https://fbref.com/en/country/ARG/Argentina-Football" xr:uid="{05084904-CE1C-4763-8EF2-B69BE348C02D}"/>
    <hyperlink ref="E49" r:id="rId71" display="https://fbref.com/en/squads/b8fd03ef/Manchester-City-Stats" xr:uid="{241ED90E-7F57-42CE-9E4B-31FF78AB112B}"/>
    <hyperlink ref="AK49" r:id="rId72" display="https://fbref.com/en/players/15ab5a2b/matchlogs/2023-2024/summary/Julian-Alvarez-Match-Logs" xr:uid="{D473A335-C933-4D20-82B3-74EB5321AC07}"/>
    <hyperlink ref="B123" r:id="rId73" display="https://fbref.com/en/players/2ee5b0c9/Zeki-Amdouni" xr:uid="{C823D1B2-DD66-4432-A829-2C131BBBA92B}"/>
    <hyperlink ref="C123" r:id="rId74" display="https://fbref.com/en/country/SUI/Switzerland-Football" xr:uid="{84D71E06-CC94-45DC-80E1-E2E72E949182}"/>
    <hyperlink ref="E123" r:id="rId75" display="https://fbref.com/en/squads/943e8050/Burnley-Stats" xr:uid="{ABB734FE-9EC3-490A-8743-5996D46D63B9}"/>
    <hyperlink ref="AK123" r:id="rId76" display="https://fbref.com/en/players/2ee5b0c9/matchlogs/2023-2024/summary/Zeki-Amdouni-Match-Logs" xr:uid="{CE935BBF-7C30-4A90-ADDB-6B6B786CA8D3}"/>
    <hyperlink ref="B267" r:id="rId77" display="https://fbref.com/en/players/5a2cb25d/Sofyan-Amrabat" xr:uid="{49C27982-A333-409A-8C46-C168F6CAF13D}"/>
    <hyperlink ref="C267" r:id="rId78" display="https://fbref.com/en/country/MAR/Morocco-Football" xr:uid="{0FA54C90-0275-4664-AD26-08B284A713DC}"/>
    <hyperlink ref="E267" r:id="rId79" display="https://fbref.com/en/squads/19538871/Manchester-United-Stats" xr:uid="{982E304D-7F56-4AEE-A339-8286FF31EA98}"/>
    <hyperlink ref="AK267" r:id="rId80" display="https://fbref.com/en/players/5a2cb25d/matchlogs/2023-2024/summary/Sofyan-Amrabat-Match-Logs" xr:uid="{7FD48C0C-DFF3-4F20-B0DD-B28E52D7610B}"/>
    <hyperlink ref="B3" r:id="rId81" display="https://fbref.com/en/players/e34fc66d/Joachim-Andersen" xr:uid="{EDA55F1C-EDB2-4E2C-B541-E12822850B40}"/>
    <hyperlink ref="C3" r:id="rId82" display="https://fbref.com/en/country/DEN/Denmark-Football" xr:uid="{F5C5A6E8-7747-485A-99BC-ADECB6E8EB5E}"/>
    <hyperlink ref="E3" r:id="rId83" display="https://fbref.com/en/squads/47c64c55/Crystal-Palace-Stats" xr:uid="{337B4563-AFBF-43EE-97BC-A26D9CBC0E2A}"/>
    <hyperlink ref="AK3" r:id="rId84" display="https://fbref.com/en/players/e34fc66d/matchlogs/2023-2024/summary/Joachim-Andersen-Match-Logs" xr:uid="{89E8FC3C-578A-4464-B0F3-9FAFAEA95653}"/>
    <hyperlink ref="B302" r:id="rId85" display="https://fbref.com/en/players/de31038e/Elliot-Anderson" xr:uid="{29037CC2-A46A-4C3E-AA7B-0C968D7FA331}"/>
    <hyperlink ref="C302" r:id="rId86" display="https://fbref.com/en/country/SCO/Scotland-Football" xr:uid="{A10EAE3C-D2AE-4038-B2EE-CEAC9339190D}"/>
    <hyperlink ref="E302" r:id="rId87" display="https://fbref.com/en/squads/b2b47a98/Newcastle-United-Stats" xr:uid="{5281DEC9-4393-4E68-B537-A1AF9F8548AD}"/>
    <hyperlink ref="AK302" r:id="rId88" display="https://fbref.com/en/players/de31038e/matchlogs/2023-2024/summary/Elliot-Anderson-Match-Logs" xr:uid="{D5051E05-0C1C-4CFC-A3B2-A01933B3CF74}"/>
    <hyperlink ref="B387" r:id="rId89" display="https://fbref.com/en/players/e4238fb1/Jaidon-Anthony" xr:uid="{73657777-9F7C-431D-BE3F-74393150E851}"/>
    <hyperlink ref="C387" r:id="rId90" display="https://fbref.com/en/country/ENG/England-Football" xr:uid="{7E39C627-C832-401B-AF58-65A320619C4B}"/>
    <hyperlink ref="E387" r:id="rId91" display="https://fbref.com/en/squads/4ba7cbea/Bournemouth-Stats" xr:uid="{15E1FF56-5521-41FB-AB61-8C08506D2C09}"/>
    <hyperlink ref="AK387" r:id="rId92" display="https://fbref.com/en/players/e4238fb1/matchlogs/2023-2024/summary/Jaidon-Anthony-Match-Logs" xr:uid="{87941C7B-25DE-4202-AD5D-5D1E368DC160}"/>
    <hyperlink ref="B195" r:id="rId93" display="https://fbref.com/en/players/ac05f970/Michail-Antonio" xr:uid="{5533FCF7-9C63-46E2-ACCF-003E19D985AD}"/>
    <hyperlink ref="C195" r:id="rId94" display="https://fbref.com/en/country/JAM/Jamaica-Football" xr:uid="{AFC9CF71-9A7A-40D5-9F5A-B8E95729567F}"/>
    <hyperlink ref="E195" r:id="rId95" display="https://fbref.com/en/squads/7c21e445/West-Ham-United-Stats" xr:uid="{E5AB62B6-EC29-4F91-9AF2-38834F256D6F}"/>
    <hyperlink ref="AK195" r:id="rId96" display="https://fbref.com/en/players/ac05f970/matchlogs/2023-2024/summary/Michail-Antonio-Match-Logs" xr:uid="{9A6D2B2D-2148-41F4-9D18-E18ECE5ADA06}"/>
    <hyperlink ref="B223" r:id="rId97" display="https://fbref.com/en/players/99127249/Antony" xr:uid="{A07FFDDF-4859-4C8F-90EE-A6B3D5BF3095}"/>
    <hyperlink ref="C223" r:id="rId98" display="https://fbref.com/en/country/BRA/Brazil-Football" xr:uid="{E0FC1CAA-0081-49AA-8DA1-277C438C3944}"/>
    <hyperlink ref="E223" r:id="rId99" display="https://fbref.com/en/squads/19538871/Manchester-United-Stats" xr:uid="{35417536-54FE-4E3F-93BD-44EC599907EB}"/>
    <hyperlink ref="AK223" r:id="rId100" display="https://fbref.com/en/players/99127249/matchlogs/2023-2024/summary/Antony-Match-Logs" xr:uid="{AF8F85E6-63A3-4507-B59B-A80FA4EDCB95}"/>
    <hyperlink ref="B130" r:id="rId101" display="https://fbref.com/en/players/05e8ca6d/Cameron-Archer" xr:uid="{0BF766E0-6D25-40C3-BFBD-5D83125B2CC8}"/>
    <hyperlink ref="C130" r:id="rId102" display="https://fbref.com/en/country/ENG/England-Football" xr:uid="{65B34FE8-4C64-4873-B57A-CE9AE5CD3CEF}"/>
    <hyperlink ref="E130" r:id="rId103" display="https://fbref.com/en/squads/1df6b87e/Sheffield-United-Stats" xr:uid="{6F43C801-EBFF-4E4A-BCD9-D262001A0D4B}"/>
    <hyperlink ref="AK130" r:id="rId104" display="https://fbref.com/en/players/05e8ca6d/matchlogs/2023-2024/summary/Cameron-Archer-Match-Logs" xr:uid="{A5C22A12-F5C7-4F07-A8C9-CE9E355B86B0}"/>
    <hyperlink ref="B483" r:id="rId105" display="https://fbref.com/en/players/05e8ca6d/Cameron-Archer" xr:uid="{A2800699-ACA1-4BEA-BB49-56CBBC12CD79}"/>
    <hyperlink ref="C483" r:id="rId106" display="https://fbref.com/en/country/ENG/England-Football" xr:uid="{35CF4679-519F-447D-8F0C-F57F6AFC0DCB}"/>
    <hyperlink ref="E483" r:id="rId107" display="https://fbref.com/en/squads/8602292d/Aston-Villa-Stats" xr:uid="{EE2C7D00-96BA-438F-AD3E-27035DEFADC1}"/>
    <hyperlink ref="AK483" r:id="rId108" display="https://fbref.com/en/players/05e8ca6d/matchlogs/2023-2024/summary/Cameron-Archer-Match-Logs" xr:uid="{96C05CA7-E5ED-47AB-97ED-A0C1FF07B80E}"/>
    <hyperlink ref="B68" r:id="rId109" display="https://fbref.com/en/players/2f965a72/Alphonse-Areola" xr:uid="{BF3EFB24-FE92-42BE-B775-50D4F94C80F6}"/>
    <hyperlink ref="C68" r:id="rId110" display="https://fbref.com/en/country/FRA/France-Football" xr:uid="{982EDFF1-91B6-4B48-8909-4E982442B0E3}"/>
    <hyperlink ref="E68" r:id="rId111" display="https://fbref.com/en/squads/7c21e445/West-Ham-United-Stats" xr:uid="{D2D28492-BA7E-49AA-8370-CC8F7CFBD880}"/>
    <hyperlink ref="AK68" r:id="rId112" display="https://fbref.com/en/players/2f965a72/matchlogs/2023-2024/summary/Alphonse-Areola-Match-Logs" xr:uid="{268146A0-ED30-4903-AEF4-9A4C2FAEACEC}"/>
    <hyperlink ref="B189" r:id="rId113" display="https://fbref.com/en/players/5c2b4f07/Serge-Aurier" xr:uid="{A20B3B87-531E-496C-B39C-1140C4129F96}"/>
    <hyperlink ref="C189" r:id="rId114" display="https://fbref.com/en/country/CIV/Cote-dIvoire-Football" xr:uid="{7B3912AF-FBA7-482B-B94B-7495C0DA112D}"/>
    <hyperlink ref="E189" r:id="rId115" display="https://fbref.com/en/squads/e4a775cb/Nottingham-Forest-Stats" xr:uid="{02CBA6D1-729C-4A8B-BE90-17C7E3D60AA4}"/>
    <hyperlink ref="AK189" r:id="rId116" display="https://fbref.com/en/players/5c2b4f07/matchlogs/2023-2024/summary/Serge-Aurier-Match-Logs" xr:uid="{615F5E88-E29B-42D5-8460-AC93CB497145}"/>
    <hyperlink ref="B229" r:id="rId117" display="https://fbref.com/en/players/e5478b87/Taiwo-Awoniyi" xr:uid="{5CF06CBD-7AB3-4DA7-93C5-75386D76B775}"/>
    <hyperlink ref="C229" r:id="rId118" display="https://fbref.com/en/country/NGA/Nigeria-Football" xr:uid="{62327FBC-8C33-4523-B6FA-CF8D9C1B66E3}"/>
    <hyperlink ref="E229" r:id="rId119" display="https://fbref.com/en/squads/e4a775cb/Nottingham-Forest-Stats" xr:uid="{2FCEA0E6-9729-4F08-B6BE-AD9CF1E51785}"/>
    <hyperlink ref="AK229" r:id="rId120" display="https://fbref.com/en/players/e5478b87/matchlogs/2023-2024/summary/Taiwo-Awoniyi-Match-Logs" xr:uid="{9035AC28-E179-4374-95DD-7B76DFD2E42E}"/>
    <hyperlink ref="B52" r:id="rId121" display="https://fbref.com/en/players/da052c14/Jordan-Ayew" xr:uid="{2A3B307F-D309-4A44-AE92-EEDE51B78551}"/>
    <hyperlink ref="C52" r:id="rId122" display="https://fbref.com/en/country/GHA/Ghana-Football" xr:uid="{D5D0B774-46CA-49D0-AFAA-641D2F3A138B}"/>
    <hyperlink ref="E52" r:id="rId123" display="https://fbref.com/en/squads/47c64c55/Crystal-Palace-Stats" xr:uid="{72454985-6A67-4A06-AB37-E686DBD40F0D}"/>
    <hyperlink ref="AK52" r:id="rId124" display="https://fbref.com/en/players/da052c14/matchlogs/2023-2024/summary/Jordan-Ayew-Match-Logs" xr:uid="{BEBE06D4-DBE6-4D8E-935A-90CEF5479A11}"/>
    <hyperlink ref="B344" r:id="rId125" display="https://fbref.com/en/players/06df8256/Benoit-Badiashile" xr:uid="{88C11FAE-A656-4733-97FF-1A7AFA50142E}"/>
    <hyperlink ref="C344" r:id="rId126" display="https://fbref.com/en/country/FRA/France-Football" xr:uid="{119FDBB3-EC79-4FE1-875E-D1BB90880F52}"/>
    <hyperlink ref="E344" r:id="rId127" display="https://fbref.com/en/squads/cff3d9bb/Chelsea-Stats" xr:uid="{134FEF03-BC95-405B-A371-EA4A1D8910FE}"/>
    <hyperlink ref="AK344" r:id="rId128" display="https://fbref.com/en/players/06df8256/matchlogs/2023-2024/summary/Benoit-Badiashile-Match-Logs" xr:uid="{5A868C44-2111-4EAB-9460-DD43CC563E25}"/>
    <hyperlink ref="B251" r:id="rId129" display="https://fbref.com/en/players/3a233281/Leon-Bailey" xr:uid="{33C999F3-9942-4C3C-8B95-8D38D0AF5BE7}"/>
    <hyperlink ref="C251" r:id="rId130" display="https://fbref.com/en/country/JAM/Jamaica-Football" xr:uid="{E5A9D5AD-3E10-4485-8306-136B7B93E804}"/>
    <hyperlink ref="E251" r:id="rId131" display="https://fbref.com/en/squads/8602292d/Aston-Villa-Stats" xr:uid="{B4A10500-95F7-4406-8BFE-18768AF71CE4}"/>
    <hyperlink ref="AK251" r:id="rId132" display="https://fbref.com/en/players/3a233281/matchlogs/2023-2024/summary/Leon-Bailey-Match-Logs" xr:uid="{4EE424F0-9434-4C47-B416-FBF468E9F2BF}"/>
    <hyperlink ref="B255" r:id="rId133" display="https://fbref.com/en/players/394854c4/George-Baldock" xr:uid="{BADC1BB1-9CFC-49C5-BAFF-906B836A4618}"/>
    <hyperlink ref="C255" r:id="rId134" display="https://fbref.com/en/country/GRE/Greece-Football" xr:uid="{6FFED19F-8CB5-4860-9CCB-354053B5162C}"/>
    <hyperlink ref="E255" r:id="rId135" display="https://fbref.com/en/squads/1df6b87e/Sheffield-United-Stats" xr:uid="{9E467DAF-63AB-41D3-A082-02DDF9A68A04}"/>
    <hyperlink ref="AK255" r:id="rId136" display="https://fbref.com/en/players/394854c4/matchlogs/2023-2024/summary/George-Baldock-Match-Logs" xr:uid="{52544402-7F88-43CD-B8F0-54D803346A18}"/>
    <hyperlink ref="B281" r:id="rId137" display="https://fbref.com/en/players/a1390d2f/Carlos-Baleba" xr:uid="{CB246C13-A8DB-4A40-B582-A9402D725FA5}"/>
    <hyperlink ref="C281" r:id="rId138" display="https://fbref.com/en/country/CMR/Cameroon-Football" xr:uid="{C66957A2-4F27-4AA0-A183-908831691402}"/>
    <hyperlink ref="E281" r:id="rId139" display="https://fbref.com/en/squads/d07537b9/Brighton-and-Hove-Albion-Stats" xr:uid="{1ED1C040-39BC-4A2B-A059-F3BF35FB8F57}"/>
    <hyperlink ref="AK281" r:id="rId140" display="https://fbref.com/en/players/a1390d2f/matchlogs/2023-2024/summary/Carlos-Baleba-Match-Logs" xr:uid="{9CF8991A-AF68-4E94-B53E-67B53035881B}"/>
    <hyperlink ref="B450" r:id="rId141" display="https://fbref.com/en/players/f449640d/Fode-Ballo-Toure" xr:uid="{990AD609-4742-4AAE-B7B4-F21BEAD17B02}"/>
    <hyperlink ref="C450" r:id="rId142" display="https://fbref.com/en/country/SEN/Senegal-Football" xr:uid="{83A99253-4BE5-4607-A026-92D658243F6A}"/>
    <hyperlink ref="E450" r:id="rId143" display="https://fbref.com/en/squads/fd962109/Fulham-Stats" xr:uid="{5159873D-DB93-458E-BE8D-425314F1DA22}"/>
    <hyperlink ref="AK450" r:id="rId144" display="https://fbref.com/en/players/f449640d/matchlogs/2023-2024/summary/Fode-Ballo-Toure-Match-Logs" xr:uid="{7509C04E-AD81-4041-8A53-8411291E62D2}"/>
    <hyperlink ref="B369" r:id="rId145" display="https://fbref.com/en/players/2886c9b5/Shandon-Baptiste" xr:uid="{31270CAD-48AD-4905-B901-9AE510A0BD2F}"/>
    <hyperlink ref="C369" r:id="rId146" display="https://fbref.com/en/country/GRN/Grenada-Football" xr:uid="{8AF3B875-3F29-44C9-AE3F-FBB7183E8F84}"/>
    <hyperlink ref="E369" r:id="rId147" display="https://fbref.com/en/squads/cd051869/Brentford-Stats" xr:uid="{8409B1BE-CC76-4D70-BBDB-570C77F2C4D2}"/>
    <hyperlink ref="AK369" r:id="rId148" display="https://fbref.com/en/players/2886c9b5/matchlogs/2023-2024/summary/Shandon-Baptiste-Match-Logs" xr:uid="{31CA3106-8DA9-421F-9A16-0F553E5CF5A1}"/>
    <hyperlink ref="B200" r:id="rId149" display="https://fbref.com/en/players/3a24769f/Ross-Barkley" xr:uid="{9C6AC19B-E579-469D-A807-20C24008A014}"/>
    <hyperlink ref="C200" r:id="rId150" display="https://fbref.com/en/country/ENG/England-Football" xr:uid="{7413D1D9-00E5-4F3E-962D-0BDA845E9962}"/>
    <hyperlink ref="E200" r:id="rId151" display="https://fbref.com/en/squads/e297cd13/Luton-Town-Stats" xr:uid="{21C61243-4804-40E7-9AC9-643B5587D62F}"/>
    <hyperlink ref="AK200" r:id="rId152" display="https://fbref.com/en/players/3a24769f/matchlogs/2023-2024/summary/Ross-Barkley-Match-Logs" xr:uid="{E8E320DA-076C-4819-8308-6983FEDB43DE}"/>
    <hyperlink ref="B371" r:id="rId153" display="https://fbref.com/en/players/3ea50f67/Harvey-Barnes" xr:uid="{1F2A74A3-CF88-4DD8-BEAB-757D52C789F0}"/>
    <hyperlink ref="C371" r:id="rId154" display="https://fbref.com/en/country/ENG/England-Football" xr:uid="{296D0FB0-F065-4A77-8E68-8B7752FDE5CE}"/>
    <hyperlink ref="E371" r:id="rId155" display="https://fbref.com/en/squads/b2b47a98/Newcastle-United-Stats" xr:uid="{CEB60D80-2498-4ECA-8403-85C0DCB2F8E8}"/>
    <hyperlink ref="AK371" r:id="rId156" display="https://fbref.com/en/players/3ea50f67/matchlogs/2023-2024/summary/Harvey-Barnes-Match-Logs" xr:uid="{40858140-932E-4EFC-9FD1-44C223AB06C1}"/>
    <hyperlink ref="B332" r:id="rId157" display="https://fbref.com/en/players/1aa84968/Chris-Basham" xr:uid="{DFD410AC-61E8-4F1B-9C16-777143D8BCDE}"/>
    <hyperlink ref="C332" r:id="rId158" display="https://fbref.com/en/country/ENG/England-Football" xr:uid="{B29FC432-2135-4555-87F0-35FCBD269FA2}"/>
    <hyperlink ref="E332" r:id="rId159" display="https://fbref.com/en/squads/1df6b87e/Sheffield-United-Stats" xr:uid="{D660FC3B-B9B5-4C8B-88FA-D3CFDAADA400}"/>
    <hyperlink ref="AK332" r:id="rId160" display="https://fbref.com/en/players/1aa84968/matchlogs/2023-2024/summary/Chris-Basham-Match-Logs" xr:uid="{4A156C5D-4340-4650-B330-D0F18D8366DB}"/>
    <hyperlink ref="B183" r:id="rId161" display="https://fbref.com/en/players/a36524bf/Calvin-Bassey" xr:uid="{3D0EA664-4D9E-4CDD-81B1-14CF65070B6F}"/>
    <hyperlink ref="C183" r:id="rId162" display="https://fbref.com/en/country/NGA/Nigeria-Football" xr:uid="{817A788F-9999-45C5-B9CD-738338CC695E}"/>
    <hyperlink ref="E183" r:id="rId163" display="https://fbref.com/en/squads/fd962109/Fulham-Stats" xr:uid="{50C9D06B-C347-4838-993F-3719B0395F44}"/>
    <hyperlink ref="AK183" r:id="rId164" display="https://fbref.com/en/players/a36524bf/matchlogs/2023-2024/summary/Calvin-Bassey-Match-Logs" xr:uid="{EF82633B-B1B0-41EF-9D2C-E782A3BDBAAA}"/>
    <hyperlink ref="B490" r:id="rId165" display="https://fbref.com/en/players/50dc94ce/Donny-van-de-Beek" xr:uid="{5EDD87E8-9B13-433B-B799-ED924AB17D92}"/>
    <hyperlink ref="C490" r:id="rId166" display="https://fbref.com/en/country/NED/Netherlands-Football" xr:uid="{FFAB9B24-3B17-428B-B41A-83B87092F1A1}"/>
    <hyperlink ref="E490" r:id="rId167" display="https://fbref.com/en/squads/19538871/Manchester-United-Stats" xr:uid="{AF0DB18D-90B9-46D6-8EDD-9E486BE64EA0}"/>
    <hyperlink ref="AK490" r:id="rId168" display="https://fbref.com/en/players/50dc94ce/matchlogs/2023-2024/summary/Donny-van-de-Beek-Match-Logs" xr:uid="{1C594D1B-DF33-496F-9E9B-876B296771A4}"/>
    <hyperlink ref="B161" r:id="rId169" display="https://fbref.com/en/players/399e9474/Amarii-Bell" xr:uid="{196538E1-D0CB-4DFB-B979-37730A04EBEC}"/>
    <hyperlink ref="C161" r:id="rId170" display="https://fbref.com/en/country/JAM/Jamaica-Football" xr:uid="{07B15968-0D81-4619-8979-878C45533840}"/>
    <hyperlink ref="E161" r:id="rId171" display="https://fbref.com/en/squads/e297cd13/Luton-Town-Stats" xr:uid="{1F19FA07-F0C5-4AB7-8B5F-B4934FD973C8}"/>
    <hyperlink ref="AK161" r:id="rId172" display="https://fbref.com/en/players/399e9474/matchlogs/2023-2024/summary/Amarii-Bell-Match-Logs" xr:uid="{26F7B6E1-0069-4CD7-BB6F-911318246A09}"/>
    <hyperlink ref="B319" r:id="rId173" display="https://fbref.com/en/players/10f0fdd3/Jean-Ricner-Bellegarde" xr:uid="{92CE5666-6BE5-4ACA-BD89-F7664257E18A}"/>
    <hyperlink ref="C319" r:id="rId174" display="https://fbref.com/en/country/FRA/France-Football" xr:uid="{BA6D5895-F743-424B-A884-3D01C2732EF3}"/>
    <hyperlink ref="E319" r:id="rId175" display="https://fbref.com/en/squads/8cec06e1/Wolverhampton-Wanderers-Stats" xr:uid="{60FBD1AD-4DBF-4117-B56E-8E9334603AFB}"/>
    <hyperlink ref="AK319" r:id="rId176" display="https://fbref.com/en/players/10f0fdd3/matchlogs/2023-2024/summary/Jean-Ricner-Bellegarde-Match-Logs" xr:uid="{53D2A7EB-37FB-4ECE-9EBC-A354D6E15AEC}"/>
    <hyperlink ref="B388" r:id="rId177" display="https://fbref.com/en/players/9ade9ce1/Anis-Ben-Slimane" xr:uid="{447009F8-2A8B-4B6C-B5DA-A8194AC93C61}"/>
    <hyperlink ref="C388" r:id="rId178" display="https://fbref.com/en/country/TUN/Tunisia-Football" xr:uid="{2A36E73F-5207-43CA-96EA-17A3F611F4E9}"/>
    <hyperlink ref="E388" r:id="rId179" display="https://fbref.com/en/squads/1df6b87e/Sheffield-United-Stats" xr:uid="{D043F549-C902-4EA0-B0C3-B6351058E6F9}"/>
    <hyperlink ref="AK388" r:id="rId180" display="https://fbref.com/en/players/9ade9ce1/matchlogs/2023-2024/summary/Anis-Ben-Slimane-Match-Logs" xr:uid="{D46D6F6E-7DBE-4B84-BFB4-D243AE354039}"/>
    <hyperlink ref="B276" r:id="rId181" display="https://fbref.com/en/players/5a04fd92/Said-Benrahma" xr:uid="{7E5EAE8C-9260-467E-832F-90F621A11C18}"/>
    <hyperlink ref="C276" r:id="rId182" display="https://fbref.com/en/country/ALG/Algeria-Football" xr:uid="{256C0B0A-7750-4F90-8076-7742DF36C9EA}"/>
    <hyperlink ref="E276" r:id="rId183" display="https://fbref.com/en/squads/7c21e445/West-Ham-United-Stats" xr:uid="{90F58F48-F821-4DDD-959B-AD4241A15DA1}"/>
    <hyperlink ref="AK276" r:id="rId184" display="https://fbref.com/en/players/5a04fd92/matchlogs/2023-2024/summary/Said-Benrahma-Match-Logs" xr:uid="{EA0461B1-F52A-40C6-9386-1AF69DA43E43}"/>
    <hyperlink ref="B427" r:id="rId185" display="https://fbref.com/en/players/3b8674e6/Rodrigo-Bentancur" xr:uid="{B8BDD997-9708-4B78-BAF8-01C734E43ABF}"/>
    <hyperlink ref="C427" r:id="rId186" display="https://fbref.com/en/country/URU/Uruguay-Football" xr:uid="{8611BAAD-9236-4AFD-8C40-451AB3BC8C02}"/>
    <hyperlink ref="E427" r:id="rId187" display="https://fbref.com/en/squads/361ca564/Tottenham-Hotspur-Stats" xr:uid="{7CF664BB-CA5B-4129-BF05-915982BA0D31}"/>
    <hyperlink ref="AK427" r:id="rId188" display="https://fbref.com/en/players/3b8674e6/matchlogs/2023-2024/summary/Rodrigo-Bentancur-Match-Logs" xr:uid="{26CF8F4D-E582-4541-AE91-A9E9BA8E25EE}"/>
    <hyperlink ref="B385" r:id="rId189" display="https://fbref.com/en/players/68db6358/Daniel-Bentley" xr:uid="{327EA4AE-0DCD-4A8D-B24F-D62C2E4E73FC}"/>
    <hyperlink ref="C385" r:id="rId190" display="https://fbref.com/en/country/ENG/England-Football" xr:uid="{00B3A9C3-52C8-4035-8991-A1C5A09CE726}"/>
    <hyperlink ref="E385" r:id="rId191" display="https://fbref.com/en/squads/8cec06e1/Wolverhampton-Wanderers-Stats" xr:uid="{179AEFAD-4F53-4B26-B2DA-742C1E26EB35}"/>
    <hyperlink ref="AK385" r:id="rId192" display="https://fbref.com/en/players/68db6358/matchlogs/2023-2024/summary/Daniel-Bentley-Match-Logs" xr:uid="{7D1BBE14-A97A-4247-8CE4-19E0C768963E}"/>
    <hyperlink ref="B232" r:id="rId193" display="https://fbref.com/en/players/f72293fc/Johann-Berg-Gudmundsson" xr:uid="{D4314B8D-7357-4346-B5A9-B93D121050DA}"/>
    <hyperlink ref="C232" r:id="rId194" display="https://fbref.com/en/country/ISL/Iceland-Football" xr:uid="{DB48E1AA-AD36-4D76-8F7F-16D99A14FDBD}"/>
    <hyperlink ref="E232" r:id="rId195" display="https://fbref.com/en/squads/943e8050/Burnley-Stats" xr:uid="{CDAD1745-348D-4E2D-81FC-30673E5B3D2A}"/>
    <hyperlink ref="AK232" r:id="rId196" display="https://fbref.com/en/players/f72293fc/matchlogs/2023-2024/summary/Johann-Berg-Gudmundsson-Match-Logs" xr:uid="{7469F55A-A325-48F9-85E7-66064F2839B7}"/>
    <hyperlink ref="B95" r:id="rId197" display="https://fbref.com/en/players/d0b6129f/Sander-Berge" xr:uid="{231835BF-C127-43B4-8BB7-8BF444F79269}"/>
    <hyperlink ref="C95" r:id="rId198" display="https://fbref.com/en/country/NOR/Norway-Football" xr:uid="{57FB5769-14BE-4241-8C0A-22385641308E}"/>
    <hyperlink ref="E95" r:id="rId199" display="https://fbref.com/en/squads/943e8050/Burnley-Stats" xr:uid="{B363D013-F9EF-415C-B724-93D256676DFE}"/>
    <hyperlink ref="AK95" r:id="rId200" display="https://fbref.com/en/players/d0b6129f/matchlogs/2023-2024/summary/Sander-Berge-Match-Logs" xr:uid="{729C1582-CEAC-424E-AD5D-D3ED868F3E47}"/>
    <hyperlink ref="B456" r:id="rId201" display="https://fbref.com/en/players/2aaadf33/Luke-Berry" xr:uid="{D0EDDF47-4838-4B64-AE16-2AF446AE4839}"/>
    <hyperlink ref="C456" r:id="rId202" display="https://fbref.com/en/country/ENG/England-Football" xr:uid="{23ED245F-D3C0-4E36-B3A0-DDE7A7F7C439}"/>
    <hyperlink ref="E456" r:id="rId203" display="https://fbref.com/en/squads/e297cd13/Luton-Town-Stats" xr:uid="{B9F7EAC4-A972-4811-B3EB-2B02FC1E8C05}"/>
    <hyperlink ref="AK456" r:id="rId204" display="https://fbref.com/en/players/2aaadf33/matchlogs/2023-2024/summary/Luke-Berry-Match-Logs" xr:uid="{99180358-FD2D-42A1-BF46-525D0EF02770}"/>
    <hyperlink ref="B301" r:id="rId205" display="https://fbref.com/en/players/ed5c0319/Beto" xr:uid="{0A2B2CE1-FA35-4D52-8E60-A2B8DE9F4CCD}"/>
    <hyperlink ref="C301" r:id="rId206" display="https://fbref.com/en/country/GNB/Guinea-Bissau-Football" xr:uid="{64F5343B-F1BA-4DD7-A7CF-2A5A80501D5A}"/>
    <hyperlink ref="E301" r:id="rId207" display="https://fbref.com/en/squads/d3fd31cc/Everton-Stats" xr:uid="{514670AD-4530-4E57-984A-4FA5E4682852}"/>
    <hyperlink ref="AK301" r:id="rId208" display="https://fbref.com/en/players/ed5c0319/matchlogs/2023-2024/summary/Beto-Match-Logs" xr:uid="{31F13116-8353-4572-9358-B45D5569FEB0}"/>
    <hyperlink ref="B153" r:id="rId209" display="https://fbref.com/en/players/9af1f9ff/Jordan-Beyer" xr:uid="{99FC401B-0256-45C4-81A2-4A5B38C368AA}"/>
    <hyperlink ref="C153" r:id="rId210" display="https://fbref.com/en/country/GER/Germany-Football" xr:uid="{73EA3614-25B5-4875-8149-65E5CEEC5E38}"/>
    <hyperlink ref="E153" r:id="rId211" display="https://fbref.com/en/squads/943e8050/Burnley-Stats" xr:uid="{03B43AA1-6E80-4F4F-8CB1-0F1E2D4C25B5}"/>
    <hyperlink ref="AK153" r:id="rId212" display="https://fbref.com/en/players/9af1f9ff/matchlogs/2023-2024/summary/Jordan-Beyer-Match-Logs" xr:uid="{5EB94BCE-79E6-4836-A156-EABC061B7810}"/>
    <hyperlink ref="B125" r:id="rId213" display="https://fbref.com/en/players/d328a254/Philip-Billing" xr:uid="{76AA8F94-D2CD-4C47-8EE8-EEA11C0B9858}"/>
    <hyperlink ref="C125" r:id="rId214" display="https://fbref.com/en/country/DEN/Denmark-Football" xr:uid="{7C30C435-6989-470C-BA1C-5B21AFA81105}"/>
    <hyperlink ref="E125" r:id="rId215" display="https://fbref.com/en/squads/4ba7cbea/Bournemouth-Stats" xr:uid="{BA09453E-C152-4AB9-A692-194487B49233}"/>
    <hyperlink ref="AK125" r:id="rId216" display="https://fbref.com/en/players/d328a254/matchlogs/2023-2024/summary/Philip-Billing-Match-Logs" xr:uid="{9AC79050-7391-4BDD-957E-A250412664B0}"/>
    <hyperlink ref="B104" r:id="rId217" display="https://fbref.com/en/players/6c203af0/Yves-Bissouma" xr:uid="{FBDE0840-1C9C-4047-BB92-44765ABE3659}"/>
    <hyperlink ref="C104" r:id="rId218" display="https://fbref.com/en/country/MLI/Mali-Football" xr:uid="{5507BFE6-E73A-4C13-8439-F9325E3836CA}"/>
    <hyperlink ref="E104" r:id="rId219" display="https://fbref.com/en/squads/361ca564/Tottenham-Hotspur-Stats" xr:uid="{1C5337F2-0ADA-4811-A03D-7D6D0A3DD61C}"/>
    <hyperlink ref="AK104" r:id="rId220" display="https://fbref.com/en/players/6c203af0/matchlogs/2023-2024/summary/Yves-Bissouma-Match-Logs" xr:uid="{09EB8F31-CF14-4322-8D72-09DA0E1A90BA}"/>
    <hyperlink ref="B467" r:id="rId221" display="https://fbref.com/en/players/4c5835e6/Benicio-Boaitey" xr:uid="{A1E48D9F-942C-4BE8-A396-EED595B95265}"/>
    <hyperlink ref="C467" r:id="rId222" display="https://fbref.com/en/country/ENG/England-Football" xr:uid="{D41B7536-BB39-4EBE-AD63-B67506D1EE7C}"/>
    <hyperlink ref="E467" r:id="rId223" display="https://fbref.com/en/squads/d07537b9/Brighton-and-Hove-Albion-Stats" xr:uid="{EACA4056-C81C-4C1B-BBF3-9C694833E231}"/>
    <hyperlink ref="AK467" r:id="rId224" display="https://fbref.com/en/players/4c5835e6/matchlogs/2023-2024/summary/Benicio-Boaitey-Match-Logs" xr:uid="{7152BEEE-8427-4366-82D8-9F085BADF71A}"/>
    <hyperlink ref="B438" r:id="rId225" display="https://fbref.com/en/players/eed2427e/Oscar-Bobb" xr:uid="{453FEBAE-2EAF-4B7F-ADA3-E625E293DC6C}"/>
    <hyperlink ref="C438" r:id="rId226" display="https://fbref.com/en/country/NOR/Norway-Football" xr:uid="{D8774CB7-5B9B-4A14-87A1-704B6AB521AA}"/>
    <hyperlink ref="E438" r:id="rId227" display="https://fbref.com/en/squads/b8fd03ef/Manchester-City-Stats" xr:uid="{05A166AB-19DB-4F48-B977-8969247D11B7}"/>
    <hyperlink ref="AK438" r:id="rId228" display="https://fbref.com/en/players/eed2427e/matchlogs/2023-2024/summary/Oscar-Bobb-Match-Logs" xr:uid="{0A4BB2F4-12AD-416D-A2A9-738F813D3A21}"/>
    <hyperlink ref="B154" r:id="rId229" display="https://fbref.com/en/players/ae5019e6/Jayden-Bogle" xr:uid="{3D88FD45-F3F7-43A7-87EE-E7345EF08F82}"/>
    <hyperlink ref="C154" r:id="rId230" display="https://fbref.com/en/country/ENG/England-Football" xr:uid="{4BFF8471-44C2-4C53-AEF4-6986A2DC3EB0}"/>
    <hyperlink ref="E154" r:id="rId231" display="https://fbref.com/en/squads/1df6b87e/Sheffield-United-Stats" xr:uid="{19AECC7C-385F-465E-9E63-FE4E1302189C}"/>
    <hyperlink ref="AK154" r:id="rId232" display="https://fbref.com/en/players/ae5019e6/matchlogs/2023-2024/summary/Jayden-Bogle-Match-Logs" xr:uid="{B032C7F1-8FFF-4647-90AC-86912A9EC0BB}"/>
    <hyperlink ref="B169" r:id="rId233" display="https://fbref.com/en/players/a4ac4b8f/Willy-Boly" xr:uid="{53458859-8167-4052-9A88-8FFCE5EE9984}"/>
    <hyperlink ref="C169" r:id="rId234" display="https://fbref.com/en/country/CIV/Cote-dIvoire-Football" xr:uid="{F60266FB-E7BA-4476-8A50-5EA2C462B430}"/>
    <hyperlink ref="E169" r:id="rId235" display="https://fbref.com/en/squads/e4a775cb/Nottingham-Forest-Stats" xr:uid="{B56B2AEF-D92D-4A56-97BB-00468E346741}"/>
    <hyperlink ref="AK169" r:id="rId236" display="https://fbref.com/en/players/a4ac4b8f/matchlogs/2023-2024/summary/Willy-Boly-Match-Logs" xr:uid="{722579FE-820E-4C3F-91B4-48978C2B9B73}"/>
    <hyperlink ref="B293" r:id="rId237" display="https://fbref.com/en/players/ccce7025/Sven-Botman" xr:uid="{BA74FA9C-4B24-4B22-8B9D-0D5FAC47FE78}"/>
    <hyperlink ref="C293" r:id="rId238" display="https://fbref.com/en/country/NED/Netherlands-Football" xr:uid="{A4010B20-709D-4E0B-8718-8E139597777E}"/>
    <hyperlink ref="E293" r:id="rId239" display="https://fbref.com/en/squads/b2b47a98/Newcastle-United-Stats" xr:uid="{36D76D0F-9789-4EFA-BF16-146C113318B7}"/>
    <hyperlink ref="AK293" r:id="rId240" display="https://fbref.com/en/players/ccce7025/matchlogs/2023-2024/summary/Sven-Botman-Match-Logs" xr:uid="{F513D7D4-892C-4156-9AE3-9A9110D756E7}"/>
    <hyperlink ref="B39" r:id="rId241" display="https://fbref.com/en/players/79c84d1c/Jarrod-Bowen" xr:uid="{190D92BA-2A3C-4284-9D0E-A30376D3AB7C}"/>
    <hyperlink ref="C39" r:id="rId242" display="https://fbref.com/en/country/ENG/England-Football" xr:uid="{B0A93A7B-1734-4F63-B23B-87A6D13C950B}"/>
    <hyperlink ref="E39" r:id="rId243" display="https://fbref.com/en/squads/7c21e445/West-Ham-United-Stats" xr:uid="{8F078784-4122-4FA9-866E-B6DB6E58A60B}"/>
    <hyperlink ref="AK39" r:id="rId244" display="https://fbref.com/en/players/79c84d1c/matchlogs/2023-2024/summary/Jarrod-Bowen-Match-Logs" xr:uid="{D2DE52B9-D33B-4691-B7D5-0C8CE488F8B8}"/>
    <hyperlink ref="B69" r:id="rId245" display="https://fbref.com/en/players/c1949191/Jarrad-Branthwaite" xr:uid="{E107F70A-E1A1-45D8-B35D-9E425E5933BC}"/>
    <hyperlink ref="C69" r:id="rId246" display="https://fbref.com/en/country/ENG/England-Football" xr:uid="{9031344F-898B-47B1-90B4-5500B2A845CD}"/>
    <hyperlink ref="E69" r:id="rId247" display="https://fbref.com/en/squads/d3fd31cc/Everton-Stats" xr:uid="{67FB1D24-5B04-42B5-A75B-5A52530866F7}"/>
    <hyperlink ref="AK69" r:id="rId248" display="https://fbref.com/en/players/c1949191/matchlogs/2023-2024/summary/Jarrad-Branthwaite-Match-Logs" xr:uid="{E366936B-7AF8-4C7D-BF9E-4ABB8C05C4F9}"/>
    <hyperlink ref="B384" r:id="rId249" display="https://fbref.com/en/players/30e81a88/Rhian-Brewster" xr:uid="{58E9E63B-F97B-4253-AFE4-C064CA4319F6}"/>
    <hyperlink ref="C384" r:id="rId250" display="https://fbref.com/en/country/ENG/England-Football" xr:uid="{BCF95E8D-24D7-4003-A958-377373B6AD39}"/>
    <hyperlink ref="E384" r:id="rId251" display="https://fbref.com/en/squads/1df6b87e/Sheffield-United-Stats" xr:uid="{4DD5D44F-BB6E-4B37-A008-2EF75B4F94E3}"/>
    <hyperlink ref="AK384" r:id="rId252" display="https://fbref.com/en/players/30e81a88/matchlogs/2023-2024/summary/Rhian-Brewster-Match-Logs" xr:uid="{6FFA47DE-A29C-40A3-9B5C-69E7F8B3B003}"/>
    <hyperlink ref="B360" r:id="rId253" display="https://fbref.com/en/players/97220da2/Armando-Broja" xr:uid="{54B7EA66-73BB-4697-8DAB-00EEB71B9B52}"/>
    <hyperlink ref="C360" r:id="rId254" display="https://fbref.com/en/country/ALB/Albania-Football" xr:uid="{B5C6720B-63E0-45ED-AFE1-70725C500360}"/>
    <hyperlink ref="E360" r:id="rId255" display="https://fbref.com/en/squads/cff3d9bb/Chelsea-Stats" xr:uid="{ABD9C9B2-45FD-4076-BDC7-3918D0C45F61}"/>
    <hyperlink ref="AK360" r:id="rId256" display="https://fbref.com/en/players/97220da2/matchlogs/2023-2024/summary/Armando-Broja-Match-Logs" xr:uid="{CA99DEBB-3B25-44EB-9BA5-B1FB1A1FE158}"/>
    <hyperlink ref="B382" r:id="rId257" display="https://fbref.com/en/players/5f346071/Andre-Brooks" xr:uid="{6D1C0ABC-F3F0-432C-A9D2-4AC086CA33E6}"/>
    <hyperlink ref="C382" r:id="rId258" display="https://fbref.com/en/country/ENG/England-Football" xr:uid="{FEEE0BCD-94F9-4EB5-9D58-20BB8844ECB5}"/>
    <hyperlink ref="E382" r:id="rId259" display="https://fbref.com/en/squads/1df6b87e/Sheffield-United-Stats" xr:uid="{A56725AF-BCAB-40DA-B8A6-508ADD93A224}"/>
    <hyperlink ref="AK382" r:id="rId260" display="https://fbref.com/en/players/5f346071/matchlogs/2023-2024/summary/Andre-Brooks-Match-Logs" xr:uid="{F152693E-4B0B-4F55-A247-AA1F04BE7172}"/>
    <hyperlink ref="B358" r:id="rId261" display="https://fbref.com/en/players/dc4cae05/David-Brooks" xr:uid="{B992853E-E02D-4FAF-A7EE-8ED63C34569B}"/>
    <hyperlink ref="C358" r:id="rId262" display="https://fbref.com/en/country/WAL/Wales-Football" xr:uid="{E1D0F123-95E0-47E1-9B43-A5F744F04CC8}"/>
    <hyperlink ref="E358" r:id="rId263" display="https://fbref.com/en/squads/4ba7cbea/Bournemouth-Stats" xr:uid="{B7A9387B-46BD-4569-B81C-C2FC557FFE2A}"/>
    <hyperlink ref="AK358" r:id="rId264" display="https://fbref.com/en/players/dc4cae05/matchlogs/2023-2024/summary/David-Brooks-Match-Logs" xr:uid="{78C3166E-151B-492D-8FFF-79B41E151ECC}"/>
    <hyperlink ref="B204" r:id="rId265" display="https://fbref.com/en/players/ca18c8f1/Jacob-Brown" xr:uid="{9CEE6761-8AA1-42B6-9D7F-6D1220E95B2A}"/>
    <hyperlink ref="C204" r:id="rId266" display="https://fbref.com/en/country/SCO/Scotland-Football" xr:uid="{965E7C80-1D57-4E56-93F0-ADE2B7AEC3DB}"/>
    <hyperlink ref="E204" r:id="rId267" display="https://fbref.com/en/squads/e297cd13/Luton-Town-Stats" xr:uid="{ED20BDD9-5336-4F98-B4DF-B8188100CC6B}"/>
    <hyperlink ref="AK204" r:id="rId268" display="https://fbref.com/en/players/ca18c8f1/matchlogs/2023-2024/summary/Jacob-Brown-Match-Logs" xr:uid="{AAD2933A-A4D6-49AA-B529-9FF83C96B40B}"/>
    <hyperlink ref="B102" r:id="rId269" display="https://fbref.com/en/players/47369df8/Josh-Brownhill" xr:uid="{764EE970-C57B-4D75-97F0-F0917DD41E17}"/>
    <hyperlink ref="C102" r:id="rId270" display="https://fbref.com/en/country/ENG/England-Football" xr:uid="{811F6293-0118-43E7-83CE-6C55AAB38379}"/>
    <hyperlink ref="E102" r:id="rId271" display="https://fbref.com/en/squads/943e8050/Burnley-Stats" xr:uid="{AFC9DE1F-1C49-43F7-B3C8-82956A71CE92}"/>
    <hyperlink ref="AK102" r:id="rId272" display="https://fbref.com/en/players/47369df8/matchlogs/2023-2024/summary/Josh-Brownhill-Match-Logs" xr:uid="{639AB1EE-A738-4BA4-8436-75A8E9FECBCE}"/>
    <hyperlink ref="B331" r:id="rId273" display="https://fbref.com/en/players/4e204552/Jacob-Bruun-Larsen" xr:uid="{1A870EDE-A692-4288-8FFC-2BDCB0E2F831}"/>
    <hyperlink ref="C331" r:id="rId274" display="https://fbref.com/en/country/DEN/Denmark-Football" xr:uid="{7E15D75E-A750-46EA-97F0-C243CC554D75}"/>
    <hyperlink ref="E331" r:id="rId275" display="https://fbref.com/en/squads/943e8050/Burnley-Stats" xr:uid="{2DDB8AD4-2F18-420F-B79C-99553020E59F}"/>
    <hyperlink ref="AK331" r:id="rId276" display="https://fbref.com/en/players/4e204552/matchlogs/2023-2024/summary/Jacob-Bruun-Larsen-Match-Logs" xr:uid="{791B5DCC-1ABB-4CC4-AB6D-8D78ADBDD731}"/>
    <hyperlink ref="B325" r:id="rId277" display="https://fbref.com/en/players/bfc3b3a0/Hugo-Bueno" xr:uid="{DF0133E8-5322-4EA8-B74E-5DB9DC6787C6}"/>
    <hyperlink ref="C325" r:id="rId278" display="https://fbref.com/en/country/ESP/Spain-Football" xr:uid="{150752F3-8228-4EB8-B55D-5FFDF6442A94}"/>
    <hyperlink ref="E325" r:id="rId279" display="https://fbref.com/en/squads/8cec06e1/Wolverhampton-Wanderers-Stats" xr:uid="{72DD4534-C042-4989-ABF2-542FB2925D7B}"/>
    <hyperlink ref="AK325" r:id="rId280" display="https://fbref.com/en/players/bfc3b3a0/matchlogs/2023-2024/summary/Hugo-Bueno-Match-Logs" xr:uid="{47B124EF-876A-4342-8DD1-81F044389B06}"/>
    <hyperlink ref="B428" r:id="rId281" display="https://fbref.com/en/players/edc98fac/Santiago-Bueno" xr:uid="{89427F01-D331-4289-B93C-0A31AA0569AA}"/>
    <hyperlink ref="C428" r:id="rId282" display="https://fbref.com/en/country/URU/Uruguay-Football" xr:uid="{1170CD7E-4035-4E3E-8631-FB6F95EE35E2}"/>
    <hyperlink ref="E428" r:id="rId283" display="https://fbref.com/en/squads/8cec06e1/Wolverhampton-Wanderers-Stats" xr:uid="{F6408B46-FED7-4C8D-B232-9C56F74EAE9D}"/>
    <hyperlink ref="AK428" r:id="rId284" display="https://fbref.com/en/players/edc98fac/matchlogs/2023-2024/summary/Santiago-Bueno-Match-Logs" xr:uid="{D504342F-A84F-44BC-A42D-54F3E428B763}"/>
    <hyperlink ref="B337" r:id="rId285" display="https://fbref.com/en/players/468a7a91/Facundo-Buonanotte" xr:uid="{1EB80473-F2B5-416A-BDF8-F60BB92DED94}"/>
    <hyperlink ref="C337" r:id="rId286" display="https://fbref.com/en/country/ARG/Argentina-Football" xr:uid="{22150501-683D-4693-9E51-9478E3C7068A}"/>
    <hyperlink ref="E337" r:id="rId287" display="https://fbref.com/en/squads/d07537b9/Brighton-and-Hove-Albion-Stats" xr:uid="{42FC114B-84FA-4F0E-97B0-871185F8B746}"/>
    <hyperlink ref="AK337" r:id="rId288" display="https://fbref.com/en/players/468a7a91/matchlogs/2023-2024/summary/Facundo-Buonanotte-Match-Logs" xr:uid="{16B88C57-1B68-4E75-A785-FE84345C50C1}"/>
    <hyperlink ref="B250" r:id="rId289" display="https://fbref.com/en/players/a681b7b7/Reece-Burke" xr:uid="{64F08C2D-C04D-42FF-9DF0-DFC42E5B71C1}"/>
    <hyperlink ref="C250" r:id="rId290" display="https://fbref.com/en/country/ENG/England-Football" xr:uid="{05C9915F-ADDC-489F-815C-88433C2D29F7}"/>
    <hyperlink ref="E250" r:id="rId291" display="https://fbref.com/en/squads/e297cd13/Luton-Town-Stats" xr:uid="{8C555832-AF59-4D82-8FE7-597B987FEFAD}"/>
    <hyperlink ref="AK250" r:id="rId292" display="https://fbref.com/en/players/a681b7b7/matchlogs/2023-2024/summary/Reece-Burke-Match-Logs" xr:uid="{731AEC92-A680-41DD-A4A2-DFD1C62F14F7}"/>
    <hyperlink ref="B155" r:id="rId293" display="https://fbref.com/en/players/b2d31e83/Dan-Burn" xr:uid="{B4FFB857-09A9-4EF8-8EDA-143AC5E5DC80}"/>
    <hyperlink ref="C155" r:id="rId294" display="https://fbref.com/en/country/ENG/England-Football" xr:uid="{8234F0DF-743F-4E80-9CC8-E4024704AF96}"/>
    <hyperlink ref="E155" r:id="rId295" display="https://fbref.com/en/squads/b2b47a98/Newcastle-United-Stats" xr:uid="{68AA8C29-D2BF-4055-9368-C6C515D80503}"/>
    <hyperlink ref="AK155" r:id="rId296" display="https://fbref.com/en/players/b2d31e83/matchlogs/2023-2024/summary/Dan-Burn-Match-Logs" xr:uid="{96944A1A-E250-41EB-B49E-FD9EA3FD23FC}"/>
    <hyperlink ref="B476" r:id="rId297" display="https://fbref.com/en/players/dab84ad2/Mason-Burstow" xr:uid="{3E6DD785-6AA2-4BFC-B9DB-82796EE91B10}"/>
    <hyperlink ref="C476" r:id="rId298" display="https://fbref.com/en/country/ENG/England-Football" xr:uid="{3B3AE323-E6A8-4E0A-B844-F37E47B63213}"/>
    <hyperlink ref="E476" r:id="rId299" display="https://fbref.com/en/squads/cff3d9bb/Chelsea-Stats" xr:uid="{33B2A236-8D5F-4FA8-B84C-7C1697871EEA}"/>
    <hyperlink ref="AK476" r:id="rId300" display="https://fbref.com/en/players/dab84ad2/matchlogs/2023-2024/summary/Mason-Burstow-Match-Logs" xr:uid="{C767142B-3C52-4099-8196-85331907CFF9}"/>
    <hyperlink ref="B113" r:id="rId301" display="https://fbref.com/en/players/16264a81/Moises-Caicedo" xr:uid="{CE73808B-5670-49C6-9D16-E6ABE529E549}"/>
    <hyperlink ref="C113" r:id="rId302" display="https://fbref.com/en/country/ECU/Ecuador-Football" xr:uid="{EB812635-D956-473E-8523-9AA2C7043CE1}"/>
    <hyperlink ref="E113" r:id="rId303" display="https://fbref.com/en/squads/cff3d9bb/Chelsea-Stats" xr:uid="{A075FECC-F196-420F-91A7-F564011572B5}"/>
    <hyperlink ref="AK113" r:id="rId304" display="https://fbref.com/en/players/16264a81/matchlogs/2023-2024/summary/Moises-Caicedo-Match-Logs" xr:uid="{240BCF9F-4ED1-4563-85BD-09616877823C}"/>
    <hyperlink ref="B277" r:id="rId305" display="https://fbref.com/en/players/a8748947/Tom-Cairney" xr:uid="{F8EBFF4A-E8CB-4C24-81FB-E580B1A70DA5}"/>
    <hyperlink ref="C277" r:id="rId306" display="https://fbref.com/en/country/SCO/Scotland-Football" xr:uid="{A62AA65F-7800-4844-8AE4-F3D57C33F502}"/>
    <hyperlink ref="E277" r:id="rId307" display="https://fbref.com/en/squads/fd962109/Fulham-Stats" xr:uid="{014F54D8-1BA5-46CE-862B-AA1AD892EEAD}"/>
    <hyperlink ref="AK277" r:id="rId308" display="https://fbref.com/en/players/a8748947/matchlogs/2023-2024/summary/Tom-Cairney-Match-Logs" xr:uid="{8AA6303C-C4A1-4A0B-89FC-7B046DD9AF23}"/>
    <hyperlink ref="B199" r:id="rId309" display="https://fbref.com/en/players/59e6e5bf/Dominic-Calvert-Lewin" xr:uid="{0A7BF296-2444-4597-882A-5185BA110C48}"/>
    <hyperlink ref="C199" r:id="rId310" display="https://fbref.com/en/country/ENG/England-Football" xr:uid="{899AB6DB-29AE-4E20-92C7-609F5574BF1B}"/>
    <hyperlink ref="E199" r:id="rId311" display="https://fbref.com/en/squads/d3fd31cc/Everton-Stats" xr:uid="{CFA40C9D-9173-4778-9D5E-1B57E9CB243C}"/>
    <hyperlink ref="AK199" r:id="rId312" display="https://fbref.com/en/players/59e6e5bf/matchlogs/2023-2024/summary/Dominic-Calvert-Lewin-Match-Logs" xr:uid="{1497E9BA-BB7C-4583-8BEC-C06FC5330433}"/>
    <hyperlink ref="B493" r:id="rId313" display="https://fbref.com/en/players/4506aec5/Thomas-Cannon" xr:uid="{1C60736D-5211-469A-A4FC-A58D2EAA4423}"/>
    <hyperlink ref="C493" r:id="rId314" display="https://fbref.com/en/country/IRL/Republic-of-Ireland-Football" xr:uid="{1882404A-4E00-44B8-B56A-BD69A0AAA0DD}"/>
    <hyperlink ref="E493" r:id="rId315" display="https://fbref.com/en/squads/d3fd31cc/Everton-Stats" xr:uid="{670C287D-E3B3-4046-9781-D0101C73D6FE}"/>
    <hyperlink ref="AK493" r:id="rId316" display="https://fbref.com/en/players/4506aec5/matchlogs/2023-2024/summary/Thomas-Cannon-Match-Logs" xr:uid="{E1BFBEA1-E9C2-4304-9B3E-9F68B0ED8643}"/>
    <hyperlink ref="B238" r:id="rId317" display="https://fbref.com/en/players/b4a014b1/Diego-Carlos" xr:uid="{BD25B42A-AEAF-4439-A399-78D619F43DBA}"/>
    <hyperlink ref="C238" r:id="rId318" display="https://fbref.com/en/country/BRA/Brazil-Football" xr:uid="{E0ED4A70-BE15-4592-B7E9-01C115920D7E}"/>
    <hyperlink ref="E238" r:id="rId319" display="https://fbref.com/en/squads/8602292d/Aston-Villa-Stats" xr:uid="{9879B829-F95B-4076-B739-0B073F88DE8C}"/>
    <hyperlink ref="AK238" r:id="rId320" display="https://fbref.com/en/players/b4a014b1/matchlogs/2023-2024/summary/Diego-Carlos-Match-Logs" xr:uid="{ED839C79-F17D-42BE-8C6B-7AE0AEA95B52}"/>
    <hyperlink ref="B234" r:id="rId321" display="https://fbref.com/en/players/4d224fe8/Casemiro" xr:uid="{D8F173C9-22DC-4C11-BE89-C6BFA275B257}"/>
    <hyperlink ref="C234" r:id="rId322" display="https://fbref.com/en/country/BRA/Brazil-Football" xr:uid="{60A7B98B-A2A4-43B0-B26F-24FC81A1FB17}"/>
    <hyperlink ref="E234" r:id="rId323" display="https://fbref.com/en/squads/19538871/Manchester-United-Stats" xr:uid="{83209EBD-3839-4740-8559-3D308E55C61E}"/>
    <hyperlink ref="AK234" r:id="rId324" display="https://fbref.com/en/players/4d224fe8/matchlogs/2023-2024/summary/Casemiro-Match-Logs" xr:uid="{9607387B-B22B-4F0F-A121-C20C76FF4632}"/>
    <hyperlink ref="B108" r:id="rId325" display="https://fbref.com/en/players/2389cdc2/Matty-Cash" xr:uid="{44E926F2-A0DD-42C1-92B6-B56E8638761D}"/>
    <hyperlink ref="C108" r:id="rId326" display="https://fbref.com/en/country/POL/Poland-Football" xr:uid="{FD108D1D-E834-4C5B-B813-3062537316AA}"/>
    <hyperlink ref="E108" r:id="rId327" display="https://fbref.com/en/squads/8602292d/Aston-Villa-Stats" xr:uid="{F2D4CD9D-8073-4107-A253-B04A004A9651}"/>
    <hyperlink ref="AK108" r:id="rId328" display="https://fbref.com/en/players/2389cdc2/matchlogs/2023-2024/summary/Matty-Cash-Match-Logs" xr:uid="{3B307EB1-731F-4E81-8375-876919AE83F0}"/>
    <hyperlink ref="B132" r:id="rId329" display="https://fbref.com/en/players/197640fd/Timothy-Castagne" xr:uid="{2B10EBF4-A302-46D2-ABB8-8E1363F5BAE9}"/>
    <hyperlink ref="C132" r:id="rId330" display="https://fbref.com/en/country/BEL/Belgium-Football" xr:uid="{5DE455B1-188B-4477-B40E-FBA42E866372}"/>
    <hyperlink ref="E132" r:id="rId331" display="https://fbref.com/en/squads/fd962109/Fulham-Stats" xr:uid="{21A79871-9424-4BBB-98F8-AA171DEA5651}"/>
    <hyperlink ref="AK132" r:id="rId332" display="https://fbref.com/en/players/197640fd/matchlogs/2023-2024/summary/Timothy-Castagne-Match-Logs" xr:uid="{E0CC9269-5063-420D-B8CB-8FE433541EFB}"/>
    <hyperlink ref="B484" r:id="rId333" display="https://fbref.com/en/players/e28868f3/Jonny-Castro" xr:uid="{AEF00767-6FA9-426E-9422-0B0FFDF96E41}"/>
    <hyperlink ref="C484" r:id="rId334" display="https://fbref.com/en/country/ESP/Spain-Football" xr:uid="{AA74797F-570D-4C4E-90B2-B98777B7B543}"/>
    <hyperlink ref="E484" r:id="rId335" display="https://fbref.com/en/squads/8cec06e1/Wolverhampton-Wanderers-Stats" xr:uid="{6DD763F4-4F97-4EFE-B153-6A879F7BC3E2}"/>
    <hyperlink ref="AK484" r:id="rId336" display="https://fbref.com/en/players/e28868f3/matchlogs/2023-2024/summary/Jonny-Castro-Match-Logs" xr:uid="{1C997808-1A3B-493A-8EB4-F2E2EB59329C}"/>
    <hyperlink ref="B439" r:id="rId337" display="https://fbref.com/en/players/9cfbad36/Julio-Cesar-Enciso" xr:uid="{2B5BFFD2-28BB-453F-956E-CD11A7C415DC}"/>
    <hyperlink ref="C439" r:id="rId338" display="https://fbref.com/en/country/PAR/Paraguay-Football" xr:uid="{207A59DA-60CF-498B-8351-D079D004392B}"/>
    <hyperlink ref="E439" r:id="rId339" display="https://fbref.com/en/squads/d07537b9/Brighton-and-Hove-Albion-Stats" xr:uid="{CDDBFD46-A0B4-4B55-B3DA-4B3D38EDC3F6}"/>
    <hyperlink ref="AK439" r:id="rId340" display="https://fbref.com/en/players/9cfbad36/matchlogs/2023-2024/summary/Julio-Cesar-Enciso-Match-Logs" xr:uid="{9AD7839F-6D2C-4E3B-AB1C-C162EC9892D8}"/>
    <hyperlink ref="B445" r:id="rId341" display="https://fbref.com/en/players/890f108d/Youssef-Chermiti" xr:uid="{C7AC239B-5601-4A75-9278-31359360A178}"/>
    <hyperlink ref="C445" r:id="rId342" display="https://fbref.com/en/country/POR/Portugal-Football" xr:uid="{270A8F85-6A29-4CEF-9F9F-A42881B87668}"/>
    <hyperlink ref="E445" r:id="rId343" display="https://fbref.com/en/squads/d3fd31cc/Everton-Stats" xr:uid="{D53C6E6E-9EC7-4849-A018-168DE792A716}"/>
    <hyperlink ref="AK445" r:id="rId344" display="https://fbref.com/en/players/890f108d/matchlogs/2023-2024/summary/Youssef-Chermiti-Match-Logs" xr:uid="{F754B481-1767-4119-85C0-5C4772E1F0D1}"/>
    <hyperlink ref="B330" r:id="rId345" display="https://fbref.com/en/players/d2424d1b/Ben-Chilwell" xr:uid="{CF3178ED-B84F-4BAE-ADC8-0BE81977BCA1}"/>
    <hyperlink ref="C330" r:id="rId346" display="https://fbref.com/en/country/ENG/England-Football" xr:uid="{4695C36B-30C4-4F40-A1AB-A583346DDDAD}"/>
    <hyperlink ref="E330" r:id="rId347" display="https://fbref.com/en/squads/cff3d9bb/Chelsea-Stats" xr:uid="{6ABCE480-9245-4A98-8A96-414F5CC8DD64}"/>
    <hyperlink ref="AK330" r:id="rId348" display="https://fbref.com/en/players/d2424d1b/matchlogs/2023-2024/summary/Ben-Chilwell-Match-Logs" xr:uid="{EF2BADCA-D15D-4BC0-8BFB-AA46823F7A7C}"/>
    <hyperlink ref="B224" r:id="rId349" display="https://fbref.com/en/players/2696b6a9/Tahith-Chong" xr:uid="{C6556A01-5891-42CC-8363-C046E5A3423E}"/>
    <hyperlink ref="C224" r:id="rId350" display="https://fbref.com/en/country/NED/Netherlands-Football" xr:uid="{B9D66D0F-319E-4A9E-8555-3446D6D8E264}"/>
    <hyperlink ref="E224" r:id="rId351" display="https://fbref.com/en/squads/e297cd13/Luton-Town-Stats" xr:uid="{4869FDEB-DC74-4012-8000-0C9D3E0A1CD1}"/>
    <hyperlink ref="AK224" r:id="rId352" display="https://fbref.com/en/players/2696b6a9/matchlogs/2023-2024/summary/Tahith-Chong-Match-Logs" xr:uid="{ABED330B-F31D-40BB-BD00-D96E924B4388}"/>
    <hyperlink ref="B80" r:id="rId353" display="https://fbref.com/en/players/26ce2263/Ryan-Christie" xr:uid="{D11C3657-8764-4909-A880-71D3C5F3C414}"/>
    <hyperlink ref="C80" r:id="rId354" display="https://fbref.com/en/country/SCO/Scotland-Football" xr:uid="{8679A3F9-15C6-45B8-9FD0-35AACB6AA763}"/>
    <hyperlink ref="E80" r:id="rId355" display="https://fbref.com/en/squads/4ba7cbea/Bournemouth-Stats" xr:uid="{F5E63177-C875-4D79-8E07-7DBBF3C7C57A}"/>
    <hyperlink ref="AK80" r:id="rId356" display="https://fbref.com/en/players/26ce2263/matchlogs/2023-2024/summary/Ryan-Christie-Match-Logs" xr:uid="{AC7D5F56-DB6B-4125-A90A-78D671BAD2A0}"/>
    <hyperlink ref="B408" r:id="rId357" display="https://fbref.com/en/players/b2f9c73e/Carney-Chukwuemeka" xr:uid="{64B451B8-9B35-4442-BFC0-66BDF62D3636}"/>
    <hyperlink ref="C408" r:id="rId358" display="https://fbref.com/en/country/ENG/England-Football" xr:uid="{0020107D-21F2-4B83-A7D0-111B5BABD10D}"/>
    <hyperlink ref="E408" r:id="rId359" display="https://fbref.com/en/squads/cff3d9bb/Chelsea-Stats" xr:uid="{10AD5799-B32E-4F1E-ACAA-B29112BC8895}"/>
    <hyperlink ref="AK408" r:id="rId360" display="https://fbref.com/en/players/b2f9c73e/matchlogs/2023-2024/summary/Carney-Chukwuemeka-Match-Logs" xr:uid="{6FFD891D-52AD-4BA9-8E83-331198595D6B}"/>
    <hyperlink ref="B431" r:id="rId361" display="https://fbref.com/en/players/7c5fa6cf/Jordan-Clark" xr:uid="{16F490DA-C53C-4A63-AD4D-DF737B0CF86F}"/>
    <hyperlink ref="C431" r:id="rId362" display="https://fbref.com/en/country/ENG/England-Football" xr:uid="{97244AC1-0361-4089-9887-B4A9B05E7BAA}"/>
    <hyperlink ref="E431" r:id="rId363" display="https://fbref.com/en/squads/e297cd13/Luton-Town-Stats" xr:uid="{5E7095FF-CE6C-4AC6-B05D-0B050DBB1CD7}"/>
    <hyperlink ref="AK431" r:id="rId364" display="https://fbref.com/en/players/7c5fa6cf/matchlogs/2023-2024/summary/Jordan-Clark-Match-Logs" xr:uid="{2FA9089C-6C49-4B28-8209-F3BBB782A4B1}"/>
    <hyperlink ref="B341" r:id="rId365" display="https://fbref.com/en/players/0442183b/Nathaniel-Clyne" xr:uid="{BC70F2B1-925E-41F3-9CCC-9566473D8993}"/>
    <hyperlink ref="C341" r:id="rId366" display="https://fbref.com/en/country/ENG/England-Football" xr:uid="{BB3F4953-8D2D-4FA7-B063-46732EA3A265}"/>
    <hyperlink ref="E341" r:id="rId367" display="https://fbref.com/en/squads/47c64c55/Crystal-Palace-Stats" xr:uid="{53FA0B72-D16F-4DEC-9D4D-745FC81847EF}"/>
    <hyperlink ref="AK341" r:id="rId368" display="https://fbref.com/en/players/0442183b/matchlogs/2023-2024/summary/Nathaniel-Clyne-Match-Logs" xr:uid="{F8022E27-1619-466B-B19D-67AD0998FBC9}"/>
    <hyperlink ref="B441" r:id="rId369" display="https://fbref.com/en/players/0420d84f/Seamus-Coleman" xr:uid="{B966E0C7-4BCE-4E23-8A3F-57BD1D953AB3}"/>
    <hyperlink ref="C441" r:id="rId370" display="https://fbref.com/en/country/IRL/Republic-of-Ireland-Football" xr:uid="{9A3F6F44-C413-4F00-A1EF-323D672A5786}"/>
    <hyperlink ref="E441" r:id="rId371" display="https://fbref.com/en/squads/d3fd31cc/Everton-Stats" xr:uid="{B89FFE8E-CC86-4C1A-96D6-7137294FBE80}"/>
    <hyperlink ref="AK441" r:id="rId372" display="https://fbref.com/en/players/0420d84f/matchlogs/2023-2024/summary/Seamus-Coleman-Match-Logs" xr:uid="{CB9B6719-7A1A-46A5-91A5-D37F85A19492}"/>
    <hyperlink ref="B138" r:id="rId373" display="https://fbref.com/en/players/a8c19eb8/Nathan-Collins" xr:uid="{FABFD381-F5BB-4727-A755-22C443D24815}"/>
    <hyperlink ref="C138" r:id="rId374" display="https://fbref.com/en/country/IRL/Republic-of-Ireland-Football" xr:uid="{968FBD14-4606-4B21-BC6A-F70CFCB6536B}"/>
    <hyperlink ref="E138" r:id="rId375" display="https://fbref.com/en/squads/cd051869/Brentford-Stats" xr:uid="{6DD15920-7444-4E16-AEEF-2B446D3C3482}"/>
    <hyperlink ref="AK138" r:id="rId376" display="https://fbref.com/en/players/a8c19eb8/matchlogs/2023-2024/summary/Nathan-Collins-Match-Logs" xr:uid="{72C84A10-3A7C-48FD-8BCC-517783B4EE6D}"/>
    <hyperlink ref="B87" r:id="rId377" display="https://fbref.com/en/players/700783e7/Levi-Colwill" xr:uid="{F81E44B0-2A7C-44E9-B6AB-0AC320BAB3BA}"/>
    <hyperlink ref="C87" r:id="rId378" display="https://fbref.com/en/country/ENG/England-Football" xr:uid="{FDCE439A-AFBB-4312-B1BE-C810F38BC6E8}"/>
    <hyperlink ref="E87" r:id="rId379" display="https://fbref.com/en/squads/cff3d9bb/Chelsea-Stats" xr:uid="{C1233D2C-B0C3-4E2E-8A80-D2AF2F760E68}"/>
    <hyperlink ref="AK87" r:id="rId380" display="https://fbref.com/en/players/700783e7/matchlogs/2023-2024/summary/Levi-Colwill-Match-Logs" xr:uid="{CE1C46BC-781C-4731-BAAE-A80AF99F9514}"/>
    <hyperlink ref="B148" r:id="rId381" display="https://fbref.com/en/players/2afc7272/Lewis-Cook" xr:uid="{5368A666-DF3D-4DFA-AB33-6BA93098F844}"/>
    <hyperlink ref="C148" r:id="rId382" display="https://fbref.com/en/country/ENG/England-Football" xr:uid="{0C0ADE8B-2B17-4071-8049-D1F213ABA7F4}"/>
    <hyperlink ref="E148" r:id="rId383" display="https://fbref.com/en/squads/4ba7cbea/Bournemouth-Stats" xr:uid="{B7EDC8FB-5AE0-4243-8AD0-D824E0437C8B}"/>
    <hyperlink ref="AK148" r:id="rId384" display="https://fbref.com/en/players/2afc7272/matchlogs/2023-2024/summary/Lewis-Cook-Match-Logs" xr:uid="{CD54498D-7880-4B58-B920-690D0E375E8D}"/>
    <hyperlink ref="B464" r:id="rId385" display="https://fbref.com/en/players/74e12f1e/Jack-Cork" xr:uid="{159ABBBC-DF5F-4146-B0F7-C87A02CD2B83}"/>
    <hyperlink ref="C464" r:id="rId386" display="https://fbref.com/en/country/ENG/England-Football" xr:uid="{C93034F2-7E6F-45D7-A993-2BD29E4B4442}"/>
    <hyperlink ref="E464" r:id="rId387" display="https://fbref.com/en/squads/943e8050/Burnley-Stats" xr:uid="{69A6B793-16F5-47C4-BBCB-0A2DE083479A}"/>
    <hyperlink ref="AK464" r:id="rId388" display="https://fbref.com/en/players/74e12f1e/matchlogs/2023-2024/summary/Jack-Cork-Match-Logs" xr:uid="{A700715A-68EA-4FD3-AAE6-E38F35D5B5D5}"/>
    <hyperlink ref="B494" r:id="rId389" display="https://fbref.com/en/players/beb391dd/Maxwel-Cornet" xr:uid="{14D3E37D-927E-475D-9F6C-BB0F138BD5E7}"/>
    <hyperlink ref="C494" r:id="rId390" display="https://fbref.com/en/country/CIV/Cote-dIvoire-Football" xr:uid="{2B2A928C-F15D-4CC5-95E8-ABDFF944F93E}"/>
    <hyperlink ref="E494" r:id="rId391" display="https://fbref.com/en/squads/7c21e445/West-Ham-United-Stats" xr:uid="{2965FD9F-2904-4E20-8085-F7B7DCC08C72}"/>
    <hyperlink ref="AK494" r:id="rId392" display="https://fbref.com/en/players/beb391dd/matchlogs/2023-2024/summary/Maxwel-Cornet-Match-Logs" xr:uid="{4AE8B345-5BC7-4375-90E8-A9480DD262D4}"/>
    <hyperlink ref="B19" r:id="rId393" display="https://fbref.com/en/players/fdf3cb77/Vladimir-Coufal" xr:uid="{0009D56B-E301-47AD-9270-4713041C0B5B}"/>
    <hyperlink ref="C19" r:id="rId394" display="https://fbref.com/en/country/CZE/Czech-Republic-Football" xr:uid="{4807FF27-7E7B-4522-9801-7F57D2696788}"/>
    <hyperlink ref="E19" r:id="rId395" display="https://fbref.com/en/squads/7c21e445/West-Ham-United-Stats" xr:uid="{D4AEB64E-D123-4969-8045-F2D5144441BB}"/>
    <hyperlink ref="AK19" r:id="rId396" display="https://fbref.com/en/players/fdf3cb77/matchlogs/2023-2024/summary/Vladimir-Coufal-Match-Logs" xr:uid="{DEAAB512-247B-48F9-A864-226C1B27D5C1}"/>
    <hyperlink ref="B457" r:id="rId397" display="https://fbref.com/en/players/0ef89a37/Philippe-Coutinho" xr:uid="{681E1DAE-F60A-4C13-9810-7F852A8CE08D}"/>
    <hyperlink ref="C457" r:id="rId398" display="https://fbref.com/en/country/BRA/Brazil-Football" xr:uid="{F298CA13-F3D7-4B14-A9E6-85CF4008F9A1}"/>
    <hyperlink ref="E457" r:id="rId399" display="https://fbref.com/en/squads/8602292d/Aston-Villa-Stats" xr:uid="{14AC9537-F377-4DAD-869D-FFB58268A885}"/>
    <hyperlink ref="AK457" r:id="rId400" display="https://fbref.com/en/players/0ef89a37/matchlogs/2023-2024/summary/Philippe-Coutinho-Match-Logs" xr:uid="{2825B8E0-B89F-488F-AFB9-0948AAC8EC4B}"/>
    <hyperlink ref="B407" r:id="rId401" display="https://fbref.com/en/players/4f974391/Aaron-Cresswell" xr:uid="{71C244D0-8EFA-4E08-A439-9B17D8424BAE}"/>
    <hyperlink ref="C407" r:id="rId402" display="https://fbref.com/en/country/ENG/England-Football" xr:uid="{13A333E5-C3E7-4E8F-98BE-5D2AB8B305AA}"/>
    <hyperlink ref="E407" r:id="rId403" display="https://fbref.com/en/squads/7c21e445/West-Ham-United-Stats" xr:uid="{F20C88C1-32AE-4C0F-9EA2-BE90715015AE}"/>
    <hyperlink ref="AK407" r:id="rId404" display="https://fbref.com/en/players/4f974391/matchlogs/2023-2024/summary/Aaron-Cresswell-Match-Logs" xr:uid="{6EC329CE-24AA-44AC-B2BF-D090DBDB0E0F}"/>
    <hyperlink ref="B218" r:id="rId405" display="https://fbref.com/en/players/1daec722/Marc-Cucurella" xr:uid="{7FAD9CDE-2028-4043-8DEE-450B9E4B102A}"/>
    <hyperlink ref="C218" r:id="rId406" display="https://fbref.com/en/country/ESP/Spain-Football" xr:uid="{21195F0B-F4AF-4782-A725-682502FEA06C}"/>
    <hyperlink ref="E218" r:id="rId407" display="https://fbref.com/en/squads/cff3d9bb/Chelsea-Stats" xr:uid="{E459FF9D-00CE-4D46-8AE8-B7810E67854E}"/>
    <hyperlink ref="AK218" r:id="rId408" display="https://fbref.com/en/players/1daec722/matchlogs/2023-2024/summary/Marc-Cucurella-Match-Logs" xr:uid="{A2CF7356-6130-4BE9-9FDD-55590ABA8FD2}"/>
    <hyperlink ref="B184" r:id="rId409" display="https://fbref.com/en/players/f6d7d690/Josh-Cullen" xr:uid="{F7EA3154-A55C-4CD1-83E8-42B21611900B}"/>
    <hyperlink ref="C184" r:id="rId410" display="https://fbref.com/en/country/IRL/Republic-of-Ireland-Football" xr:uid="{3E78F608-6F9E-41D4-B2F3-DF0EBBB5D83A}"/>
    <hyperlink ref="E184" r:id="rId411" display="https://fbref.com/en/squads/943e8050/Burnley-Stats" xr:uid="{BA63FAD3-421F-4D2E-A02A-17039A787E42}"/>
    <hyperlink ref="AK184" r:id="rId412" display="https://fbref.com/en/players/f6d7d690/matchlogs/2023-2024/summary/Josh-Cullen-Match-Logs" xr:uid="{B84ACEC1-3BF8-40EB-8EB0-03325943B8A9}"/>
    <hyperlink ref="B44" r:id="rId413" display="https://fbref.com/en/players/dc62b55d/Matheus-Cunha" xr:uid="{78D6B72F-CAAC-488F-904F-DCE1A0D59742}"/>
    <hyperlink ref="C44" r:id="rId414" display="https://fbref.com/en/country/BRA/Brazil-Football" xr:uid="{25E99EA7-5D7B-4A30-ADB0-D8A9D81FD79A}"/>
    <hyperlink ref="E44" r:id="rId415" display="https://fbref.com/en/squads/8cec06e1/Wolverhampton-Wanderers-Stats" xr:uid="{09741DBA-A094-4823-AA2B-BE051703E538}"/>
    <hyperlink ref="AK44" r:id="rId416" display="https://fbref.com/en/players/dc62b55d/matchlogs/2023-2024/summary/Matheus-Cunha-Match-Logs" xr:uid="{116F91A1-89B6-416D-B5A2-B955B91194CF}"/>
    <hyperlink ref="B287" r:id="rId417" display="https://fbref.com/en/players/db4ed67b/Mahmoud-Dahoud" xr:uid="{98CA1F9E-3C07-46F0-9EFF-584A4150E0EC}"/>
    <hyperlink ref="C287" r:id="rId418" display="https://fbref.com/en/country/GER/Germany-Football" xr:uid="{6C0469B7-F253-40F7-BEB8-6B1494F12C86}"/>
    <hyperlink ref="E287" r:id="rId419" display="https://fbref.com/en/squads/d07537b9/Brighton-and-Hove-Albion-Stats" xr:uid="{A969C7B4-C9ED-4246-9999-90E1E0222121}"/>
    <hyperlink ref="AK287" r:id="rId420" display="https://fbref.com/en/players/db4ed67b/matchlogs/2023-2024/summary/Mahmoud-Dahoud-Match-Logs" xr:uid="{39B393A8-A9D3-4DB7-9BBF-D0D810626CA6}"/>
    <hyperlink ref="B182" r:id="rId421" display="https://fbref.com/en/players/93e08bce/Ameen-Al-Dakhil" xr:uid="{05736246-2776-4F54-87B5-3E6560810C8C}"/>
    <hyperlink ref="C182" r:id="rId422" display="https://fbref.com/en/country/BEL/Belgium-Football" xr:uid="{B6729F20-5D33-4CBF-AD55-9724EEEE0AD0}"/>
    <hyperlink ref="E182" r:id="rId423" display="https://fbref.com/en/squads/943e8050/Burnley-Stats" xr:uid="{E7912DB8-579E-438A-9636-FD10D103E7A4}"/>
    <hyperlink ref="AK182" r:id="rId424" display="https://fbref.com/en/players/93e08bce/matchlogs/2023-2024/summary/Ameen-Al-Dakhil-Match-Logs" xr:uid="{75EEEC86-6C1B-49B4-89D1-1D4BE59656A6}"/>
    <hyperlink ref="B63" r:id="rId425" display="https://fbref.com/en/players/d9565625/Diogo-Dalot" xr:uid="{D50FC686-7F11-406F-B47B-94467F52E8C1}"/>
    <hyperlink ref="C63" r:id="rId426" display="https://fbref.com/en/country/POR/Portugal-Football" xr:uid="{93BEBC91-177A-4E7E-9425-2810205C4446}"/>
    <hyperlink ref="E63" r:id="rId427" display="https://fbref.com/en/squads/19538871/Manchester-United-Stats" xr:uid="{F10FE59E-401F-41BD-9DC8-D0CD3E3A7BC7}"/>
    <hyperlink ref="AK63" r:id="rId428" display="https://fbref.com/en/players/d9565625/matchlogs/2023-2024/summary/Diogo-Dalot-Match-Logs" xr:uid="{ECCA49D9-0F11-4318-91A9-3A6FB3F39D0C}"/>
    <hyperlink ref="B419" r:id="rId429" display="https://fbref.com/en/players/215f3907/Mikkel-Damsgaard" xr:uid="{D8385BFB-ADFF-4AF7-BED5-5FEB39C4755E}"/>
    <hyperlink ref="C419" r:id="rId430" display="https://fbref.com/en/country/DEN/Denmark-Football" xr:uid="{4BB27A9B-DF12-430D-8556-0372A4CA9F64}"/>
    <hyperlink ref="E419" r:id="rId431" display="https://fbref.com/en/squads/cd051869/Brentford-Stats" xr:uid="{299A3E2F-092A-448B-85F5-BE4EEA3AA997}"/>
    <hyperlink ref="AK419" r:id="rId432" display="https://fbref.com/en/players/215f3907/matchlogs/2023-2024/summary/Mikkel-Damsgaard-Match-Logs" xr:uid="{A42EA44C-CE56-445F-BE41-1917071F91D1}"/>
    <hyperlink ref="B285" r:id="rId433" display="https://fbref.com/en/players/a816dbfb/Danilo" xr:uid="{954C864C-2249-4689-A50A-FB8DFFF18EA7}"/>
    <hyperlink ref="C285" r:id="rId434" display="https://fbref.com/en/country/BRA/Brazil-Football" xr:uid="{23059EA6-1050-45EE-B61F-D4CF35272CA8}"/>
    <hyperlink ref="E285" r:id="rId435" display="https://fbref.com/en/squads/e4a775cb/Nottingham-Forest-Stats" xr:uid="{940673EF-13A9-4615-885D-98693FAD5E7F}"/>
    <hyperlink ref="AK285" r:id="rId436" display="https://fbref.com/en/players/a816dbfb/matchlogs/2023-2024/summary/Danilo-Match-Logs" xr:uid="{FB504F4C-76AE-46B2-AC1F-96F8B817336F}"/>
    <hyperlink ref="B309" r:id="rId437" display="https://fbref.com/en/players/f08490a6/Arnaut-Danjuma" xr:uid="{8488F0CA-808F-4E68-BACE-315863565ED4}"/>
    <hyperlink ref="C309" r:id="rId438" display="https://fbref.com/en/country/NED/Netherlands-Football" xr:uid="{5745B5A3-8445-4572-9370-AEE1B1C1C125}"/>
    <hyperlink ref="E309" r:id="rId439" display="https://fbref.com/en/squads/d3fd31cc/Everton-Stats" xr:uid="{198862CD-0004-467D-8FB9-0A022E810A4D}"/>
    <hyperlink ref="AK309" r:id="rId440" display="https://fbref.com/en/players/f08490a6/matchlogs/2023-2024/summary/Arnaut-Danjuma-Match-Logs" xr:uid="{96D54C78-7518-4DC0-B899-B23433D3EC23}"/>
    <hyperlink ref="B473" r:id="rId441" display="https://fbref.com/en/players/60344e4f/Josh-Dasilva" xr:uid="{B2D4C172-0032-4A25-8281-4F4CE5D52867}"/>
    <hyperlink ref="C473" r:id="rId442" display="https://fbref.com/en/country/ENG/England-Football" xr:uid="{4F9B226F-9A7C-4FB9-84A4-84DA64146C8A}"/>
    <hyperlink ref="E473" r:id="rId443" display="https://fbref.com/en/squads/cd051869/Brentford-Stats" xr:uid="{1EBC74CF-8EFE-4907-A79F-16762DE90399}"/>
    <hyperlink ref="AK473" r:id="rId444" display="https://fbref.com/en/players/60344e4f/matchlogs/2023-2024/summary/Josh-Dasilva-Match-Logs" xr:uid="{C1350CB5-613C-4B43-AC69-9278197C0528}"/>
    <hyperlink ref="B260" r:id="rId445" display="https://fbref.com/en/players/44781702/Ben-Davies" xr:uid="{7B9887EB-E7FD-4ECF-9BA8-E4046A0B9209}"/>
    <hyperlink ref="C260" r:id="rId446" display="https://fbref.com/en/country/WAL/Wales-Football" xr:uid="{7BD6AFB3-A0E8-47B8-97CB-6E3C8B7EF5C9}"/>
    <hyperlink ref="E260" r:id="rId447" display="https://fbref.com/en/squads/361ca564/Tottenham-Hotspur-Stats" xr:uid="{E2435DD3-E206-4106-831F-0F745C2CFEE0}"/>
    <hyperlink ref="AK260" r:id="rId448" display="https://fbref.com/en/players/44781702/matchlogs/2023-2024/summary/Ben-Davies-Match-Logs" xr:uid="{CD6F94C9-97AD-4017-9E46-AF86ACB3CE49}"/>
    <hyperlink ref="B443" r:id="rId449" display="https://fbref.com/en/players/9228b07c/Tom-Davies" xr:uid="{DE360C39-68B7-4586-B37B-CDC228D93907}"/>
    <hyperlink ref="C443" r:id="rId450" display="https://fbref.com/en/country/ENG/England-Football" xr:uid="{2E125D30-AECA-4A3A-AE97-750BD8900887}"/>
    <hyperlink ref="E443" r:id="rId451" display="https://fbref.com/en/squads/1df6b87e/Sheffield-United-Stats" xr:uid="{A5246837-6E45-4612-A411-E1CE4A40AE25}"/>
    <hyperlink ref="AK443" r:id="rId452" display="https://fbref.com/en/players/9228b07c/matchlogs/2023-2024/summary/Tom-Davies-Match-Logs" xr:uid="{BDB22EC0-06A0-41E3-ACC2-B66863052D93}"/>
    <hyperlink ref="B43" r:id="rId453" display="https://fbref.com/en/players/3e9e06cb/Craig-Dawson" xr:uid="{E5189892-5759-4DEC-96DE-E8B261A48CF0}"/>
    <hyperlink ref="C43" r:id="rId454" display="https://fbref.com/en/country/ENG/England-Football" xr:uid="{9CEF616B-2694-4B5D-AB4A-52AD4A6E2889}"/>
    <hyperlink ref="E43" r:id="rId455" display="https://fbref.com/en/squads/8cec06e1/Wolverhampton-Wanderers-Stats" xr:uid="{FDC40455-B6E1-44AB-BE2F-64E8FAFB9657}"/>
    <hyperlink ref="AK43" r:id="rId456" display="https://fbref.com/en/players/3e9e06cb/matchlogs/2023-2024/summary/Craig-Dawson-Match-Logs" xr:uid="{0442E36A-D721-43C3-BF14-79DE47E4AF07}"/>
    <hyperlink ref="B459" r:id="rId457" display="https://fbref.com/en/players/e46012d4/Kevin-De-Bruyne" xr:uid="{D723E8DD-C4C6-4879-B10F-406B19731415}"/>
    <hyperlink ref="C459" r:id="rId458" display="https://fbref.com/en/country/BEL/Belgium-Football" xr:uid="{6BEE7938-EFFC-43D5-A059-AE2996C047BB}"/>
    <hyperlink ref="E459" r:id="rId459" display="https://fbref.com/en/squads/b8fd03ef/Manchester-City-Stats" xr:uid="{5FB9F72A-BDBB-40D6-BD90-DB240FB58289}"/>
    <hyperlink ref="AK459" r:id="rId460" display="https://fbref.com/en/players/e46012d4/matchlogs/2023-2024/summary/Kevin-De-Bruyne-Match-Logs" xr:uid="{E65EC61E-36C2-431B-840A-05BEC387BAB7}"/>
    <hyperlink ref="B354" r:id="rId461" display="https://fbref.com/en/players/b737f944/Hannes-Delcroix" xr:uid="{46479F6D-DF8B-400A-A441-975C93D86ECE}"/>
    <hyperlink ref="C354" r:id="rId462" display="https://fbref.com/en/country/BEL/Belgium-Football" xr:uid="{69B8C99E-8C83-4280-B80E-8DA5C1DAEC11}"/>
    <hyperlink ref="E354" r:id="rId463" display="https://fbref.com/en/squads/943e8050/Burnley-Stats" xr:uid="{DE5D31BE-71FE-45A5-89D1-C2A773EB8CB9}"/>
    <hyperlink ref="AK354" r:id="rId464" display="https://fbref.com/en/players/b737f944/matchlogs/2023-2024/summary/Hannes-Delcroix-Match-Logs" xr:uid="{EBF5CC11-8E82-4A73-A7C8-DDB407C1F44C}"/>
    <hyperlink ref="B451" r:id="rId465" display="https://fbref.com/en/players/5a7301ae/Leander-Dendoncker" xr:uid="{687C7B81-0996-4083-BE3A-F8D963BCBC3C}"/>
    <hyperlink ref="C451" r:id="rId466" display="https://fbref.com/en/country/BEL/Belgium-Football" xr:uid="{B771D165-22C8-4934-8461-B889BABCE6B4}"/>
    <hyperlink ref="E451" r:id="rId467" display="https://fbref.com/en/squads/8602292d/Aston-Villa-Stats" xr:uid="{9357A625-013D-4EFC-B3A8-C029B2B736EF}"/>
    <hyperlink ref="AK451" r:id="rId468" display="https://fbref.com/en/players/5a7301ae/matchlogs/2023-2024/summary/Leander-Dendoncker-Match-Logs" xr:uid="{078CDBE6-91CD-4396-AB43-6D3ED7F5D4C9}"/>
    <hyperlink ref="B124" r:id="rId469" display="https://fbref.com/en/players/aeed5c06/Moussa-Diaby" xr:uid="{130E432D-64D8-41D0-B17A-90C2C2410BEB}"/>
    <hyperlink ref="C124" r:id="rId470" display="https://fbref.com/en/country/FRA/France-Football" xr:uid="{5E5A2953-E2EB-44D0-AE26-63AF37911EA7}"/>
    <hyperlink ref="E124" r:id="rId471" display="https://fbref.com/en/squads/8602292d/Aston-Villa-Stats" xr:uid="{9B60475A-8760-42FA-93EA-5686EF60CD75}"/>
    <hyperlink ref="AK124" r:id="rId472" display="https://fbref.com/en/players/aeed5c06/matchlogs/2023-2024/summary/Moussa-Diaby-Match-Logs" xr:uid="{AC26EF10-0E7C-4045-99DF-0FD7E118E084}"/>
    <hyperlink ref="B495" r:id="rId473" display="https://fbref.com/en/players/e31708b2/Amadou-Diallo" xr:uid="{95CC67C4-248F-46D5-96C0-B20445D805DF}"/>
    <hyperlink ref="C495" r:id="rId474" display="https://fbref.com/en/country/ENG/England-Football" xr:uid="{7E2A8C63-C01E-4EEA-98EA-293562FA05A5}"/>
    <hyperlink ref="E495" r:id="rId475" display="https://fbref.com/en/squads/b2b47a98/Newcastle-United-Stats" xr:uid="{5D2D3E32-62F9-49CF-8A06-F47148868050}"/>
    <hyperlink ref="AK495" r:id="rId476" display="https://fbref.com/en/players/e31708b2/matchlogs/2023-2024/summary/Amadou-Diallo-Match-Logs" xr:uid="{6C761FA8-8A3E-4C6F-A6BB-179E4F0DA02F}"/>
    <hyperlink ref="B90" r:id="rId477" display="https://fbref.com/en/players/31c69ef1/Ruben-Dias" xr:uid="{FC16F5B9-B198-499C-B7E2-A2B38312915D}"/>
    <hyperlink ref="C90" r:id="rId478" display="https://fbref.com/en/country/POR/Portugal-Football" xr:uid="{83FE3D3F-2EC0-4353-8088-11D9D14F4D92}"/>
    <hyperlink ref="E90" r:id="rId479" display="https://fbref.com/en/squads/b8fd03ef/Manchester-City-Stats" xr:uid="{99840B47-8F92-4BA5-9736-022FF37FFBE1}"/>
    <hyperlink ref="AK90" r:id="rId480" display="https://fbref.com/en/players/31c69ef1/matchlogs/2023-2024/summary/Ruben-Dias-Match-Logs" xr:uid="{B39A4A0B-AACA-44A2-ACED-F800F0481A26}"/>
    <hyperlink ref="B160" r:id="rId481" display="https://fbref.com/en/players/4a1a9578/Luis-Diaz" xr:uid="{72B6243E-C5D5-4E88-B9E4-902C636C9524}"/>
    <hyperlink ref="C160" r:id="rId482" display="https://fbref.com/en/country/COL/Colombia-Football" xr:uid="{04523CFC-C8E1-4A63-9AEA-53DAAAB36B2A}"/>
    <hyperlink ref="E160" r:id="rId483" display="https://fbref.com/en/squads/822bd0ba/Liverpool-Stats" xr:uid="{56D26E82-0960-4392-81AE-9600F67CDC21}"/>
    <hyperlink ref="AK160" r:id="rId484" display="https://fbref.com/en/players/4a1a9578/matchlogs/2023-2024/summary/Luis-Diaz-Match-Logs" xr:uid="{ED2F92A4-B64E-4781-AA1E-5149C43A9350}"/>
    <hyperlink ref="B391" r:id="rId485" display="https://fbref.com/en/players/ac861941/Eric-Dier" xr:uid="{0A7A0388-3AB6-4C01-82D2-82F8BD1BCB4D}"/>
    <hyperlink ref="C391" r:id="rId486" display="https://fbref.com/en/country/ENG/England-Football" xr:uid="{B5F73FB6-7B91-4DA4-A89B-348B70C81598}"/>
    <hyperlink ref="E391" r:id="rId487" display="https://fbref.com/en/squads/361ca564/Tottenham-Hotspur-Stats" xr:uid="{9012CFA5-80DC-4FCA-8E83-234AE54E8873}"/>
    <hyperlink ref="AK391" r:id="rId488" display="https://fbref.com/en/players/ac861941/matchlogs/2023-2024/summary/Eric-Dier-Match-Logs" xr:uid="{CA6F00A9-5D27-4744-9B7D-1B1830B86E9B}"/>
    <hyperlink ref="B25" r:id="rId489" display="https://fbref.com/en/players/1b84dbe1/Lucas-Digne" xr:uid="{9ADA321F-6F0B-4497-B89D-2FC71BD1313D}"/>
    <hyperlink ref="C25" r:id="rId490" display="https://fbref.com/en/country/FRA/France-Football" xr:uid="{35952663-1ECB-472A-A215-7D25DC33D653}"/>
    <hyperlink ref="E25" r:id="rId491" display="https://fbref.com/en/squads/8602292d/Aston-Villa-Stats" xr:uid="{F1CF49D6-F777-47C4-9793-DBF1884FB1D7}"/>
    <hyperlink ref="AK25" r:id="rId492" display="https://fbref.com/en/players/1b84dbe1/matchlogs/2023-2024/summary/Lucas-Digne-Match-Logs" xr:uid="{AC4673B1-65C4-4BA8-9A50-53028193ADC7}"/>
    <hyperlink ref="B219" r:id="rId493" display="https://fbref.com/en/players/a712ca2b/Issa-Diop" xr:uid="{278B6942-A0D2-4875-93F1-13C49D4C4F8A}"/>
    <hyperlink ref="C219" r:id="rId494" display="https://fbref.com/en/country/FRA/France-Football" xr:uid="{ACD388C7-DE92-40A6-BB71-0081C9D4DF78}"/>
    <hyperlink ref="E219" r:id="rId495" display="https://fbref.com/en/squads/fd962109/Fulham-Stats" xr:uid="{B1CCC680-8043-489B-8A8D-DD3B24CD21D0}"/>
    <hyperlink ref="AK219" r:id="rId496" display="https://fbref.com/en/players/a712ca2b/matchlogs/2023-2024/summary/Issa-Diop-Match-Logs" xr:uid="{3D3D23A6-E8F0-4487-829C-84D3F48CB77C}"/>
    <hyperlink ref="B79" r:id="rId497" display="https://fbref.com/en/players/ad82197c/Axel-Disasi" xr:uid="{B593EF88-45B1-4DF8-BBE1-7082CD108306}"/>
    <hyperlink ref="C79" r:id="rId498" display="https://fbref.com/en/country/FRA/France-Football" xr:uid="{E9B24FC5-5BEB-4B99-BC08-6A1125D8B84E}"/>
    <hyperlink ref="E79" r:id="rId499" display="https://fbref.com/en/squads/cff3d9bb/Chelsea-Stats" xr:uid="{30E589CB-8AB9-414C-990A-E5483548DA99}"/>
    <hyperlink ref="AK79" r:id="rId500" display="https://fbref.com/en/players/ad82197c/matchlogs/2023-2024/summary/Axel-Disasi-Match-Logs" xr:uid="{638BFF95-E808-474B-83B7-D4630C53FD97}"/>
    <hyperlink ref="B468" r:id="rId501" display="https://fbref.com/en/players/733f1a7d/Ben-Doak" xr:uid="{B3461013-DD23-477E-B217-8D89011EFFC6}"/>
    <hyperlink ref="C468" r:id="rId502" display="https://fbref.com/en/country/SCO/Scotland-Football" xr:uid="{2F341003-A9AF-4FF0-B151-6CD8E7B0B991}"/>
    <hyperlink ref="E468" r:id="rId503" display="https://fbref.com/en/squads/822bd0ba/Liverpool-Stats" xr:uid="{95293246-AD3B-489E-9F70-B0F5A16BF284}"/>
    <hyperlink ref="AK468" r:id="rId504" display="https://fbref.com/en/players/733f1a7d/matchlogs/2023-2024/summary/Ben-Doak-Match-Logs" xr:uid="{E9E51023-B777-4812-BDB5-67B75ACB9F5E}"/>
    <hyperlink ref="B409" r:id="rId505" display="https://fbref.com/en/players/e814e1cf/Lewis-Dobbin" xr:uid="{2F4CD694-FFF3-411A-9440-A5668F135280}"/>
    <hyperlink ref="C409" r:id="rId506" display="https://fbref.com/en/country/ENG/England-Football" xr:uid="{41FADB3E-1D60-4595-8601-A4772F57B5AA}"/>
    <hyperlink ref="E409" r:id="rId507" display="https://fbref.com/en/squads/d3fd31cc/Everton-Stats" xr:uid="{D11B3D4B-77F0-4DB6-A11F-35F61D7647FE}"/>
    <hyperlink ref="AK409" r:id="rId508" display="https://fbref.com/en/players/e814e1cf/matchlogs/2023-2024/summary/Lewis-Dobbin-Match-Logs" xr:uid="{8636EDCD-2F0D-4FFF-953C-5DB6F33F696F}"/>
    <hyperlink ref="B317" r:id="rId509" display="https://fbref.com/en/players/d557d734/Matt-Doherty" xr:uid="{A6931EFA-89F5-4ABE-9014-59835C98F73A}"/>
    <hyperlink ref="C317" r:id="rId510" display="https://fbref.com/en/country/IRL/Republic-of-Ireland-Football" xr:uid="{6697B4D2-FBA8-408A-B2F4-FC3F34103541}"/>
    <hyperlink ref="E317" r:id="rId511" display="https://fbref.com/en/squads/8cec06e1/Wolverhampton-Wanderers-Stats" xr:uid="{AE6C25E1-6304-45EC-BB1D-6B7B521F3311}"/>
    <hyperlink ref="AK317" r:id="rId512" display="https://fbref.com/en/players/d557d734/matchlogs/2023-2024/summary/Matt-Doherty-Match-Logs" xr:uid="{FD6AA7A1-06C5-41EF-BADB-5A09F5B300DD}"/>
    <hyperlink ref="B221" r:id="rId513" display="https://fbref.com/en/players/fffea3e5/Jeremy-Doku" xr:uid="{D3CAC921-EF31-4977-ACE0-6C3CEA248F10}"/>
    <hyperlink ref="C221" r:id="rId514" display="https://fbref.com/en/country/BEL/Belgium-Football" xr:uid="{0C192375-F851-4697-8574-D6DADEB77AE4}"/>
    <hyperlink ref="E221" r:id="rId515" display="https://fbref.com/en/squads/b8fd03ef/Manchester-City-Stats" xr:uid="{D6C831A1-36AB-454B-97BD-A7719ECE9CB6}"/>
    <hyperlink ref="AK221" r:id="rId516" display="https://fbref.com/en/players/fffea3e5/matchlogs/2023-2024/summary/Jeremy-Doku-Match-Logs" xr:uid="{41F41745-3D34-434F-81C9-9CC7ACEB31A2}"/>
    <hyperlink ref="B235" r:id="rId517" display="https://fbref.com/en/players/20b3a502/Nicolas-Dominguez" xr:uid="{20786914-9640-4831-826C-DB8090DF2579}"/>
    <hyperlink ref="C235" r:id="rId518" display="https://fbref.com/en/country/ARG/Argentina-Football" xr:uid="{4F110654-5FC4-483E-8E5B-FFA627A00F40}"/>
    <hyperlink ref="E235" r:id="rId519" display="https://fbref.com/en/squads/e4a775cb/Nottingham-Forest-Stats" xr:uid="{6ED700B9-6A33-4CED-91D8-F5A2F2B14F0B}"/>
    <hyperlink ref="AK235" r:id="rId520" display="https://fbref.com/en/players/20b3a502/matchlogs/2023-2024/summary/Nicolas-Dominguez-Match-Logs" xr:uid="{62D75EBE-BB57-4256-ACE5-E94AC09D85D4}"/>
    <hyperlink ref="B491" r:id="rId521" display="https://fbref.com/en/players/5e4d9b48/Jamie-Donley" xr:uid="{060D907C-9269-4273-BC30-AAECC4C09BF0}"/>
    <hyperlink ref="C491" r:id="rId522" display="https://fbref.com/en/country/ENG/England-Football" xr:uid="{61A1DB25-D57E-409F-82C5-69852BD305B0}"/>
    <hyperlink ref="E491" r:id="rId523" display="https://fbref.com/en/squads/361ca564/Tottenham-Hotspur-Stats" xr:uid="{E9F4E0FF-1488-4AA2-9342-FF32DAE00B82}"/>
    <hyperlink ref="AK491" r:id="rId524" display="https://fbref.com/en/players/5e4d9b48/matchlogs/2023-2024/summary/Jamie-Donley-Match-Logs" xr:uid="{3E753ED7-49FF-4ADD-B0A6-FB9A62A4962E}"/>
    <hyperlink ref="B109" r:id="rId525" display="https://fbref.com/en/players/67ac5bb8/Gabriel-Dos-Santos" xr:uid="{49492972-1B54-4393-9E43-367F56CBA4C0}"/>
    <hyperlink ref="C109" r:id="rId526" display="https://fbref.com/en/country/BRA/Brazil-Football" xr:uid="{18C94797-976A-4285-9215-A8E886E74DD6}"/>
    <hyperlink ref="E109" r:id="rId527" display="https://fbref.com/en/squads/18bb7c10/Arsenal-Stats" xr:uid="{813F5B48-5D23-46D0-BE9C-72415FE25D47}"/>
    <hyperlink ref="AK109" r:id="rId528" display="https://fbref.com/en/players/67ac5bb8/matchlogs/2023-2024/summary/Gabriel-Dos-Santos-Match-Logs" xr:uid="{F9509E33-D5A0-4968-A57B-A005D20F08E9}"/>
    <hyperlink ref="B28" r:id="rId529" display="https://fbref.com/en/players/02b29014/Abdoulaye-Doucoure" xr:uid="{54F64075-2ECB-4DE5-AAFB-9248EA69A473}"/>
    <hyperlink ref="C28" r:id="rId530" display="https://fbref.com/en/country/MLI/Mali-Football" xr:uid="{54402BAE-284B-48BD-941A-0F3BF39291E5}"/>
    <hyperlink ref="E28" r:id="rId531" display="https://fbref.com/en/squads/d3fd31cc/Everton-Stats" xr:uid="{F73C595E-E3F7-44B0-A63C-985B0E8A43FE}"/>
    <hyperlink ref="AK28" r:id="rId532" display="https://fbref.com/en/players/02b29014/matchlogs/2023-2024/summary/Abdoulaye-Doucoure-Match-Logs" xr:uid="{B1F3178D-244C-4655-A12A-D4ACC907876D}"/>
    <hyperlink ref="B162" r:id="rId533" display="https://fbref.com/en/players/ce4f40c7/Cheick-Doucoure" xr:uid="{9501B393-B910-4377-9643-E8BC42EE8180}"/>
    <hyperlink ref="C162" r:id="rId534" display="https://fbref.com/en/country/MLI/Mali-Football" xr:uid="{587DFD8F-E952-4609-AB7B-4623985B5FA8}"/>
    <hyperlink ref="E162" r:id="rId535" display="https://fbref.com/en/squads/47c64c55/Crystal-Palace-Stats" xr:uid="{9E2FD5D9-94EF-43CE-8825-4742AB118C43}"/>
    <hyperlink ref="AK162" r:id="rId536" display="https://fbref.com/en/players/ce4f40c7/matchlogs/2023-2024/summary/Cheick-Doucoure-Match-Logs" xr:uid="{9DE454C0-1A13-40DA-ABAC-F694FF641705}"/>
    <hyperlink ref="B122" r:id="rId537" display="https://fbref.com/en/players/bf33b257/Alfie-Doughty" xr:uid="{80968B78-F059-42CD-8F93-7A7057BF8D64}"/>
    <hyperlink ref="C122" r:id="rId538" display="https://fbref.com/en/country/ENG/England-Football" xr:uid="{CCE5BD3E-81A5-441E-8DF5-27401BD7DADE}"/>
    <hyperlink ref="E122" r:id="rId539" display="https://fbref.com/en/squads/e297cd13/Luton-Town-Stats" xr:uid="{FC664839-286C-4DA3-9B84-200D3EC02BFE}"/>
    <hyperlink ref="AK122" r:id="rId540" display="https://fbref.com/en/players/bf33b257/matchlogs/2023-2024/summary/Alfie-Doughty-Match-Logs" xr:uid="{4CC5B4A0-8B9E-49D3-BF22-39CF782F78E4}"/>
    <hyperlink ref="B346" r:id="rId541" display="https://fbref.com/en/players/5526deb1/Tommy-Doyle" xr:uid="{7B2CCC3E-E54B-4A8D-9738-DC1213665B45}"/>
    <hyperlink ref="C346" r:id="rId542" display="https://fbref.com/en/country/ENG/England-Football" xr:uid="{B799617B-E86C-4336-BAD9-F1515EDDDC47}"/>
    <hyperlink ref="E346" r:id="rId543" display="https://fbref.com/en/squads/8cec06e1/Wolverhampton-Wanderers-Stats" xr:uid="{E2015EB6-8A4D-4647-95C7-7E02B5FADC17}"/>
    <hyperlink ref="AK346" r:id="rId544" display="https://fbref.com/en/players/5526deb1/matchlogs/2023-2024/summary/Tommy-Doyle-Match-Logs" xr:uid="{9182E553-D4C5-4A44-B433-6940A7004181}"/>
    <hyperlink ref="B372" r:id="rId545" display="https://fbref.com/en/players/3a949a25/Martin-Dubravka" xr:uid="{B2CB941C-C9DC-4D57-920B-2D38846FF77E}"/>
    <hyperlink ref="C372" r:id="rId546" display="https://fbref.com/en/country/SVK/Slovakia-Football" xr:uid="{2090B291-CD5C-4558-82B7-A8AB2846F307}"/>
    <hyperlink ref="E372" r:id="rId547" display="https://fbref.com/en/squads/b2b47a98/Newcastle-United-Stats" xr:uid="{DFBD6093-A1EA-4889-8C5A-8F37E34389B4}"/>
    <hyperlink ref="AK372" r:id="rId548" display="https://fbref.com/en/players/3a949a25/matchlogs/2023-2024/summary/Martin-Dubravka-Match-Logs" xr:uid="{8F13A6D1-C81B-4BAB-AF5E-1974B96E06F6}"/>
    <hyperlink ref="B485" r:id="rId549" display="https://fbref.com/en/players/3fe6bd8c/Paul-Dummett" xr:uid="{1AFD817C-A8DD-4274-800B-1FC1CF0C53BA}"/>
    <hyperlink ref="C485" r:id="rId550" display="https://fbref.com/en/country/WAL/Wales-Football" xr:uid="{901A2B5F-7C91-4B85-B0F2-849816C8BCC8}"/>
    <hyperlink ref="E485" r:id="rId551" display="https://fbref.com/en/squads/b2b47a98/Newcastle-United-Stats" xr:uid="{8F7CDE48-683E-403F-A1D5-0EE1EAB3A4BA}"/>
    <hyperlink ref="AK485" r:id="rId552" display="https://fbref.com/en/players/3fe6bd8c/matchlogs/2023-2024/summary/Paul-Dummett-Match-Logs" xr:uid="{A72DE57B-3AF5-41BF-84EE-F76846978E57}"/>
    <hyperlink ref="B98" r:id="rId553" display="https://fbref.com/en/players/282f75f3/Lewis-Dunk" xr:uid="{CE647BD4-0A18-4B40-AA5C-1CA8121DCAAB}"/>
    <hyperlink ref="C98" r:id="rId554" display="https://fbref.com/en/country/ENG/England-Football" xr:uid="{4FDA5730-2D05-4820-9C39-86B4D640B8F1}"/>
    <hyperlink ref="E98" r:id="rId555" display="https://fbref.com/en/squads/d07537b9/Brighton-and-Hove-Albion-Stats" xr:uid="{FA8764A3-445B-427B-A3B3-924C745F7E42}"/>
    <hyperlink ref="AK98" r:id="rId556" display="https://fbref.com/en/players/282f75f3/matchlogs/2023-2024/summary/Lewis-Dunk-Match-Logs" xr:uid="{0B5B9386-8F69-4A5C-916A-6EC035535AD2}"/>
    <hyperlink ref="B420" r:id="rId557" display="https://fbref.com/en/players/414184f7/Jhon-Duran" xr:uid="{47D9FFCA-A978-42E4-857C-7B6FC7B5A4D7}"/>
    <hyperlink ref="C420" r:id="rId558" display="https://fbref.com/en/country/COL/Colombia-Football" xr:uid="{EA0599EB-9B9A-4FF8-B7BF-6E02CEC08122}"/>
    <hyperlink ref="E420" r:id="rId559" display="https://fbref.com/en/squads/8602292d/Aston-Villa-Stats" xr:uid="{D7027529-81C8-4E6F-AD6C-B8CE419ACFE3}"/>
    <hyperlink ref="AK420" r:id="rId560" display="https://fbref.com/en/players/414184f7/matchlogs/2023-2024/summary/Jhon-Duran-Match-Logs" xr:uid="{2CFE70EA-D28C-4443-8A42-5FE80D101901}"/>
    <hyperlink ref="B35" r:id="rId561" display="https://fbref.com/en/players/3bb7b8b4/Ederson" xr:uid="{F5472BF1-B602-4C13-9373-F08ECD54C388}"/>
    <hyperlink ref="C35" r:id="rId562" display="https://fbref.com/en/country/BRA/Brazil-Football" xr:uid="{448A0800-DF93-46B3-95FE-4C418646D292}"/>
    <hyperlink ref="E35" r:id="rId563" display="https://fbref.com/en/squads/b8fd03ef/Manchester-City-Stats" xr:uid="{ADE7C75A-7180-4F01-99CB-11492A5D67EB}"/>
    <hyperlink ref="AK35" r:id="rId564" display="https://fbref.com/en/players/3bb7b8b4/matchlogs/2023-2024/summary/Ederson-Match-Logs" xr:uid="{5E06217D-0359-4D64-9C03-0855F6BFD182}"/>
    <hyperlink ref="B77" r:id="rId565" display="https://fbref.com/en/players/0562b7f1/Odsonne-Edouard" xr:uid="{DEC0B4D3-AA5D-49B1-9CAC-2B1D8B6F5A77}"/>
    <hyperlink ref="C77" r:id="rId566" display="https://fbref.com/en/country/FRA/France-Football" xr:uid="{AFBB2ED9-D441-406B-B83D-D1AC561F42E6}"/>
    <hyperlink ref="E77" r:id="rId567" display="https://fbref.com/en/squads/47c64c55/Crystal-Palace-Stats" xr:uid="{2DA9D1C7-6BBB-4986-A9A5-8E7B71757CDE}"/>
    <hyperlink ref="AK77" r:id="rId568" display="https://fbref.com/en/players/0562b7f1/matchlogs/2023-2024/summary/Odsonne-Edouard-Match-Logs" xr:uid="{42943AD8-D08B-48FC-A191-06A5693ACCB2}"/>
    <hyperlink ref="B278" r:id="rId569" display="https://fbref.com/en/players/debe38a0/John-Egan" xr:uid="{4998FF33-4396-4A31-80AC-18F6BA47A86C}"/>
    <hyperlink ref="C278" r:id="rId570" display="https://fbref.com/en/country/IRL/Republic-of-Ireland-Football" xr:uid="{C5C826E0-276B-407B-A211-B661C9308D37}"/>
    <hyperlink ref="E278" r:id="rId571" display="https://fbref.com/en/squads/1df6b87e/Sheffield-United-Stats" xr:uid="{881238AE-7B2E-4E47-B5EC-CC9778FC2377}"/>
    <hyperlink ref="AK278" r:id="rId572" display="https://fbref.com/en/players/debe38a0/matchlogs/2023-2024/summary/John-Egan-Match-Logs" xr:uid="{7CED6663-FAAD-44E4-B6FA-CF06E471ECAC}"/>
    <hyperlink ref="B417" r:id="rId573" display="https://fbref.com/en/players/3d554589/Hjalmar-Ekdal" xr:uid="{C9343572-239F-4501-AE79-A214AE7E7209}"/>
    <hyperlink ref="C417" r:id="rId574" display="https://fbref.com/en/country/SWE/Sweden-Football" xr:uid="{98F025CD-F14D-41EA-B472-27F68A49879F}"/>
    <hyperlink ref="E417" r:id="rId575" display="https://fbref.com/en/squads/943e8050/Burnley-Stats" xr:uid="{0D4DA1BA-A7BA-41CB-94FD-C44795FF5862}"/>
    <hyperlink ref="AK417" r:id="rId576" display="https://fbref.com/en/players/3d554589/matchlogs/2023-2024/summary/Hjalmar-Ekdal-Match-Logs" xr:uid="{7648D111-71F1-41EA-B861-E8627ED80F7E}"/>
    <hyperlink ref="B135" r:id="rId577" display="https://fbref.com/en/players/2fba6108/Anthony-Elanga" xr:uid="{BE8B17A9-FF38-4EA5-B6E8-C7C81731DCB8}"/>
    <hyperlink ref="C135" r:id="rId578" display="https://fbref.com/en/country/SWE/Sweden-Football" xr:uid="{3BAC3FBB-1AC0-4725-B62E-55761CC9F82C}"/>
    <hyperlink ref="E135" r:id="rId579" display="https://fbref.com/en/squads/e4a775cb/Nottingham-Forest-Stats" xr:uid="{63AE6BC0-47EB-4268-B2C3-BBEBE76C1397}"/>
    <hyperlink ref="AK135" r:id="rId580" display="https://fbref.com/en/players/2fba6108/matchlogs/2023-2024/summary/Anthony-Elanga-Match-Logs" xr:uid="{C6093E1C-C738-46FC-857B-F79E957E0105}"/>
    <hyperlink ref="B334" r:id="rId581" display="https://fbref.com/en/players/b9e1436c/Harvey-Elliott" xr:uid="{21A66B3B-F612-4738-BDA5-09F9A93EDED5}"/>
    <hyperlink ref="C334" r:id="rId582" display="https://fbref.com/en/country/ENG/England-Football" xr:uid="{90680CEF-39F7-446F-B482-0B4006C57D34}"/>
    <hyperlink ref="E334" r:id="rId583" display="https://fbref.com/en/squads/822bd0ba/Liverpool-Stats" xr:uid="{B8BDBCD2-8937-4795-A9D8-8BBC3B8DBEC8}"/>
    <hyperlink ref="AK334" r:id="rId584" display="https://fbref.com/en/players/b9e1436c/matchlogs/2023-2024/summary/Harvey-Elliott-Match-Logs" xr:uid="{0BE23CB6-BF8C-45C3-B703-76CE71EA1AF5}"/>
    <hyperlink ref="B492" r:id="rId585" display="https://fbref.com/en/players/47a34c4f/Mohamed-Elneny" xr:uid="{BECC3C70-D832-4B02-9B84-DE884B4EF818}"/>
    <hyperlink ref="C492" r:id="rId586" display="https://fbref.com/en/country/EGY/Egypt-Football" xr:uid="{FE3751F7-3FEA-4FB3-850C-7D046A768021}"/>
    <hyperlink ref="E492" r:id="rId587" display="https://fbref.com/en/squads/18bb7c10/Arsenal-Stats" xr:uid="{D9D38AEC-751A-4440-80AA-0EDC51C0F48B}"/>
    <hyperlink ref="AK492" r:id="rId588" display="https://fbref.com/en/players/47a34c4f/matchlogs/2023-2024/summary/Mohamed-Elneny-Match-Logs" xr:uid="{BAE4AE2A-5D72-49A9-9491-D98B532FEDDA}"/>
    <hyperlink ref="B272" r:id="rId589" display="https://fbref.com/en/players/df8b52a5/Emerson" xr:uid="{AFE30D02-AA31-4D65-AA19-8E6FBDC703C0}"/>
    <hyperlink ref="C272" r:id="rId590" display="https://fbref.com/en/country/BRA/Brazil-Football" xr:uid="{539088D1-792C-4EA4-9B54-39443A2702B8}"/>
    <hyperlink ref="E272" r:id="rId591" display="https://fbref.com/en/squads/361ca564/Tottenham-Hotspur-Stats" xr:uid="{7003F7E0-C478-4932-A5EE-E43445518932}"/>
    <hyperlink ref="AK272" r:id="rId592" display="https://fbref.com/en/players/df8b52a5/matchlogs/2023-2024/summary/Emerson-Match-Logs" xr:uid="{28F7A880-71AF-4EF1-920E-D0FDA6B03B4D}"/>
    <hyperlink ref="B326" r:id="rId593" display="https://fbref.com/en/players/c149016b/Wataru-Endo" xr:uid="{144D0460-2D1C-4514-9835-741C5D718A4B}"/>
    <hyperlink ref="C326" r:id="rId594" display="https://fbref.com/en/country/JPN/Japan-Football" xr:uid="{A8156081-914D-4851-B151-217F237DDCCC}"/>
    <hyperlink ref="E326" r:id="rId595" display="https://fbref.com/en/squads/822bd0ba/Liverpool-Stats" xr:uid="{C3DE2555-97E4-48BC-B932-F41F41F65F36}"/>
    <hyperlink ref="AK326" r:id="rId596" display="https://fbref.com/en/players/c149016b/matchlogs/2023-2024/summary/Wataru-Endo-Match-Logs" xr:uid="{54D9A5C5-84EB-44B1-A86D-AAAF87814208}"/>
    <hyperlink ref="B247" r:id="rId597" display="https://fbref.com/en/players/980522ec/Christian-Eriksen" xr:uid="{1596C423-D0A1-4654-9723-6B9A0087861B}"/>
    <hyperlink ref="C247" r:id="rId598" display="https://fbref.com/en/country/DEN/Denmark-Football" xr:uid="{F03A4F6F-4266-42EE-93F1-1F026C4D5CBD}"/>
    <hyperlink ref="E247" r:id="rId599" display="https://fbref.com/en/squads/19538871/Manchester-United-Stats" xr:uid="{2971812A-E06D-4652-AD0D-C6928853FF78}"/>
    <hyperlink ref="AK247" r:id="rId600" display="https://fbref.com/en/players/980522ec/matchlogs/2023-2024/summary/Christian-Eriksen-Match-Logs" xr:uid="{1F3F3650-8463-43EF-A0C3-632DD0D5B516}"/>
    <hyperlink ref="B275" r:id="rId601" display="https://fbref.com/en/players/d38fdf53/Pervis-Estupinan" xr:uid="{9367C0E6-62F4-496A-8859-34637B444C38}"/>
    <hyperlink ref="C275" r:id="rId602" display="https://fbref.com/en/country/ECU/Ecuador-Football" xr:uid="{35795E17-0EEE-4C84-A34D-69E4BF3917E0}"/>
    <hyperlink ref="E275" r:id="rId603" display="https://fbref.com/en/squads/d07537b9/Brighton-and-Hove-Albion-Stats" xr:uid="{73175BE2-32F5-4BC4-89E6-0912E95177F8}"/>
    <hyperlink ref="AK275" r:id="rId604" display="https://fbref.com/en/players/d38fdf53/matchlogs/2023-2024/summary/Pervis-Estupinan-Match-Logs" xr:uid="{C1464221-A95D-4F5A-9DF3-F879027DF476}"/>
    <hyperlink ref="B284" r:id="rId605" display="https://fbref.com/en/players/f8fcd2a5/Jonny-Evans" xr:uid="{D2635219-9D9C-4192-B247-F653D9535A60}"/>
    <hyperlink ref="C284" r:id="rId606" display="https://fbref.com/en/country/NIR/Northern-Ireland-Football" xr:uid="{F95CDF65-291C-45F2-8C4C-74A6A644F5B9}"/>
    <hyperlink ref="E284" r:id="rId607" display="https://fbref.com/en/squads/19538871/Manchester-United-Stats" xr:uid="{AA7D4200-8DAD-4E30-955D-46661AC050D8}"/>
    <hyperlink ref="AK284" r:id="rId608" display="https://fbref.com/en/players/f8fcd2a5/matchlogs/2023-2024/summary/Jonny-Evans-Match-Logs" xr:uid="{90DE5602-3C2F-4EB2-92E7-D397AB25E626}"/>
    <hyperlink ref="B201" r:id="rId609" display="https://fbref.com/en/players/ae4fc6a4/Eberechi-Eze" xr:uid="{56FC49AF-960F-4CFB-B953-593420711F81}"/>
    <hyperlink ref="C201" r:id="rId610" display="https://fbref.com/en/country/ENG/England-Football" xr:uid="{C71BA86B-962F-4897-8F0C-3B68949D5B8E}"/>
    <hyperlink ref="E201" r:id="rId611" display="https://fbref.com/en/squads/47c64c55/Crystal-Palace-Stats" xr:uid="{BC30C1F0-B510-4251-BE22-BEBAACAA7FD8}"/>
    <hyperlink ref="AK201" r:id="rId612" display="https://fbref.com/en/players/ae4fc6a4/matchlogs/2023-2024/summary/Eberechi-Eze-Match-Logs" xr:uid="{C39D5C04-96A9-457E-90AD-980DF69B274E}"/>
    <hyperlink ref="B374" r:id="rId613" display="https://fbref.com/en/players/9328b835/Lukasz-Fabianski" xr:uid="{5D308ABA-D64C-4BAA-9D2A-3C700E43D837}"/>
    <hyperlink ref="C374" r:id="rId614" display="https://fbref.com/en/country/POL/Poland-Football" xr:uid="{257AEF1C-594F-49A1-8EB1-83E1AEBC3B03}"/>
    <hyperlink ref="E374" r:id="rId615" display="https://fbref.com/en/squads/7c21e445/West-Ham-United-Stats" xr:uid="{6E001825-572C-4919-85BA-5283D5A6A5AF}"/>
    <hyperlink ref="AK374" r:id="rId616" display="https://fbref.com/en/players/9328b835/matchlogs/2023-2024/summary/Lukasz-Fabianski-Match-Logs" xr:uid="{54E2B035-1359-4D97-A613-1EAE6F99BC5D}"/>
    <hyperlink ref="B339" r:id="rId617" display="https://fbref.com/en/players/0ba976e4/Ansu-Fati" xr:uid="{B93F06E5-E9D5-435D-B047-678F502B9C28}"/>
    <hyperlink ref="C339" r:id="rId618" display="https://fbref.com/en/country/ESP/Spain-Football" xr:uid="{73550570-D78C-417D-9248-EC5D34AC604E}"/>
    <hyperlink ref="E339" r:id="rId619" display="https://fbref.com/en/squads/d07537b9/Brighton-and-Hove-Albion-Stats" xr:uid="{A553E986-8650-4A86-AE18-47627633FF5D}"/>
    <hyperlink ref="AK339" r:id="rId620" display="https://fbref.com/en/players/0ba976e4/matchlogs/2023-2024/summary/Ansu-Fati-Match-Logs" xr:uid="{045531A7-315C-4F6A-98F7-A9CD6FBDE17E}"/>
    <hyperlink ref="B406" r:id="rId621" display="https://fbref.com/en/players/51a3c4c8/Felipe" xr:uid="{515C7F6D-DB8F-4523-A48A-EA5BF308AC47}"/>
    <hyperlink ref="C406" r:id="rId622" display="https://fbref.com/en/country/BRA/Brazil-Football" xr:uid="{1BB5E5F5-97E8-4625-A8B9-632AF87899F1}"/>
    <hyperlink ref="E406" r:id="rId623" display="https://fbref.com/en/squads/e4a775cb/Nottingham-Forest-Stats" xr:uid="{01B576C2-B342-40E5-9633-51127E7CEF22}"/>
    <hyperlink ref="AK406" r:id="rId624" display="https://fbref.com/en/players/51a3c4c8/matchlogs/2023-2024/summary/Felipe-Match-Logs" xr:uid="{42B176A2-9C53-4A30-8A47-F9807A3A3289}"/>
    <hyperlink ref="B181" r:id="rId625" display="https://fbref.com/en/players/4596da74/Evan-Ferguson" xr:uid="{C587F2B9-4A65-4721-9B84-4FAE2E90C128}"/>
    <hyperlink ref="C181" r:id="rId626" display="https://fbref.com/en/country/IRL/Republic-of-Ireland-Football" xr:uid="{E022D9F9-8277-4163-9DB5-BF9DF51BEFE4}"/>
    <hyperlink ref="E181" r:id="rId627" display="https://fbref.com/en/squads/d07537b9/Brighton-and-Hove-Albion-Stats" xr:uid="{02CB38D4-59AD-4492-ABFB-F18B6D0FB58B}"/>
    <hyperlink ref="AK181" r:id="rId628" display="https://fbref.com/en/players/4596da74/matchlogs/2023-2024/summary/Evan-Ferguson-Match-Logs" xr:uid="{461C49F1-F02F-4F15-B715-95E76A825C97}"/>
    <hyperlink ref="B4" r:id="rId629" display="https://fbref.com/en/players/507c7bdf/Bruno-Fernandes" xr:uid="{9D4CB0B5-6E61-4048-A237-55EC2BB89413}"/>
    <hyperlink ref="C4" r:id="rId630" display="https://fbref.com/en/country/POR/Portugal-Football" xr:uid="{FAD7A0E4-2FD1-4AB7-90E0-096436AFEEB9}"/>
    <hyperlink ref="E4" r:id="rId631" display="https://fbref.com/en/squads/19538871/Manchester-United-Stats" xr:uid="{44580619-9406-47B8-8A69-2A043A0722DB}"/>
    <hyperlink ref="AK4" r:id="rId632" display="https://fbref.com/en/players/507c7bdf/matchlogs/2023-2024/summary/Bruno-Fernandes-Match-Logs" xr:uid="{481E7026-F07B-415A-95B6-946B145E27DD}"/>
    <hyperlink ref="B82" r:id="rId633" display="https://fbref.com/en/players/5ff4ab71/Enzo-Fernandez" xr:uid="{50708CC2-C351-432B-8CA9-711D0BCBA4AE}"/>
    <hyperlink ref="C82" r:id="rId634" display="https://fbref.com/en/country/ARG/Argentina-Football" xr:uid="{51360F78-91F2-4E79-B9CB-D86B1F13C0C7}"/>
    <hyperlink ref="E82" r:id="rId635" display="https://fbref.com/en/squads/cff3d9bb/Chelsea-Stats" xr:uid="{C22E3471-B360-4AB3-B6B3-DC136C33790C}"/>
    <hyperlink ref="AK82" r:id="rId636" display="https://fbref.com/en/players/5ff4ab71/matchlogs/2023-2024/summary/Enzo-Fernandez-Match-Logs" xr:uid="{E4A4E3C8-4A15-4951-8926-4AE7B39B0758}"/>
    <hyperlink ref="B425" r:id="rId637" display="https://fbref.com/en/players/b63e789d/John-Fleck" xr:uid="{DC82D0D5-0E58-49C4-9C49-BF87696BF1C2}"/>
    <hyperlink ref="C425" r:id="rId638" display="https://fbref.com/en/country/SCO/Scotland-Football" xr:uid="{9D9CC45D-F288-416A-8E81-71DF2E1BD45D}"/>
    <hyperlink ref="E425" r:id="rId639" display="https://fbref.com/en/squads/1df6b87e/Sheffield-United-Stats" xr:uid="{6401E2B4-D721-46CF-9211-B375B34E59B8}"/>
    <hyperlink ref="AK425" r:id="rId640" display="https://fbref.com/en/players/b63e789d/matchlogs/2023-2024/summary/John-Fleck-Match-Logs" xr:uid="{F932DE7D-720A-4BEC-BD55-478CF9A22690}"/>
    <hyperlink ref="B53" r:id="rId641" display="https://fbref.com/en/players/a92ab7be/Mark-Flekken" xr:uid="{6BA602D5-7E0C-4335-A42B-6987AC0D9F82}"/>
    <hyperlink ref="C53" r:id="rId642" display="https://fbref.com/en/country/NED/Netherlands-Football" xr:uid="{51A26ABE-1673-49FB-8C61-5C2B9FC99157}"/>
    <hyperlink ref="E53" r:id="rId643" display="https://fbref.com/en/squads/cd051869/Brentford-Stats" xr:uid="{15FFEDAC-44A6-47DC-BF5B-2A6D6CE2FA17}"/>
    <hyperlink ref="AK53" r:id="rId644" display="https://fbref.com/en/players/a92ab7be/matchlogs/2023-2024/summary/Mark-Flekken-Match-Logs" xr:uid="{7EB4C8FA-E3F9-4D32-9ECC-206AB391FF2B}"/>
    <hyperlink ref="B76" r:id="rId645" display="https://fbref.com/en/players/ed1e53f3/Phil-Foden" xr:uid="{81388712-65EE-465F-8898-A58043C4E8F2}"/>
    <hyperlink ref="C76" r:id="rId646" display="https://fbref.com/en/country/ENG/England-Football" xr:uid="{77C4DBDE-3880-4492-BD5A-8964E00603EB}"/>
    <hyperlink ref="E76" r:id="rId647" display="https://fbref.com/en/squads/b8fd03ef/Manchester-City-Stats" xr:uid="{F67A0800-50B3-4DC8-A6DC-287FADBC34C1}"/>
    <hyperlink ref="AK76" r:id="rId648" display="https://fbref.com/en/players/ed1e53f3/matchlogs/2023-2024/summary/Phil-Foden-Match-Logs" xr:uid="{C07DD90D-218C-4050-ADF0-C682FB94DDBF}"/>
    <hyperlink ref="B5" r:id="rId649" display="https://fbref.com/en/players/96cf7b61/Wes-Foderingham" xr:uid="{240F2D97-AD6D-41C9-ACFA-D5B4123AA409}"/>
    <hyperlink ref="C5" r:id="rId650" display="https://fbref.com/en/country/ENG/England-Football" xr:uid="{C297498A-AF7B-49CC-B767-17A4B41F4F7C}"/>
    <hyperlink ref="E5" r:id="rId651" display="https://fbref.com/en/squads/1df6b87e/Sheffield-United-Stats" xr:uid="{C8533833-104D-4BD9-9D39-90B467450C54}"/>
    <hyperlink ref="AK5" r:id="rId652" display="https://fbref.com/en/players/96cf7b61/matchlogs/2023-2024/summary/Wes-Foderingham-Match-Logs" xr:uid="{C250EC14-8643-4956-82ED-96D4946E54F5}"/>
    <hyperlink ref="B364" r:id="rId653" display="https://fbref.com/en/players/82927de4/Pablo-Fornals" xr:uid="{B8DEAA18-BA66-4487-BDFA-B876AD7D8450}"/>
    <hyperlink ref="C364" r:id="rId654" display="https://fbref.com/en/country/ESP/Spain-Football" xr:uid="{C83B0A70-57F8-42F5-AA64-7F8AC0BFB390}"/>
    <hyperlink ref="E364" r:id="rId655" display="https://fbref.com/en/squads/7c21e445/West-Ham-United-Stats" xr:uid="{44367B3B-B6AE-44A0-9BE9-7F61981C4C6C}"/>
    <hyperlink ref="AK364" r:id="rId656" display="https://fbref.com/en/players/82927de4/matchlogs/2023-2024/summary/Pablo-Fornals-Match-Logs" xr:uid="{12290A5A-E4BE-467C-92AD-9DC7D5D26F42}"/>
    <hyperlink ref="B248" r:id="rId657" display="https://fbref.com/en/players/f84a807c/Lyle-Foster" xr:uid="{06EC0362-17DF-4471-A043-6C7AA8C903A7}"/>
    <hyperlink ref="C248" r:id="rId658" display="https://fbref.com/en/country/RSA/South-Africa-Football" xr:uid="{C7A7D7E2-C30B-4658-A885-ABD381CDD389}"/>
    <hyperlink ref="E248" r:id="rId659" display="https://fbref.com/en/squads/943e8050/Burnley-Stats" xr:uid="{438387E6-ECEF-4829-A9C9-649BE0FB95C4}"/>
    <hyperlink ref="AK248" r:id="rId660" display="https://fbref.com/en/players/f84a807c/matchlogs/2023-2024/summary/Lyle-Foster-Match-Logs" xr:uid="{9D14255B-0A28-4703-A5EA-FDEA89F6E613}"/>
    <hyperlink ref="B452" r:id="rId661" display="https://fbref.com/en/players/077faf72/Matheus-Franca" xr:uid="{7B91EB66-3D20-4E35-B0B3-B0BC38E48290}"/>
    <hyperlink ref="C452" r:id="rId662" display="https://fbref.com/en/country/BRA/Brazil-Football" xr:uid="{93E3B096-9536-48BC-A78D-D58E77F5C474}"/>
    <hyperlink ref="E452" r:id="rId663" display="https://fbref.com/en/squads/47c64c55/Crystal-Palace-Stats" xr:uid="{C2589422-A9A0-43B7-8D5C-DB0960B5D6B4}"/>
    <hyperlink ref="AK452" r:id="rId664" display="https://fbref.com/en/players/077faf72/matchlogs/2023-2024/summary/Matheus-Franca-Match-Logs" xr:uid="{C09B8D8F-74E8-47F7-9B2E-BA882BF0450D}"/>
    <hyperlink ref="B243" r:id="rId665" display="https://fbref.com/en/players/1971591f/Cody-Gakpo" xr:uid="{9DDD785F-6325-4E93-9967-724F82FD2731}"/>
    <hyperlink ref="C243" r:id="rId666" display="https://fbref.com/en/country/NED/Netherlands-Football" xr:uid="{4A461916-14B5-4F41-90F3-2720B0D1C42C}"/>
    <hyperlink ref="E243" r:id="rId667" display="https://fbref.com/en/squads/822bd0ba/Liverpool-Stats" xr:uid="{4A0E14AE-2350-47BE-BA3A-B369AE0D5734}"/>
    <hyperlink ref="AK243" r:id="rId668" display="https://fbref.com/en/players/1971591f/matchlogs/2023-2024/summary/Cody-Gakpo-Match-Logs" xr:uid="{17E1B270-332D-4516-81E0-A48E457A05F8}"/>
    <hyperlink ref="B78" r:id="rId669" display="https://fbref.com/en/players/c2731c10/Conor-Gallagher" xr:uid="{B3E761A2-AF30-44AD-ADCB-32738B97D3B9}"/>
    <hyperlink ref="C78" r:id="rId670" display="https://fbref.com/en/country/ENG/England-Football" xr:uid="{7E79BB9D-EF65-4FDD-8E9F-1E9D6E090AA4}"/>
    <hyperlink ref="E78" r:id="rId671" display="https://fbref.com/en/squads/cff3d9bb/Chelsea-Stats" xr:uid="{C8435C12-7979-475A-BE4A-DC116632E62F}"/>
    <hyperlink ref="AK78" r:id="rId672" display="https://fbref.com/en/players/c2731c10/matchlogs/2023-2024/summary/Conor-Gallagher-Match-Logs" xr:uid="{9215E0F4-208C-4BB2-9E81-0DEE8F6C9420}"/>
    <hyperlink ref="B144" r:id="rId673" display="https://fbref.com/en/players/72c812f3/Idrissa-Gana-Gueye" xr:uid="{2E2B1CB1-9ACE-427A-815A-09A2EADF89EE}"/>
    <hyperlink ref="C144" r:id="rId674" display="https://fbref.com/en/country/SEN/Senegal-Football" xr:uid="{378C9501-D7DB-44D7-A630-2DE4AF1BA1FE}"/>
    <hyperlink ref="E144" r:id="rId675" display="https://fbref.com/en/squads/d3fd31cc/Everton-Stats" xr:uid="{839CBD40-95E7-4167-B7EB-D48BC2B529FE}"/>
    <hyperlink ref="AK144" r:id="rId676" display="https://fbref.com/en/players/72c812f3/matchlogs/2023-2024/summary/Idrissa-Gana-Gueye-Match-Logs" xr:uid="{3126ACD4-3D83-46DE-AC7C-D7590E0CA111}"/>
    <hyperlink ref="B213" r:id="rId677" display="https://fbref.com/en/players/7aa8adfe/Alejandro-Garnacho" xr:uid="{63BEF7AE-5699-4056-9DCD-70A8EF87A091}"/>
    <hyperlink ref="C213" r:id="rId678" display="https://fbref.com/en/country/ARG/Argentina-Football" xr:uid="{FC4C5263-E1D8-4F25-802B-06C5E6093E75}"/>
    <hyperlink ref="E213" r:id="rId679" display="https://fbref.com/en/squads/19538871/Manchester-United-Stats" xr:uid="{A0D76506-D4E6-4CA5-895B-17C0CADEFB74}"/>
    <hyperlink ref="AK213" r:id="rId680" display="https://fbref.com/en/players/7aa8adfe/matchlogs/2023-2024/summary/Alejandro-Garnacho-Match-Logs" xr:uid="{8269EBCF-7E9F-47E2-B972-34FE3A33A912}"/>
    <hyperlink ref="B75" r:id="rId681" display="https://fbref.com/en/players/4e015693/James-Garner" xr:uid="{60D4FBDD-8016-4A97-92BF-B5B4579EFE55}"/>
    <hyperlink ref="C75" r:id="rId682" display="https://fbref.com/en/country/ENG/England-Football" xr:uid="{F5056FF9-1D3F-4B76-AE08-F3AED2AFE610}"/>
    <hyperlink ref="E75" r:id="rId683" display="https://fbref.com/en/squads/d3fd31cc/Everton-Stats" xr:uid="{CB68C19E-D482-4C17-952B-EBAEAEEAE9A3}"/>
    <hyperlink ref="AK75" r:id="rId684" display="https://fbref.com/en/players/4e015693/matchlogs/2023-2024/summary/James-Garner-Match-Logs" xr:uid="{A305745A-D722-4105-82B1-21BB0B1DABB2}"/>
    <hyperlink ref="B297" r:id="rId685" display="https://fbref.com/en/players/f7b1d4e0/Saman-Ghoddos" xr:uid="{0C5A35A1-D2AA-4D25-B94E-88480A0DA5EA}"/>
    <hyperlink ref="C297" r:id="rId686" display="https://fbref.com/en/country/IRN/Iran-Football" xr:uid="{C427D80C-2A77-4DC0-8904-4C221752AC8B}"/>
    <hyperlink ref="E297" r:id="rId687" display="https://fbref.com/en/squads/cd051869/Brentford-Stats" xr:uid="{4660022C-0070-49C2-8821-2F86DD5CA312}"/>
    <hyperlink ref="AK297" r:id="rId688" display="https://fbref.com/en/players/f7b1d4e0/matchlogs/2023-2024/summary/Saman-Ghoddos-Match-Logs" xr:uid="{3FBCC825-3000-4F31-9858-B9953F64CBA1}"/>
    <hyperlink ref="B45" r:id="rId689" display="https://fbref.com/en/players/32f60ed8/Morgan-Gibbs-White" xr:uid="{E5EC0D48-FE62-434E-A3FA-1D402A17461F}"/>
    <hyperlink ref="C45" r:id="rId690" display="https://fbref.com/en/country/ENG/England-Football" xr:uid="{BC946347-F976-4F1D-8437-50049B645DDC}"/>
    <hyperlink ref="E45" r:id="rId691" display="https://fbref.com/en/squads/e4a775cb/Nottingham-Forest-Stats" xr:uid="{B788B661-71C3-4457-9AB4-F1AC17CEC068}"/>
    <hyperlink ref="AK45" r:id="rId692" display="https://fbref.com/en/players/32f60ed8/matchlogs/2023-2024/summary/Morgan-Gibbs-White-Match-Logs" xr:uid="{007F6243-F7A1-4906-BB12-CEDC7C367D14}"/>
    <hyperlink ref="B392" r:id="rId693" display="https://fbref.com/en/players/7b5ab7f2/Bryan-Gil" xr:uid="{A72456EC-2863-48A4-AE3D-A42944509485}"/>
    <hyperlink ref="C392" r:id="rId694" display="https://fbref.com/en/country/ESP/Spain-Football" xr:uid="{AD83AD35-B17B-4FF6-B04A-61AB2F5462FD}"/>
    <hyperlink ref="E392" r:id="rId695" display="https://fbref.com/en/squads/361ca564/Tottenham-Hotspur-Stats" xr:uid="{137DD025-E5FA-4864-BC0B-C3B6E76450B3}"/>
    <hyperlink ref="AK392" r:id="rId696" display="https://fbref.com/en/players/7b5ab7f2/matchlogs/2023-2024/summary/Bryan-Gil-Match-Logs" xr:uid="{CA03A120-6EDE-400B-B0F2-80F338AC381E}"/>
    <hyperlink ref="B163" r:id="rId697" display="https://fbref.com/en/players/df10e27c/Billy-Gilmour" xr:uid="{0A1F20F2-8950-495A-BEAC-2E4890EB5538}"/>
    <hyperlink ref="C163" r:id="rId698" display="https://fbref.com/en/country/SCO/Scotland-Football" xr:uid="{811B54CC-6B18-41E9-8632-03E9D1C717E0}"/>
    <hyperlink ref="E163" r:id="rId699" display="https://fbref.com/en/squads/d07537b9/Brighton-and-Hove-Albion-Stats" xr:uid="{D488D824-60EF-4B98-A747-2ABF881C86DA}"/>
    <hyperlink ref="AK163" r:id="rId700" display="https://fbref.com/en/players/df10e27c/matchlogs/2023-2024/summary/Billy-Gilmour-Match-Logs" xr:uid="{A062369F-0A00-486F-B097-4704A957222E}"/>
    <hyperlink ref="B496" r:id="rId701" display="https://fbref.com/en/players/9f7c837d/Ben-Godfrey" xr:uid="{F3C74E19-2CBD-4FF5-A028-7A233F7F142E}"/>
    <hyperlink ref="C496" r:id="rId702" display="https://fbref.com/en/country/ENG/England-Football" xr:uid="{B7FDA917-4608-4FE7-8B80-AA4E6557C9E1}"/>
    <hyperlink ref="E496" r:id="rId703" display="https://fbref.com/en/squads/d3fd31cc/Everton-Stats" xr:uid="{82614DF5-E7CC-42F9-A62E-B2F399E89CCD}"/>
    <hyperlink ref="AK496" r:id="rId704" display="https://fbref.com/en/players/9f7c837d/matchlogs/2023-2024/summary/Ben-Godfrey-Match-Logs" xr:uid="{3E049F18-66FB-45F1-858A-DEBDF4B9FA44}"/>
    <hyperlink ref="B129" r:id="rId705" display="https://fbref.com/en/players/8b57ad2c/Joao-Gomes" xr:uid="{37847C7F-D025-4907-8B65-81C7B62B67A2}"/>
    <hyperlink ref="C129" r:id="rId706" display="https://fbref.com/en/country/BRA/Brazil-Football" xr:uid="{4029FC21-914C-44A8-A323-D208F0DD4EC0}"/>
    <hyperlink ref="E129" r:id="rId707" display="https://fbref.com/en/squads/8cec06e1/Wolverhampton-Wanderers-Stats" xr:uid="{68025F7A-44A8-484E-A2D3-7477FEAC1373}"/>
    <hyperlink ref="AK129" r:id="rId708" display="https://fbref.com/en/players/8b57ad2c/matchlogs/2023-2024/summary/Joao-Gomes-Match-Logs" xr:uid="{26E5F1DB-740B-4105-817E-4A941E460FFC}"/>
    <hyperlink ref="B156" r:id="rId709" display="https://fbref.com/en/players/f0caab96/Toti-Gomes" xr:uid="{BCCCAD77-7D72-470B-8581-3724F8E1D8FA}"/>
    <hyperlink ref="C156" r:id="rId710" display="https://fbref.com/en/country/POR/Portugal-Football" xr:uid="{E96D7D59-0B47-4258-BBA6-F1DDCF4E2391}"/>
    <hyperlink ref="E156" r:id="rId711" display="https://fbref.com/en/squads/8cec06e1/Wolverhampton-Wanderers-Stats" xr:uid="{1A8DCFAD-B009-43AF-A478-54414E695423}"/>
    <hyperlink ref="AK156" r:id="rId712" display="https://fbref.com/en/players/f0caab96/matchlogs/2023-2024/summary/Toti-Gomes-Match-Logs" xr:uid="{CC7012A3-8220-418A-ACA2-98E1D328F89F}"/>
    <hyperlink ref="B230" r:id="rId713" display="https://fbref.com/en/players/7a11550b/Joe-Gomez" xr:uid="{CA3D30B8-E9A2-4B1C-A8D3-7D009DCC5282}"/>
    <hyperlink ref="C230" r:id="rId714" display="https://fbref.com/en/country/ENG/England-Football" xr:uid="{BFD9D3A7-9D45-406B-81D3-CAA8249D45CF}"/>
    <hyperlink ref="E230" r:id="rId715" display="https://fbref.com/en/squads/822bd0ba/Liverpool-Stats" xr:uid="{D3E052D3-3133-4D8E-8FBA-A5B0E63DA90B}"/>
    <hyperlink ref="AK230" r:id="rId716" display="https://fbref.com/en/players/7a11550b/matchlogs/2023-2024/summary/Joe-Gomez-Match-Logs" xr:uid="{196B79C5-5C98-44B8-9844-5C2DAFD7E1D6}"/>
    <hyperlink ref="B465" r:id="rId717" display="https://fbref.com/en/players/01e5f06e/Sergio-Gomez" xr:uid="{3D7D0735-F3DF-4725-867C-2BD7B2E4234D}"/>
    <hyperlink ref="C465" r:id="rId718" display="https://fbref.com/en/country/ESP/Spain-Football" xr:uid="{E1080E99-D416-4114-A581-3CFED4C093B5}"/>
    <hyperlink ref="E465" r:id="rId719" display="https://fbref.com/en/squads/b8fd03ef/Manchester-City-Stats" xr:uid="{9953658C-49A4-4A4A-B88F-BCD7F9E69EA8}"/>
    <hyperlink ref="AK465" r:id="rId720" display="https://fbref.com/en/players/01e5f06e/matchlogs/2023-2024/summary/Sergio-Gomez-Match-Logs" xr:uid="{9A21B489-F4D7-401A-89C0-104BFFB46C61}"/>
    <hyperlink ref="B83" r:id="rId721" display="https://fbref.com/en/players/2bd83368/Anthony-Gordon" xr:uid="{AE55B49F-DE7A-4332-B865-BD5988DC49E1}"/>
    <hyperlink ref="C83" r:id="rId722" display="https://fbref.com/en/country/ENG/England-Football" xr:uid="{9F1F66D4-AC12-444E-BF8C-AFA97422C985}"/>
    <hyperlink ref="E83" r:id="rId723" display="https://fbref.com/en/squads/b2b47a98/Newcastle-United-Stats" xr:uid="{145A6381-F148-4C0A-9172-92E831CEEC99}"/>
    <hyperlink ref="AK83" r:id="rId724" display="https://fbref.com/en/players/2bd83368/matchlogs/2023-2024/summary/Anthony-Gordon-Match-Logs" xr:uid="{E91D34E1-5D62-472A-8D71-414CED9DFED8}"/>
    <hyperlink ref="B288" r:id="rId725" display="https://fbref.com/en/players/b8e740fb/Ryan-Gravenberch" xr:uid="{F3894132-FF8F-46C1-9CD8-473AFC5EBCFA}"/>
    <hyperlink ref="C288" r:id="rId726" display="https://fbref.com/en/country/NED/Netherlands-Football" xr:uid="{64E56E38-A047-4F97-B831-DB6850FB40F5}"/>
    <hyperlink ref="E288" r:id="rId727" display="https://fbref.com/en/squads/822bd0ba/Liverpool-Stats" xr:uid="{40FD5BB2-0B82-446A-B48B-5D33D08FCF06}"/>
    <hyperlink ref="AK288" r:id="rId728" display="https://fbref.com/en/players/b8e740fb/matchlogs/2023-2024/summary/Ryan-Gravenberch-Match-Logs" xr:uid="{BE49C906-F167-4BF6-B71A-0D85426CC9E1}"/>
    <hyperlink ref="B286" r:id="rId729" display="https://fbref.com/en/players/b0b4fd3e/Jack-Grealish" xr:uid="{643F8321-685C-45E8-8150-3033963E735D}"/>
    <hyperlink ref="C286" r:id="rId730" display="https://fbref.com/en/country/ENG/England-Football" xr:uid="{59B0D25A-96F5-4FD0-B073-3D9EE2600B57}"/>
    <hyperlink ref="E286" r:id="rId731" display="https://fbref.com/en/squads/b8fd03ef/Manchester-City-Stats" xr:uid="{CF496FAB-6530-4BCE-8E9B-890A4B56B11C}"/>
    <hyperlink ref="AK286" r:id="rId732" display="https://fbref.com/en/players/b0b4fd3e/matchlogs/2023-2024/summary/Jack-Grealish-Match-Logs" xr:uid="{27C4F2AD-7961-44F1-AF5E-142D4D35C772}"/>
    <hyperlink ref="B88" r:id="rId733" display="https://fbref.com/en/players/8aec0537/Pascal-Gross" xr:uid="{EE1B96D5-EC34-415C-94AE-C641E1F60414}"/>
    <hyperlink ref="C88" r:id="rId734" display="https://fbref.com/en/country/GER/Germany-Football" xr:uid="{676DE489-610B-45D9-A0DB-6BD693B323C6}"/>
    <hyperlink ref="E88" r:id="rId735" display="https://fbref.com/en/squads/d07537b9/Brighton-and-Hove-Albion-Stats" xr:uid="{9CA43BD6-206B-4B3A-BF47-89125CED5223}"/>
    <hyperlink ref="AK88" r:id="rId736" display="https://fbref.com/en/players/8aec0537/matchlogs/2023-2024/summary/Pascal-Gross-Match-Logs" xr:uid="{6BF2E031-FF6E-4CFE-AB72-376C171A7B82}"/>
    <hyperlink ref="B40" r:id="rId737" display="https://fbref.com/en/players/d0706b27/Marc-Guehi" xr:uid="{F7037A7E-863F-4D3B-88BE-4A6C2378DF70}"/>
    <hyperlink ref="C40" r:id="rId738" display="https://fbref.com/en/country/ENG/England-Football" xr:uid="{7756A057-E54F-4406-A01F-4279E079E36A}"/>
    <hyperlink ref="E40" r:id="rId739" display="https://fbref.com/en/squads/47c64c55/Crystal-Palace-Stats" xr:uid="{E022DB8B-A76E-45D0-83BB-A5E79F3EB71E}"/>
    <hyperlink ref="AK40" r:id="rId740" display="https://fbref.com/en/players/d0706b27/matchlogs/2023-2024/summary/Marc-Guehi-Match-Logs" xr:uid="{64F3F074-5672-407F-B35D-B8E283F37EBE}"/>
    <hyperlink ref="B51" r:id="rId741" display="https://fbref.com/en/players/82518f62/Bruno-Guimaraes" xr:uid="{BBCDA1A6-EAF4-4294-AFB6-75E57BE5D854}"/>
    <hyperlink ref="C51" r:id="rId742" display="https://fbref.com/en/country/BRA/Brazil-Football" xr:uid="{5F58AF5E-A373-4EA9-9409-070C4B6AB1C1}"/>
    <hyperlink ref="E51" r:id="rId743" display="https://fbref.com/en/squads/b2b47a98/Newcastle-United-Stats" xr:uid="{E7E63B04-A95D-45B5-91B7-D14E0B8EECA4}"/>
    <hyperlink ref="AK51" r:id="rId744" display="https://fbref.com/en/players/82518f62/matchlogs/2023-2024/summary/Bruno-Guimaraes-Match-Logs" xr:uid="{4BDD3331-17F0-4533-9B35-AE1799207498}"/>
    <hyperlink ref="B261" r:id="rId745" display="https://fbref.com/en/players/d56b9520/Malo-Gusto" xr:uid="{0E9D6725-C904-4A7D-ACA6-475D1A779155}"/>
    <hyperlink ref="C261" r:id="rId746" display="https://fbref.com/en/country/FRA/France-Football" xr:uid="{5EB3212A-555A-445A-866D-250A58128D98}"/>
    <hyperlink ref="E261" r:id="rId747" display="https://fbref.com/en/squads/cff3d9bb/Chelsea-Stats" xr:uid="{E886CC62-15DC-4D70-AB5C-AB7FB0D2F456}"/>
    <hyperlink ref="AK261" r:id="rId748" display="https://fbref.com/en/players/d56b9520/matchlogs/2023-2024/summary/Malo-Gusto-Match-Logs" xr:uid="{25AB1B84-1402-4D47-BB63-9E33932C0CF5}"/>
    <hyperlink ref="B146" r:id="rId749" display="https://fbref.com/en/players/5ad50391/Josko-Gvardiol" xr:uid="{AB286BB7-BBE4-49DE-9BCA-5792AF855925}"/>
    <hyperlink ref="C146" r:id="rId750" display="https://fbref.com/en/country/CRO/Croatia-Football" xr:uid="{B61E94D0-5911-4DE5-B7A6-0A92150C9B6A}"/>
    <hyperlink ref="E146" r:id="rId751" display="https://fbref.com/en/squads/b8fd03ef/Manchester-City-Stats" xr:uid="{ADDA4C90-3EA2-4AE6-AC6D-67C35A1B2804}"/>
    <hyperlink ref="AK146" r:id="rId752" display="https://fbref.com/en/players/5ad50391/matchlogs/2023-2024/summary/Josko-Gvardiol-Match-Logs" xr:uid="{ED2B07BF-820D-4868-8B0A-5064690C481A}"/>
    <hyperlink ref="B60" r:id="rId753" display="https://fbref.com/en/players/1f44ac21/Erling-Haaland" xr:uid="{953A4226-46F1-4E27-AA79-0183C05EF3FB}"/>
    <hyperlink ref="C60" r:id="rId754" display="https://fbref.com/en/country/NOR/Norway-Football" xr:uid="{C705DE65-D543-4DE8-806F-423715DAE326}"/>
    <hyperlink ref="E60" r:id="rId755" display="https://fbref.com/en/squads/b8fd03ef/Manchester-City-Stats" xr:uid="{912D0B4A-DDBF-47BA-9A56-09518B0A765F}"/>
    <hyperlink ref="AK60" r:id="rId756" display="https://fbref.com/en/players/1f44ac21/matchlogs/2023-2024/summary/Erling-Haaland-Match-Logs" xr:uid="{B1CDE0DA-A86E-408E-A4CB-3CF856A7E45B}"/>
    <hyperlink ref="B469" r:id="rId757" display="https://fbref.com/en/players/a7588cdc/Antwoine-Hackford" xr:uid="{7D421BA0-E74A-4237-B325-66D7F0683D3D}"/>
    <hyperlink ref="C469" r:id="rId758" display="https://fbref.com/en/country/ENG/England-Football" xr:uid="{B5E76995-1E01-4BB2-98CD-733DB03BDAD3}"/>
    <hyperlink ref="E469" r:id="rId759" display="https://fbref.com/en/squads/1df6b87e/Sheffield-United-Stats" xr:uid="{456084C1-CD6C-4435-A5E0-675E40D42B4E}"/>
    <hyperlink ref="AK469" r:id="rId760" display="https://fbref.com/en/players/a7588cdc/matchlogs/2023-2024/summary/Antwoine-Hackford-Match-Logs" xr:uid="{085470AC-8800-4AEC-9612-4F3F49644E30}"/>
    <hyperlink ref="B437" r:id="rId761" display="https://fbref.com/en/players/da011f18/Lewis-Hall" xr:uid="{45FC9D1F-398F-497E-9D0A-8EACA6F374D1}"/>
    <hyperlink ref="C437" r:id="rId762" display="https://fbref.com/en/country/ENG/England-Football" xr:uid="{707C21A6-E86D-4BA8-9FF6-46B4FA06DE39}"/>
    <hyperlink ref="E437" r:id="rId763" display="https://fbref.com/en/squads/b2b47a98/Newcastle-United-Stats" xr:uid="{17AB958A-98D9-4F12-AC11-8064F9369F33}"/>
    <hyperlink ref="AK437" r:id="rId764" display="https://fbref.com/en/players/da011f18/matchlogs/2023-2024/summary/Lewis-Hall-Match-Logs" xr:uid="{72EFC43A-257A-4585-939E-B4E8CE3AE777}"/>
    <hyperlink ref="B74" r:id="rId765" display="https://fbref.com/en/players/eebacc07/Gustavo-Hamer" xr:uid="{B2F8C3D8-D849-44A5-8CD9-5D42168BEDB0}"/>
    <hyperlink ref="C74" r:id="rId766" display="https://fbref.com/en/country/NED/Netherlands-Football" xr:uid="{A8445730-37CF-4995-BAE8-15AFD4EDD8B5}"/>
    <hyperlink ref="E74" r:id="rId767" display="https://fbref.com/en/squads/1df6b87e/Sheffield-United-Stats" xr:uid="{A892C28E-2C04-4F6E-8DF9-B11107BFF047}"/>
    <hyperlink ref="AK74" r:id="rId768" display="https://fbref.com/en/players/eebacc07/matchlogs/2023-2024/summary/Gustavo-Hamer-Match-Logs" xr:uid="{AE41E2EF-12FC-495D-A623-AC1586B1AA2E}"/>
    <hyperlink ref="B436" r:id="rId769" display="https://fbref.com/en/players/8c3078cd/Luke-Harris" xr:uid="{5F1BDB2D-B17D-4984-853D-72360301974B}"/>
    <hyperlink ref="C436" r:id="rId770" display="https://fbref.com/en/country/WAL/Wales-Football" xr:uid="{5BBDB7DF-B9B5-45B3-AFF4-D602BE802560}"/>
    <hyperlink ref="E436" r:id="rId771" display="https://fbref.com/en/squads/fd962109/Fulham-Stats" xr:uid="{6FC61F37-0090-4059-9A7C-1C5AF64B98B5}"/>
    <hyperlink ref="AK436" r:id="rId772" display="https://fbref.com/en/players/8c3078cd/matchlogs/2023-2024/summary/Luke-Harris-Match-Logs" xr:uid="{31E110DC-05BA-43B8-9366-FE7066517FE1}"/>
    <hyperlink ref="B203" r:id="rId773" display="https://fbref.com/en/players/aa849a12/Jack-Harrison" xr:uid="{7D531BB3-8094-449D-9F00-ECEFC28629D5}"/>
    <hyperlink ref="C203" r:id="rId774" display="https://fbref.com/en/country/ENG/England-Football" xr:uid="{E9DE6B5D-D2F6-4E3D-9D5E-57C7BB3902BA}"/>
    <hyperlink ref="E203" r:id="rId775" display="https://fbref.com/en/squads/d3fd31cc/Everton-Stats" xr:uid="{562884ED-EE90-49EB-ABF9-B6B693F58794}"/>
    <hyperlink ref="AK203" r:id="rId776" display="https://fbref.com/en/players/aa849a12/matchlogs/2023-2024/summary/Jack-Harrison-Match-Logs" xr:uid="{EA3567C5-1225-4738-A534-783C00ABA867}"/>
    <hyperlink ref="B164" r:id="rId777" display="https://fbref.com/en/players/fed7cb61/Kai-Havertz" xr:uid="{D42D1F92-6F39-4DE3-875A-47B0B3A87A1A}"/>
    <hyperlink ref="C164" r:id="rId778" display="https://fbref.com/en/country/GER/Germany-Football" xr:uid="{4C36D46D-1ED9-4AA1-BA9C-5D2F4FE95564}"/>
    <hyperlink ref="E164" r:id="rId779" display="https://fbref.com/en/squads/18bb7c10/Arsenal-Stats" xr:uid="{7D3140AA-65E1-4FE7-BCE9-138B59262376}"/>
    <hyperlink ref="AK164" r:id="rId780" display="https://fbref.com/en/players/fed7cb61/matchlogs/2023-2024/summary/Kai-Havertz-Match-Logs" xr:uid="{091CC108-3B9F-48F8-BE22-3F639FBC11EF}"/>
    <hyperlink ref="B186" r:id="rId781" display="https://fbref.com/en/players/4fd08daa/Jan-Paul-van-Hecke" xr:uid="{21F7582D-F1D1-4B7E-B3C9-1B5E13FF58D0}"/>
    <hyperlink ref="C186" r:id="rId782" display="https://fbref.com/en/country/NED/Netherlands-Football" xr:uid="{9377827C-2C1F-43D8-B914-3449F91F701A}"/>
    <hyperlink ref="E186" r:id="rId783" display="https://fbref.com/en/squads/d07537b9/Brighton-and-Hove-Albion-Stats" xr:uid="{B5F5836E-20E5-4E08-9644-E44E397C39CC}"/>
    <hyperlink ref="AK186" r:id="rId784" display="https://fbref.com/en/players/4fd08daa/matchlogs/2023-2024/summary/Jan-Paul-van-Hecke-Match-Logs" xr:uid="{284F6DC6-F8F2-4235-BD72-635692CDAD01}"/>
    <hyperlink ref="B106" r:id="rId785" display="https://fbref.com/en/players/169fd162/Hwang-Hee-chan" xr:uid="{6404354B-1E49-4238-82F5-1FE930BD2FFC}"/>
    <hyperlink ref="C106" r:id="rId786" display="https://fbref.com/en/country/KOR/Korea-Republic-Football" xr:uid="{EE089AC7-1AD0-407F-807F-4FE653401000}"/>
    <hyperlink ref="E106" r:id="rId787" display="https://fbref.com/en/squads/8cec06e1/Wolverhampton-Wanderers-Stats" xr:uid="{993A41A1-2F8D-4103-9898-BD8CC16170A6}"/>
    <hyperlink ref="AK106" r:id="rId788" display="https://fbref.com/en/players/169fd162/matchlogs/2023-2024/summary/Hwang-Hee-chan-Match-Logs" xr:uid="{62D4FEA6-708F-471E-9E61-C88A3BE8EA11}"/>
    <hyperlink ref="B306" r:id="rId789" display="https://fbref.com/en/players/8a3c1dc7/Rico-Henry" xr:uid="{1543323D-8081-4369-B333-E937719BAD8A}"/>
    <hyperlink ref="C306" r:id="rId790" display="https://fbref.com/en/country/ENG/England-Football" xr:uid="{85588102-0C70-49F3-AE07-A4A250669F40}"/>
    <hyperlink ref="E306" r:id="rId791" display="https://fbref.com/en/squads/cd051869/Brentford-Stats" xr:uid="{107F7F40-D249-4C49-8214-036F2C7AE274}"/>
    <hyperlink ref="AK306" r:id="rId792" display="https://fbref.com/en/players/8a3c1dc7/matchlogs/2023-2024/summary/Rico-Henry-Match-Logs" xr:uid="{134EB5D9-0E03-44A0-97D8-DB3A4F74138C}"/>
    <hyperlink ref="B42" r:id="rId793" display="https://fbref.com/en/players/92e7e919/Son-Heung-min" xr:uid="{535B33CA-DCCC-4D2A-9D68-43DE28097D9C}"/>
    <hyperlink ref="C42" r:id="rId794" display="https://fbref.com/en/country/KOR/Korea-Republic-Football" xr:uid="{C1349868-CE96-4076-B469-8334915DBDF4}"/>
    <hyperlink ref="E42" r:id="rId795" display="https://fbref.com/en/squads/361ca564/Tottenham-Hotspur-Stats" xr:uid="{D4C12874-5365-4542-A07D-37A7ED405574}"/>
    <hyperlink ref="AK42" r:id="rId796" display="https://fbref.com/en/players/92e7e919/matchlogs/2023-2024/summary/Son-Heung-min-Match-Logs" xr:uid="{DD601923-CCE6-4506-A9B7-3F28FC4415A0}"/>
    <hyperlink ref="B217" r:id="rId797" display="https://fbref.com/en/players/1780bb4a/Aaron-Hickey" xr:uid="{E73519FC-1029-4DDE-8703-9E253D0AF734}"/>
    <hyperlink ref="C217" r:id="rId798" display="https://fbref.com/en/country/SCO/Scotland-Football" xr:uid="{E54A5AFC-4AE2-40D2-BA06-A25B234FDDF4}"/>
    <hyperlink ref="E217" r:id="rId799" display="https://fbref.com/en/squads/cd051869/Brentford-Stats" xr:uid="{77B40DCE-A001-42F3-8EC8-47C732696606}"/>
    <hyperlink ref="AK217" r:id="rId800" display="https://fbref.com/en/players/1780bb4a/matchlogs/2023-2024/summary/Aaron-Hickey-Match-Logs" xr:uid="{780FC951-EE4D-4233-B20A-C94D3195C569}"/>
    <hyperlink ref="B466" r:id="rId801" display="https://fbref.com/en/players/69942fb3/James-Hill" xr:uid="{03339730-C260-49F8-82C0-AD8246D927E7}"/>
    <hyperlink ref="C466" r:id="rId802" display="https://fbref.com/en/country/ENG/England-Football" xr:uid="{3023972E-5349-4740-85F0-FCB0DAC76512}"/>
    <hyperlink ref="E466" r:id="rId803" display="https://fbref.com/en/squads/4ba7cbea/Bournemouth-Stats" xr:uid="{940838D0-0F33-4254-AC61-21E5F6D7DEBB}"/>
    <hyperlink ref="AK466" r:id="rId804" display="https://fbref.com/en/players/69942fb3/matchlogs/2023-2024/summary/James-Hill-Match-Logs" xr:uid="{6E18CB34-D13A-4FED-916B-28EF21E95B1B}"/>
    <hyperlink ref="B336" r:id="rId805" display="https://fbref.com/en/players/e98211e7/Jack-Hinshelwood" xr:uid="{A9EEF434-73D1-486F-8D59-379F4B5AFE7E}"/>
    <hyperlink ref="C336" r:id="rId806" display="https://fbref.com/en/country/ENG/England-Football" xr:uid="{90CB4935-10EF-4F4D-8D3A-C2D5E251AC93}"/>
    <hyperlink ref="E336" r:id="rId807" display="https://fbref.com/en/squads/d07537b9/Brighton-and-Hove-Albion-Stats" xr:uid="{05E1BDC0-6811-4EB5-82BE-864FE13C6CE2}"/>
    <hyperlink ref="AK336" r:id="rId808" display="https://fbref.com/en/players/e98211e7/matchlogs/2023-2024/summary/Jack-Hinshelwood-Match-Logs" xr:uid="{EAE3CB33-2C71-446A-955A-44AB38DB2BC3}"/>
    <hyperlink ref="B329" r:id="rId809" display="https://fbref.com/en/players/15f3ec41/Callum-Hudson-Odoi" xr:uid="{AA37798B-123D-4A9C-A357-0658A4F6314E}"/>
    <hyperlink ref="C329" r:id="rId810" display="https://fbref.com/en/country/ENG/England-Football" xr:uid="{D41BE2E0-425D-4832-8A1F-EFAAFA6B869F}"/>
    <hyperlink ref="E329" r:id="rId811" display="https://fbref.com/en/squads/e4a775cb/Nottingham-Forest-Stats" xr:uid="{02F1994A-881B-4F3B-9B73-28256DB2677C}"/>
    <hyperlink ref="AK329" r:id="rId812" display="https://fbref.com/en/players/15f3ec41/matchlogs/2023-2024/summary/Callum-Hudson-Odoi-Match-Logs" xr:uid="{645AC369-50AA-410B-A6DA-38F0996B302A}"/>
    <hyperlink ref="B167" r:id="rId813" display="https://fbref.com/en/players/a0666d3e/Will-Hughes" xr:uid="{55B2E11F-C433-4885-A9E2-800EF1463680}"/>
    <hyperlink ref="C167" r:id="rId814" display="https://fbref.com/en/country/ENG/England-Football" xr:uid="{98D89959-288D-4791-862C-83B605AFB30C}"/>
    <hyperlink ref="E167" r:id="rId815" display="https://fbref.com/en/squads/47c64c55/Crystal-Palace-Stats" xr:uid="{2B18301E-6A74-4F55-AE88-819AE02D4719}"/>
    <hyperlink ref="AK167" r:id="rId816" display="https://fbref.com/en/players/a0666d3e/matchlogs/2023-2024/summary/Will-Hughes-Match-Logs" xr:uid="{8D7A098D-0E1B-4369-91A9-43FCA3A0938E}"/>
    <hyperlink ref="B254" r:id="rId817" display="https://fbref.com/en/players/8b04d6c1/Pierre-Hojbjerg" xr:uid="{8ADEA55B-E91A-4C7C-8D3E-1C225DA5E04B}"/>
    <hyperlink ref="C254" r:id="rId818" display="https://fbref.com/en/country/DEN/Denmark-Football" xr:uid="{5DE7B213-BC5C-4273-A63D-1596FFD8C6D5}"/>
    <hyperlink ref="E254" r:id="rId819" display="https://fbref.com/en/squads/361ca564/Tottenham-Hotspur-Stats" xr:uid="{0414F4F4-75F3-4C8E-AA15-D0427C0F5F7D}"/>
    <hyperlink ref="AK254" r:id="rId820" display="https://fbref.com/en/players/8b04d6c1/matchlogs/2023-2024/summary/Pierre-Hojbjerg-Match-Logs" xr:uid="{81B38B16-4AAD-419D-B630-D5DBCD64F91C}"/>
    <hyperlink ref="B202" r:id="rId821" display="https://fbref.com/en/players/491a433d/Rasmus-Hojlund" xr:uid="{F410756C-94D5-4408-847E-7C4C3EBC04DE}"/>
    <hyperlink ref="C202" r:id="rId822" display="https://fbref.com/en/country/DEN/Denmark-Football" xr:uid="{FBF3EECA-FA79-4A4A-AA32-8F6CA8EEAF6A}"/>
    <hyperlink ref="E202" r:id="rId823" display="https://fbref.com/en/squads/19538871/Manchester-United-Stats" xr:uid="{671DDECF-D8AC-49A4-A472-F7EEE576C9E2}"/>
    <hyperlink ref="AK202" r:id="rId824" display="https://fbref.com/en/players/491a433d/matchlogs/2023-2024/summary/Rasmus-Hojlund-Match-Logs" xr:uid="{192E3A53-55C1-48C3-A602-CAFCBA1F0A52}"/>
    <hyperlink ref="B264" r:id="rId825" display="https://fbref.com/en/players/a4e85758/Igor" xr:uid="{246B333F-DA2B-48CA-9102-20BB34E63EF9}"/>
    <hyperlink ref="C264" r:id="rId826" display="https://fbref.com/en/country/BRA/Brazil-Football" xr:uid="{1AF5DA88-1B2D-4570-87B0-855941A226ED}"/>
    <hyperlink ref="E264" r:id="rId827" display="https://fbref.com/en/squads/d07537b9/Brighton-and-Hove-Albion-Stats" xr:uid="{CE116B88-F183-4F75-9120-620A24B0A278}"/>
    <hyperlink ref="AK264" r:id="rId828" display="https://fbref.com/en/players/a4e85758/matchlogs/2023-2024/summary/Igor-Match-Logs" xr:uid="{208A8FE4-8431-4514-82AD-96404299E8CA}"/>
    <hyperlink ref="B399" r:id="rId829" display="https://fbref.com/en/players/07802f7f/Danny-Ings" xr:uid="{7FAABF6F-9C4C-4F28-9CC9-A249DD4BD1C0}"/>
    <hyperlink ref="C399" r:id="rId830" display="https://fbref.com/en/country/ENG/England-Football" xr:uid="{5B61686E-D62C-491C-85FA-85D6591D8739}"/>
    <hyperlink ref="E399" r:id="rId831" display="https://fbref.com/en/squads/7c21e445/West-Ham-United-Stats" xr:uid="{4FB83E90-847A-4230-93A8-EC61B040D425}"/>
    <hyperlink ref="AK399" r:id="rId832" display="https://fbref.com/en/players/07802f7f/matchlogs/2023-2024/summary/Danny-Ings-Match-Logs" xr:uid="{0738C00C-F6B5-4AAC-8F32-B636BE989A63}"/>
    <hyperlink ref="B194" r:id="rId833" display="https://fbref.com/en/players/8e92be30/Alexander-Isak" xr:uid="{2088E724-FA67-44DA-B78B-EDB4E6188954}"/>
    <hyperlink ref="C194" r:id="rId834" display="https://fbref.com/en/country/SWE/Sweden-Football" xr:uid="{6AF4F4E6-0DE5-4FCD-A17B-9D429B6ADE18}"/>
    <hyperlink ref="E194" r:id="rId835" display="https://fbref.com/en/squads/b2b47a98/Newcastle-United-Stats" xr:uid="{E9CDED5F-1D05-4BDF-9C57-B9E84BB3A976}"/>
    <hyperlink ref="AK194" r:id="rId836" display="https://fbref.com/en/players/8e92be30/matchlogs/2023-2024/summary/Alexander-Isak-Match-Logs" xr:uid="{F18C53A1-AACD-4F0D-9051-50E5A6BCBED4}"/>
    <hyperlink ref="B395" r:id="rId837" display="https://fbref.com/en/players/6ca5ec4b/Alex-Iwobi" xr:uid="{887B1A8E-195B-4596-9182-547E7760FD29}"/>
    <hyperlink ref="C395" r:id="rId838" display="https://fbref.com/en/country/NGA/Nigeria-Football" xr:uid="{68F2C0C0-7ADE-454C-9E44-AA6A86522E5D}"/>
    <hyperlink ref="E395" r:id="rId839" display="https://fbref.com/en/squads/d3fd31cc/Everton-Stats" xr:uid="{96522202-24E1-483C-9CE7-B209ECDD1D96}"/>
    <hyperlink ref="AK395" r:id="rId840" display="https://fbref.com/en/players/6ca5ec4b/matchlogs/2023-2024/summary/Alex-Iwobi-Match-Logs" xr:uid="{08095EFE-4221-4B85-80B4-9B34C0D5972D}"/>
    <hyperlink ref="B206" r:id="rId841" display="https://fbref.com/en/players/6ca5ec4b/Alex-Iwobi" xr:uid="{07362A2B-2896-4377-A133-70AA4A9A810D}"/>
    <hyperlink ref="C206" r:id="rId842" display="https://fbref.com/en/country/NGA/Nigeria-Football" xr:uid="{E2BA317F-3095-49AF-8471-C618F5F9C935}"/>
    <hyperlink ref="E206" r:id="rId843" display="https://fbref.com/en/squads/fd962109/Fulham-Stats" xr:uid="{5436C11A-3F51-40AA-A8FB-1E3DB3336EFE}"/>
    <hyperlink ref="AK206" r:id="rId844" display="https://fbref.com/en/players/6ca5ec4b/matchlogs/2023-2024/summary/Alex-Iwobi-Match-Logs" xr:uid="{701B5B25-4782-4B9B-8EA2-D82A497D9778}"/>
    <hyperlink ref="B110" r:id="rId845" display="https://fbref.com/en/players/9c36ed83/Nicolas-Jackson" xr:uid="{415DBDC7-BF56-400E-BA31-2C9D72996AA0}"/>
    <hyperlink ref="C110" r:id="rId846" display="https://fbref.com/en/country/SEN/Senegal-Football" xr:uid="{0058E7C0-6EAE-4464-A83F-58A025613747}"/>
    <hyperlink ref="E110" r:id="rId847" display="https://fbref.com/en/squads/cff3d9bb/Chelsea-Stats" xr:uid="{C40536CF-F23D-47BA-80F2-BE4890B7791E}"/>
    <hyperlink ref="AK110" r:id="rId848" display="https://fbref.com/en/players/9c36ed83/matchlogs/2023-2024/summary/Nicolas-Jackson-Match-Logs" xr:uid="{25D0E141-049D-4647-A442-40094B5AD8E7}"/>
    <hyperlink ref="B310" r:id="rId849" display="https://fbref.com/en/players/1265a93a/Reece-James" xr:uid="{FDFE49D4-2EA9-44B1-B3A2-4580ECA16F82}"/>
    <hyperlink ref="C310" r:id="rId850" display="https://fbref.com/en/country/ENG/England-Football" xr:uid="{F4F8EBBA-0701-45F0-9026-7F555C9748E5}"/>
    <hyperlink ref="E310" r:id="rId851" display="https://fbref.com/en/squads/cff3d9bb/Chelsea-Stats" xr:uid="{5FC5D097-AC81-47A5-80BF-DB439A6D1DA5}"/>
    <hyperlink ref="AK310" r:id="rId852" display="https://fbref.com/en/players/1265a93a/matchlogs/2023-2024/summary/Reece-James-Match-Logs" xr:uid="{A362469D-D6B2-47AA-AD68-B3A9713A4033}"/>
    <hyperlink ref="B61" r:id="rId853" display="https://fbref.com/en/players/8449d35e/Vitaly-Janelt" xr:uid="{7B9B4C0C-B8BB-40A9-805E-297DBD67D20D}"/>
    <hyperlink ref="C61" r:id="rId854" display="https://fbref.com/en/country/GER/Germany-Football" xr:uid="{D67986C7-B7C3-4D34-ABE0-D889F9CCD8F0}"/>
    <hyperlink ref="E61" r:id="rId855" display="https://fbref.com/en/squads/cd051869/Brentford-Stats" xr:uid="{FC193218-F66C-4849-B1BA-7036E4D0E1FD}"/>
    <hyperlink ref="AK61" r:id="rId856" display="https://fbref.com/en/players/8449d35e/matchlogs/2023-2024/summary/Vitaly-Janelt-Match-Logs" xr:uid="{9F41D5BE-F0B4-4101-BA5E-577383193B53}"/>
    <hyperlink ref="B168" r:id="rId857" display="https://fbref.com/en/players/0f134faf/Mathias-Jensen" xr:uid="{DD19C884-079B-417A-A09A-EF2AAF315C32}"/>
    <hyperlink ref="C168" r:id="rId858" display="https://fbref.com/en/country/DEN/Denmark-Football" xr:uid="{A2CC9D48-9F4D-41F6-A805-E94D814EF5EC}"/>
    <hyperlink ref="E168" r:id="rId859" display="https://fbref.com/en/squads/cd051869/Brentford-Stats" xr:uid="{1E75D937-22BA-4FC2-A484-5973C3F310C6}"/>
    <hyperlink ref="AK168" r:id="rId860" display="https://fbref.com/en/players/0f134faf/matchlogs/2023-2024/summary/Mathias-Jensen-Match-Logs" xr:uid="{ED265868-C06D-444F-A523-0AF10A614C21}"/>
    <hyperlink ref="B231" r:id="rId861" display="https://fbref.com/en/players/b66315ae/Gabriel-Jesus" xr:uid="{241CC558-0228-485F-8205-632E66F3CF76}"/>
    <hyperlink ref="C231" r:id="rId862" display="https://fbref.com/en/country/BRA/Brazil-Football" xr:uid="{4578D646-E516-44A4-A2E7-E604FC9D33F3}"/>
    <hyperlink ref="E231" r:id="rId863" display="https://fbref.com/en/squads/18bb7c10/Arsenal-Stats" xr:uid="{D04AC292-6B6B-4093-B318-1BBE440B3C51}"/>
    <hyperlink ref="AK231" r:id="rId864" display="https://fbref.com/en/players/b66315ae/matchlogs/2023-2024/summary/Gabriel-Jesus-Match-Logs" xr:uid="{EB680902-C77B-4E4C-AC93-389CE19BF9BC}"/>
    <hyperlink ref="B141" r:id="rId865" display="https://fbref.com/en/players/b561db50/Raul-Jimenez" xr:uid="{49BAB528-6425-4C84-B573-0C07B43D0548}"/>
    <hyperlink ref="C141" r:id="rId866" display="https://fbref.com/en/country/MEX/Mexico-Football" xr:uid="{60578079-48E4-4C57-95C4-09AA1C5D7C44}"/>
    <hyperlink ref="E141" r:id="rId867" display="https://fbref.com/en/squads/fd962109/Fulham-Stats" xr:uid="{30A6B97E-CBA8-468C-8728-AE72498501D2}"/>
    <hyperlink ref="AK141" r:id="rId868" display="https://fbref.com/en/players/b561db50/matchlogs/2023-2024/summary/Raul-Jimenez-Match-Logs" xr:uid="{3DC3C9AB-696F-4B04-9B03-A6AADD20B70C}"/>
    <hyperlink ref="B185" r:id="rId869" display="https://fbref.com/en/players/e8832875/Joao-Pedro" xr:uid="{9A3AC885-51E5-4D6C-9068-5371DA50BCA0}"/>
    <hyperlink ref="C185" r:id="rId870" display="https://fbref.com/en/country/BRA/Brazil-Football" xr:uid="{B0899D80-CBE0-44C3-8B9F-199A098C5932}"/>
    <hyperlink ref="E185" r:id="rId871" display="https://fbref.com/en/squads/d07537b9/Brighton-and-Hove-Albion-Stats" xr:uid="{A9E662DC-7F00-4AEB-A109-78252E7D9913}"/>
    <hyperlink ref="AK185" r:id="rId872" display="https://fbref.com/en/players/e8832875/matchlogs/2023-2024/summary/Joao-Pedro-Match-Logs" xr:uid="{9B75A10C-0382-4170-89D9-54E5234561F3}"/>
    <hyperlink ref="B140" r:id="rId873" display="https://fbref.com/en/players/c17bfb65/Joelinton" xr:uid="{9492B648-FC5A-4CD3-AEFB-23DCB2B4CD28}"/>
    <hyperlink ref="C140" r:id="rId874" display="https://fbref.com/en/country/BRA/Brazil-Football" xr:uid="{0543E25E-09B1-4AE6-B54B-741A82A1B58E}"/>
    <hyperlink ref="E140" r:id="rId875" display="https://fbref.com/en/squads/b2b47a98/Newcastle-United-Stats" xr:uid="{CB596E5A-04F1-40F4-8F19-E5AEF672198C}"/>
    <hyperlink ref="AK140" r:id="rId876" display="https://fbref.com/en/players/c17bfb65/matchlogs/2023-2024/summary/Joelinton-Match-Logs" xr:uid="{63910018-840B-4B99-90CE-A596E9ED4458}"/>
    <hyperlink ref="B312" r:id="rId877" display="https://fbref.com/en/players/73b1d65b/Ryan-John-Giles" xr:uid="{20FB30EC-0E94-4AF2-A85A-ED08EE81C14E}"/>
    <hyperlink ref="C312" r:id="rId878" display="https://fbref.com/en/country/ENG/England-Football" xr:uid="{FB52F64B-0E15-4628-B93E-C6C566175EA9}"/>
    <hyperlink ref="E312" r:id="rId879" display="https://fbref.com/en/squads/e297cd13/Luton-Town-Stats" xr:uid="{A378BC82-A3B3-4546-8D29-4482DDE027CB}"/>
    <hyperlink ref="AK312" r:id="rId880" display="https://fbref.com/en/players/73b1d65b/matchlogs/2023-2024/summary/Ryan-John-Giles-Match-Logs" xr:uid="{FEFB707F-9FDD-4D51-B659-D26FCE93943E}"/>
    <hyperlink ref="B256" r:id="rId881" display="https://fbref.com/en/players/0cd31129/Brennan-Johnson" xr:uid="{D8CCB3B7-4283-45AE-A295-A6B52FBD65EF}"/>
    <hyperlink ref="C256" r:id="rId882" display="https://fbref.com/en/country/WAL/Wales-Football" xr:uid="{62FA37F2-F5B3-41A3-B466-1F0C08329276}"/>
    <hyperlink ref="E256" r:id="rId883" display="https://fbref.com/en/squads/361ca564/Tottenham-Hotspur-Stats" xr:uid="{CBC9623E-085D-4E41-824F-A58D58604F12}"/>
    <hyperlink ref="AK256" r:id="rId884" display="https://fbref.com/en/players/0cd31129/matchlogs/2023-2024/summary/Brennan-Johnson-Match-Logs" xr:uid="{B6E4FD14-F687-4173-808A-BAFC0D598FCC}"/>
    <hyperlink ref="B359" r:id="rId885" display="https://fbref.com/en/players/0cd31129/Brennan-Johnson" xr:uid="{95F316B8-387F-48FD-9218-2C308F927CB5}"/>
    <hyperlink ref="C359" r:id="rId886" display="https://fbref.com/en/country/WAL/Wales-Football" xr:uid="{549D8F5B-24C2-4003-B6B7-CBF161DB5649}"/>
    <hyperlink ref="E359" r:id="rId887" display="https://fbref.com/en/squads/e4a775cb/Nottingham-Forest-Stats" xr:uid="{12D18992-49D3-4793-B829-4C42FDD08833}"/>
    <hyperlink ref="AK359" r:id="rId888" display="https://fbref.com/en/players/0cd31129/matchlogs/2023-2024/summary/Brennan-Johnson-Match-Logs" xr:uid="{B1EF5394-EE5A-46A2-A8AF-5C64ACA441C0}"/>
    <hyperlink ref="B20" r:id="rId889" display="https://fbref.com/en/players/9e5708be/Sam-Johnstone" xr:uid="{0C24898B-9E92-4798-884E-37C1DE1C4861}"/>
    <hyperlink ref="C20" r:id="rId890" display="https://fbref.com/en/country/ENG/England-Football" xr:uid="{33D573A2-AEA6-4EE0-88B0-1DD9C83526D7}"/>
    <hyperlink ref="E20" r:id="rId891" display="https://fbref.com/en/squads/47c64c55/Crystal-Palace-Stats" xr:uid="{F32980E4-C199-4314-8024-E0922F4BDB3F}"/>
    <hyperlink ref="AK20" r:id="rId892" display="https://fbref.com/en/players/9e5708be/matchlogs/2023-2024/summary/Sam-Johnstone-Match-Logs" xr:uid="{F75708CD-6B1C-4AE0-851B-50B612AC9BC4}"/>
    <hyperlink ref="B314" r:id="rId893" display="https://fbref.com/en/players/4fb9c88f/Curtis-Jones" xr:uid="{0CAC78A0-9FCF-4385-93D0-851E7D2CBDD4}"/>
    <hyperlink ref="C314" r:id="rId894" display="https://fbref.com/en/country/ENG/England-Football" xr:uid="{49A26B81-C890-4EF9-AE4B-23966842EA4E}"/>
    <hyperlink ref="E314" r:id="rId895" display="https://fbref.com/en/squads/822bd0ba/Liverpool-Stats" xr:uid="{B8ECED4D-1BAF-49C1-86FC-84370BC3D629}"/>
    <hyperlink ref="AK314" r:id="rId896" display="https://fbref.com/en/players/4fb9c88f/matchlogs/2023-2024/summary/Curtis-Jones-Match-Logs" xr:uid="{1D207C14-42A6-47E0-A2B4-F06827F9448F}"/>
    <hyperlink ref="B313" r:id="rId897" display="https://fbref.com/en/players/45db685d/Jorginho" xr:uid="{1BF5B149-8531-47F4-9507-F0FB2517B6F2}"/>
    <hyperlink ref="C313" r:id="rId898" display="https://fbref.com/en/country/ITA/Italy-Football" xr:uid="{F146DBFC-0243-4B06-B402-ED2862199F4B}"/>
    <hyperlink ref="E313" r:id="rId899" display="https://fbref.com/en/squads/18bb7c10/Arsenal-Stats" xr:uid="{B2EDF237-51C9-4669-9AF2-C25ED8B3A22A}"/>
    <hyperlink ref="AK313" r:id="rId900" display="https://fbref.com/en/players/45db685d/matchlogs/2023-2024/summary/Jorginho-Match-Logs" xr:uid="{1E92F61E-0BB2-4499-80DA-E06EB4CFA6B4}"/>
    <hyperlink ref="B240" r:id="rId901" display="https://fbref.com/en/players/178ae8f8/Diogo-Jota" xr:uid="{031B9BE2-780E-40D7-B06D-78889382FF0D}"/>
    <hyperlink ref="C240" r:id="rId902" display="https://fbref.com/en/country/POR/Portugal-Football" xr:uid="{ADC8217F-4FEF-4864-A660-BB631BEF5104}"/>
    <hyperlink ref="E240" r:id="rId903" display="https://fbref.com/en/squads/822bd0ba/Liverpool-Stats" xr:uid="{20E3A037-40A3-4404-9FB6-59D6CEC04845}"/>
    <hyperlink ref="AK240" r:id="rId904" display="https://fbref.com/en/players/178ae8f8/matchlogs/2023-2024/summary/Diogo-Jota-Match-Logs" xr:uid="{713336AE-788E-4F0A-A173-E245B30FA90F}"/>
    <hyperlink ref="B320" r:id="rId905" display="https://fbref.com/en/players/f098c03e/Mads-Juel-Andersen" xr:uid="{5809330D-E6CB-4351-8243-1054686EAA77}"/>
    <hyperlink ref="C320" r:id="rId906" display="https://fbref.com/en/country/DEN/Denmark-Football" xr:uid="{BB5528D0-66CB-4B30-99F4-F415975B90F8}"/>
    <hyperlink ref="E320" r:id="rId907" display="https://fbref.com/en/squads/e297cd13/Luton-Town-Stats" xr:uid="{5F9E7E11-AAD4-40E2-A485-5D9B8058DC45}"/>
    <hyperlink ref="AK320" r:id="rId908" display="https://fbref.com/en/players/f098c03e/matchlogs/2023-2024/summary/Mads-Juel-Andersen-Match-Logs" xr:uid="{988F73FF-E05C-4185-A3E2-F6358F0DF273}"/>
    <hyperlink ref="B447" r:id="rId909" display="https://fbref.com/en/players/570bb4b9/Hamed-Junior-Traore" xr:uid="{6CD1B422-1A85-4EF7-83C1-7F4D30590AFF}"/>
    <hyperlink ref="C447" r:id="rId910" display="https://fbref.com/en/country/CIV/Cote-dIvoire-Football" xr:uid="{71FF8CDF-BC45-4114-A0DA-C78EA87408E0}"/>
    <hyperlink ref="E447" r:id="rId911" display="https://fbref.com/en/squads/4ba7cbea/Bournemouth-Stats" xr:uid="{F14F6B06-E68E-4758-958C-2C7C04593454}"/>
    <hyperlink ref="AK447" r:id="rId912" display="https://fbref.com/en/players/570bb4b9/matchlogs/2023-2024/summary/Hamed-Junior-Traore-Match-Logs" xr:uid="{C5A3D595-4FE2-4B6E-8A2D-06E44D8A7CCB}"/>
    <hyperlink ref="B477" r:id="rId913" display="https://fbref.com/en/players/0db5d2c8/Mathias-Jorgensen" xr:uid="{D4337F1A-89D1-4F37-A80D-4B1771C0AE2B}"/>
    <hyperlink ref="C477" r:id="rId914" display="https://fbref.com/en/country/DEN/Denmark-Football" xr:uid="{DCB9D693-F2A9-4BF6-8E05-16C760AC11D2}"/>
    <hyperlink ref="E477" r:id="rId915" display="https://fbref.com/en/squads/cd051869/Brentford-Stats" xr:uid="{1B38D36B-12DF-4379-88C4-E1ED95C0EEDA}"/>
    <hyperlink ref="AK477" r:id="rId916" display="https://fbref.com/en/players/0db5d2c8/matchlogs/2023-2024/summary/Mathias-Jorgensen-Match-Logs" xr:uid="{DD5845EA-71F4-4F46-9C79-74424133C08F}"/>
    <hyperlink ref="B151" r:id="rId917" display="https://fbref.com/en/players/c066d1a5/Issa-Kabore" xr:uid="{830D05E7-62FA-462D-804F-AEB479C9BD85}"/>
    <hyperlink ref="C151" r:id="rId918" display="https://fbref.com/en/country/BFA/Burkina-Faso-Football" xr:uid="{FF58C74F-D1D4-4AA4-A80B-13A9329CCE38}"/>
    <hyperlink ref="E151" r:id="rId919" display="https://fbref.com/en/squads/e297cd13/Luton-Town-Stats" xr:uid="{7955006A-63BC-4BF2-AF8B-B6260D9035D7}"/>
    <hyperlink ref="AK151" r:id="rId920" display="https://fbref.com/en/players/c066d1a5/matchlogs/2023-2024/summary/Issa-Kabore-Match-Logs" xr:uid="{70D5FDD9-8BA6-4C20-9FB0-DD28A3910589}"/>
    <hyperlink ref="B383" r:id="rId921" display="https://fbref.com/en/players/15f24fe7/Sasa-Kalajdzic" xr:uid="{27FF3957-8E8D-4F5A-96F4-A43D48200F92}"/>
    <hyperlink ref="C383" r:id="rId922" display="https://fbref.com/en/country/AUT/Austria-Football" xr:uid="{D041E9BD-40AF-43C0-AF9B-F751D52CA86E}"/>
    <hyperlink ref="E383" r:id="rId923" display="https://fbref.com/en/squads/8cec06e1/Wolverhampton-Wanderers-Stats" xr:uid="{67005E77-D6BB-4C94-82C6-57D3766126E6}"/>
    <hyperlink ref="AK383" r:id="rId924" display="https://fbref.com/en/players/15f24fe7/matchlogs/2023-2024/summary/Sasa-Kalajdzic-Match-Logs" xr:uid="{B6EA91FD-DA5B-4D70-A6FB-78630E29AB4B}"/>
    <hyperlink ref="B71" r:id="rId925" display="https://fbref.com/en/players/cc77354e/Boubacar-Kamara" xr:uid="{B124BB4C-D37B-43A0-B394-4527D8A5A4DB}"/>
    <hyperlink ref="C71" r:id="rId926" display="https://fbref.com/en/country/FRA/France-Football" xr:uid="{D8078A18-48CA-4FD2-A6AE-5272B58301A8}"/>
    <hyperlink ref="E71" r:id="rId927" display="https://fbref.com/en/squads/8602292d/Aston-Villa-Stats" xr:uid="{14E04D52-611D-4B55-86AB-7E75E66BC36E}"/>
    <hyperlink ref="AK71" r:id="rId928" display="https://fbref.com/en/players/cc77354e/matchlogs/2023-2024/summary/Boubacar-Kamara-Match-Logs" xr:uid="{B828CA68-6D80-4E70-9C64-11E468FEF947}"/>
    <hyperlink ref="B6" r:id="rId929" display="https://fbref.com/en/players/1caa93a5/Thomas-Kaminski" xr:uid="{B4A14E52-B9C1-44A2-99F2-9FD152DBC3FD}"/>
    <hyperlink ref="C6" r:id="rId930" display="https://fbref.com/en/country/BEL/Belgium-Football" xr:uid="{40C2AFC5-B7B2-4808-92AF-579478C1B92C}"/>
    <hyperlink ref="E6" r:id="rId931" display="https://fbref.com/en/squads/e297cd13/Luton-Town-Stats" xr:uid="{B3599F38-D742-4812-A7E2-95BA2738CA3C}"/>
    <hyperlink ref="AK6" r:id="rId932" display="https://fbref.com/en/players/1caa93a5/matchlogs/2023-2024/summary/Thomas-Kaminski-Match-Logs" xr:uid="{3DAF0143-3771-4EF6-8831-C95E11765E70}"/>
    <hyperlink ref="B362" r:id="rId933" display="https://fbref.com/en/players/c5b7c315/Michael-Keane" xr:uid="{80E0241D-AFE7-47CA-A4DE-3F19C278FAA1}"/>
    <hyperlink ref="C362" r:id="rId934" display="https://fbref.com/en/country/ENG/England-Football" xr:uid="{1748A2D4-2280-4870-914E-3566E59321BA}"/>
    <hyperlink ref="E362" r:id="rId935" display="https://fbref.com/en/squads/d3fd31cc/Everton-Stats" xr:uid="{492D9AB3-864E-43A4-8424-CA96EA0D051D}"/>
    <hyperlink ref="AK362" r:id="rId936" display="https://fbref.com/en/players/c5b7c315/matchlogs/2023-2024/summary/Michael-Keane-Match-Logs" xr:uid="{44260745-3C6A-4A0C-8AB3-AE9FDEC4CE0E}"/>
    <hyperlink ref="B460" r:id="rId937" display="https://fbref.com/en/players/51dbeea9/Thilo-Kehrer" xr:uid="{C7F2EC2A-B70F-41E2-A59B-E617F0DCD560}"/>
    <hyperlink ref="C460" r:id="rId938" display="https://fbref.com/en/country/GER/Germany-Football" xr:uid="{FFB5BD41-9A67-413D-BC4A-DBA1338A9010}"/>
    <hyperlink ref="E460" r:id="rId939" display="https://fbref.com/en/squads/7c21e445/West-Ham-United-Stats" xr:uid="{DB8B1B79-751C-4A80-92E7-CB2BE64C6A15}"/>
    <hyperlink ref="AK460" r:id="rId940" display="https://fbref.com/en/players/51dbeea9/matchlogs/2023-2024/summary/Thilo-Kehrer-Match-Logs" xr:uid="{CDEB0B02-1B11-44B9-A587-6E35B69A4CAB}"/>
    <hyperlink ref="B375" r:id="rId941" display="https://fbref.com/en/players/62d7ef38/Caoimhin-Kelleher" xr:uid="{D5A0B8E3-D75B-4B6E-90BA-1D03AD5155B6}"/>
    <hyperlink ref="C375" r:id="rId942" display="https://fbref.com/en/country/IRL/Republic-of-Ireland-Football" xr:uid="{97C0C3D5-FE8F-4EC6-9F94-2E4E3FD1178C}"/>
    <hyperlink ref="E375" r:id="rId943" display="https://fbref.com/en/squads/822bd0ba/Liverpool-Stats" xr:uid="{5FB15586-4F6A-4C65-8385-B2D2094DC3D0}"/>
    <hyperlink ref="AK375" r:id="rId944" display="https://fbref.com/en/players/62d7ef38/matchlogs/2023-2024/summary/Caoimhin-Kelleher-Match-Logs" xr:uid="{35A647F5-336B-42AD-826F-851DDF70F417}"/>
    <hyperlink ref="B225" r:id="rId945" display="https://fbref.com/en/players/f31def1e/Lloyd-Kelly" xr:uid="{3CF7838C-85BC-4D5C-B163-FFAB939E1AE4}"/>
    <hyperlink ref="C225" r:id="rId946" display="https://fbref.com/en/country/ENG/England-Football" xr:uid="{0158A0AB-C03E-480F-8FAE-82086F3085EE}"/>
    <hyperlink ref="E225" r:id="rId947" display="https://fbref.com/en/squads/4ba7cbea/Bournemouth-Stats" xr:uid="{7FF55F1E-B40E-460F-870E-56458449DE06}"/>
    <hyperlink ref="AK225" r:id="rId948" display="https://fbref.com/en/players/f31def1e/matchlogs/2023-2024/summary/Lloyd-Kelly-Match-Logs" xr:uid="{FDFD32F5-89D9-4ED7-9E79-1C1C81719EBE}"/>
    <hyperlink ref="B94" r:id="rId949" display="https://fbref.com/en/players/0ad53bdc/Milos-Kerkez" xr:uid="{535C49CF-DEC5-4A6A-A2D7-52F94EA5F473}"/>
    <hyperlink ref="C94" r:id="rId950" display="https://fbref.com/en/country/HUN/Hungary-Football" xr:uid="{5F8C8169-D2F8-4A39-AF0A-1CED30307426}"/>
    <hyperlink ref="E94" r:id="rId951" display="https://fbref.com/en/squads/4ba7cbea/Bournemouth-Stats" xr:uid="{7E618DEC-8029-453E-89E3-ED5C232ADBFC}"/>
    <hyperlink ref="AK94" r:id="rId952" display="https://fbref.com/en/players/0ad53bdc/matchlogs/2023-2024/summary/Milos-Kerkez-Match-Logs" xr:uid="{CB8D1E01-1B24-4197-8A98-FC4348517E53}"/>
    <hyperlink ref="B7" r:id="rId953" display="https://fbref.com/en/players/d0f72bf1/Max-Kilman" xr:uid="{26738B5E-4932-4F0A-BFD3-8ECA7FED92F3}"/>
    <hyperlink ref="C7" r:id="rId954" display="https://fbref.com/en/country/ENG/England-Football" xr:uid="{DF1B71F1-18C9-4E6C-AE50-433D662D72D3}"/>
    <hyperlink ref="E7" r:id="rId955" display="https://fbref.com/en/squads/8cec06e1/Wolverhampton-Wanderers-Stats" xr:uid="{43063253-17C9-4A12-AAC4-6DEABC824F5E}"/>
    <hyperlink ref="AK7" r:id="rId956" display="https://fbref.com/en/players/d0f72bf1/matchlogs/2023-2024/summary/Max-Kilman-Match-Logs" xr:uid="{8F7D1018-F1ED-4FA8-A7A1-6E00FF2CDD81}"/>
    <hyperlink ref="B352" r:id="rId957" display="https://fbref.com/en/players/dc3e663e/Jakub-Kiwior" xr:uid="{C2AEB8FC-91DF-41C8-95B4-E5174E57B1FF}"/>
    <hyperlink ref="C352" r:id="rId958" display="https://fbref.com/en/country/POL/Poland-Football" xr:uid="{DBC3232C-4F14-4CA8-9266-5FD5656DC091}"/>
    <hyperlink ref="E352" r:id="rId959" display="https://fbref.com/en/squads/18bb7c10/Arsenal-Stats" xr:uid="{837440E6-642C-4EA4-8990-776F319A9D3A}"/>
    <hyperlink ref="AK352" r:id="rId960" display="https://fbref.com/en/players/dc3e663e/matchlogs/2023-2024/summary/Jakub-Kiwior-Match-Logs" xr:uid="{0A0F5607-6851-4A87-BBEE-30786F783E2F}"/>
    <hyperlink ref="B227" r:id="rId961" display="https://fbref.com/en/players/4c3a6744/Justin-Kluivert" xr:uid="{95EEF95F-65E6-4259-99FB-24400F066BCB}"/>
    <hyperlink ref="C227" r:id="rId962" display="https://fbref.com/en/country/NED/Netherlands-Football" xr:uid="{C06D1F30-FFD6-4292-8FD6-F139658393FE}"/>
    <hyperlink ref="E227" r:id="rId963" display="https://fbref.com/en/squads/4ba7cbea/Bournemouth-Stats" xr:uid="{88A0B0F6-2DAB-4DE4-94BE-8EA52692AD3E}"/>
    <hyperlink ref="AK227" r:id="rId964" display="https://fbref.com/en/players/4c3a6744/matchlogs/2023-2024/summary/Justin-Kluivert-Match-Logs" xr:uid="{CA36A4EF-1FC8-42BE-AAD0-D448C29CE5F2}"/>
    <hyperlink ref="B147" r:id="rId965" display="https://fbref.com/en/players/fc076f78/Luca-Koleosho" xr:uid="{5DCE8A6F-2DA5-4B51-BB23-09811850AD3F}"/>
    <hyperlink ref="C147" r:id="rId966" display="https://fbref.com/en/country/ITA/Italy-Football" xr:uid="{4185904C-5A4C-48DE-B288-1EB5DD27F1C5}"/>
    <hyperlink ref="E147" r:id="rId967" display="https://fbref.com/en/squads/943e8050/Burnley-Stats" xr:uid="{0353E20F-CBEF-4FDB-9AF7-9A4BD487E1C5}"/>
    <hyperlink ref="AK147" r:id="rId968" display="https://fbref.com/en/players/fc076f78/matchlogs/2023-2024/summary/Luca-Koleosho-Match-Logs" xr:uid="{F441E0BA-A27E-4E99-8BF7-F62325F08B4C}"/>
    <hyperlink ref="B245" r:id="rId969" display="https://fbref.com/en/players/5ed9b537/Ibrahima-Konate" xr:uid="{17C6D0B7-C7D1-477E-A680-78A0D7CDCA3C}"/>
    <hyperlink ref="C245" r:id="rId970" display="https://fbref.com/en/country/FRA/France-Football" xr:uid="{5E98BA2B-EFEA-4B9E-87A6-B6D9993CBAC7}"/>
    <hyperlink ref="E245" r:id="rId971" display="https://fbref.com/en/squads/822bd0ba/Liverpool-Stats" xr:uid="{0E2911B2-D086-4B7A-84AD-5683739D93D0}"/>
    <hyperlink ref="AK245" r:id="rId972" display="https://fbref.com/en/players/5ed9b537/matchlogs/2023-2024/summary/Ibrahima-Konate-Match-Logs" xr:uid="{CEE4E3D7-DF2A-44CE-91AE-A2F03BF4DCD9}"/>
    <hyperlink ref="B26" r:id="rId973" display="https://fbref.com/en/players/0313a347/Ezri-Konsa" xr:uid="{F5ACEC9F-98F2-4AC7-98C4-9C4EF0E94711}"/>
    <hyperlink ref="C26" r:id="rId974" display="https://fbref.com/en/country/ENG/England-Football" xr:uid="{4F86BA1B-3FB5-4846-9FCF-1B25A537B35A}"/>
    <hyperlink ref="E26" r:id="rId975" display="https://fbref.com/en/squads/8602292d/Aston-Villa-Stats" xr:uid="{D300B255-F58C-46F8-BBB9-66BB6F1A32BA}"/>
    <hyperlink ref="AK26" r:id="rId976" display="https://fbref.com/en/players/0313a347/matchlogs/2023-2024/summary/Ezri-Konsa-Match-Logs" xr:uid="{FF93FC67-171E-4436-950A-C34BC1BCACBD}"/>
    <hyperlink ref="B398" r:id="rId977" display="https://fbref.com/en/players/8d3c902d/Cheikhou-Kouyate" xr:uid="{F2E9ACED-70C8-4139-BF45-3C009A4005F4}"/>
    <hyperlink ref="C398" r:id="rId978" display="https://fbref.com/en/country/SEN/Senegal-Football" xr:uid="{3A93AB42-DAB8-4CE4-81B1-B76E0DA564D6}"/>
    <hyperlink ref="E398" r:id="rId979" display="https://fbref.com/en/squads/e4a775cb/Nottingham-Forest-Stats" xr:uid="{361D8043-D673-468F-96D5-2A4AFE41149A}"/>
    <hyperlink ref="AK398" r:id="rId980" display="https://fbref.com/en/players/8d3c902d/matchlogs/2023-2024/summary/Cheikhou-Kouyate-Match-Logs" xr:uid="{2E68D655-472C-419B-96C4-AB0F9A82617D}"/>
    <hyperlink ref="B228" r:id="rId981" display="https://fbref.com/en/players/79c0821a/Mateo-Kovacic" xr:uid="{E678BA66-6430-4CDA-A4A1-D1168A04B334}"/>
    <hyperlink ref="C228" r:id="rId982" display="https://fbref.com/en/country/CRO/Croatia-Football" xr:uid="{B0820CD8-FC66-4E5E-8FDE-B7BDC79D3D7E}"/>
    <hyperlink ref="E228" r:id="rId983" display="https://fbref.com/en/squads/b8fd03ef/Manchester-City-Stats" xr:uid="{34E315D4-7794-4855-8E4E-CA7AA31BF230}"/>
    <hyperlink ref="AK228" r:id="rId984" display="https://fbref.com/en/players/79c0821a/matchlogs/2023-2024/summary/Mateo-Kovacic-Match-Logs" xr:uid="{4CFD26B1-50FE-45E6-BA00-52FADDA6F192}"/>
    <hyperlink ref="B481" r:id="rId985" display="https://fbref.com/en/players/77cf6852/Emil-Krafth" xr:uid="{A10E4C3C-7920-4FB4-8CAB-0159DF456933}"/>
    <hyperlink ref="C481" r:id="rId986" display="https://fbref.com/en/country/SWE/Sweden-Football" xr:uid="{20A536EB-7DD0-4B26-A085-7EE491BC6A60}"/>
    <hyperlink ref="E481" r:id="rId987" display="https://fbref.com/en/squads/b2b47a98/Newcastle-United-Stats" xr:uid="{D120D2E0-C8CC-45CE-93DC-2682235B3317}"/>
    <hyperlink ref="AK481" r:id="rId988" display="https://fbref.com/en/players/77cf6852/matchlogs/2023-2024/summary/Emil-Krafth-Match-Logs" xr:uid="{CC97A65D-94B5-45F3-9B80-CD5D847C89B6}"/>
    <hyperlink ref="B24" r:id="rId989" display="https://fbref.com/en/players/df3cda47/Dejan-Kulusevski" xr:uid="{7026E4B4-531A-4BB5-B13C-287058923AFF}"/>
    <hyperlink ref="C24" r:id="rId990" display="https://fbref.com/en/country/SWE/Sweden-Football" xr:uid="{83975CD2-2BCE-4419-8110-1C9B5644D968}"/>
    <hyperlink ref="E24" r:id="rId991" display="https://fbref.com/en/squads/361ca564/Tottenham-Hotspur-Stats" xr:uid="{3CA623E3-6880-4378-B78F-41EBB424DAE9}"/>
    <hyperlink ref="AK24" r:id="rId992" display="https://fbref.com/en/players/df3cda47/matchlogs/2023-2024/summary/Dejan-Kulusevski-Match-Logs" xr:uid="{398C52D8-6E71-4303-8065-B3D7225440DF}"/>
    <hyperlink ref="B303" r:id="rId993" display="https://fbref.com/en/players/99813635/Adam-Lallana" xr:uid="{598A694F-8BDB-4115-A158-ECABC8414B94}"/>
    <hyperlink ref="C303" r:id="rId994" display="https://fbref.com/en/country/ENG/England-Football" xr:uid="{324EE7D3-D603-432D-89F3-8FC55C888346}"/>
    <hyperlink ref="E303" r:id="rId995" display="https://fbref.com/en/squads/d07537b9/Brighton-and-Hove-Albion-Stats" xr:uid="{2D84079A-9E57-4C69-9CD2-6A6AC8EC15DA}"/>
    <hyperlink ref="AK303" r:id="rId996" display="https://fbref.com/en/players/99813635/matchlogs/2023-2024/summary/Adam-Lallana-Match-Logs" xr:uid="{BCA712FF-F348-42AD-B032-C2F90EE748BF}"/>
    <hyperlink ref="B379" r:id="rId997" display="https://fbref.com/en/players/f4e433d4/Tariq-Lamptey" xr:uid="{7D3F1DB7-AC66-4AFE-8871-EAEA1E1CD3FC}"/>
    <hyperlink ref="C379" r:id="rId998" display="https://fbref.com/en/country/GHA/Ghana-Football" xr:uid="{63AD042D-E20F-41CF-AD1E-3A5D2B463C6F}"/>
    <hyperlink ref="E379" r:id="rId999" display="https://fbref.com/en/squads/d07537b9/Brighton-and-Hove-Albion-Stats" xr:uid="{2C653228-398D-4254-B6CB-FD8A5B2D6BF3}"/>
    <hyperlink ref="AK379" r:id="rId1000" display="https://fbref.com/en/players/f4e433d4/matchlogs/2023-2024/summary/Tariq-Lamptey-Match-Logs" xr:uid="{4059B877-C499-4C3B-ABE7-BFF6FC90883F}"/>
    <hyperlink ref="B470" r:id="rId1001" display="https://fbref.com/en/players/119b9a8e/Aymeric-Laporte" xr:uid="{FC887D32-A168-42A8-82E6-84D4FBD455F1}"/>
    <hyperlink ref="C470" r:id="rId1002" display="https://fbref.com/en/country/ESP/Spain-Football" xr:uid="{AF959CF2-3A07-4404-92BA-2A1CAB63D7AD}"/>
    <hyperlink ref="E470" r:id="rId1003" display="https://fbref.com/en/squads/b8fd03ef/Manchester-City-Stats" xr:uid="{04E43295-C558-450B-8030-B274F39842E6}"/>
    <hyperlink ref="AK470" r:id="rId1004" display="https://fbref.com/en/players/119b9a8e/matchlogs/2023-2024/summary/Aymeric-Laporte-Match-Logs" xr:uid="{FC3927F3-C841-4D18-B128-F3F80C25FFA7}"/>
    <hyperlink ref="B365" r:id="rId1005" display="https://fbref.com/en/players/0ed063d6/Yasser-Larouci" xr:uid="{1F5AB641-7DA4-4C64-A95F-A18C4D1B3EC7}"/>
    <hyperlink ref="C365" r:id="rId1006" display="https://fbref.com/en/country/ALG/Algeria-Football" xr:uid="{4034C6F8-163F-4478-AA23-EEC2AFC0DBCA}"/>
    <hyperlink ref="E365" r:id="rId1007" display="https://fbref.com/en/squads/1df6b87e/Sheffield-United-Stats" xr:uid="{36D30684-F222-4CFF-8604-C363416E60EF}"/>
    <hyperlink ref="AK365" r:id="rId1008" display="https://fbref.com/en/players/0ed063d6/matchlogs/2023-2024/summary/Yasser-Larouci-Match-Logs" xr:uid="{F74B4E73-D8C0-49DA-9DFA-6DDCA2F76399}"/>
    <hyperlink ref="B165" r:id="rId1009" display="https://fbref.com/en/players/450ab6fc/Jamaal-Lascelles" xr:uid="{945B6492-10CB-4EEB-8603-B842B4C149F3}"/>
    <hyperlink ref="C165" r:id="rId1010" display="https://fbref.com/en/country/ENG/England-Football" xr:uid="{1720ABEB-9963-4B5E-8660-CEE628C3BE32}"/>
    <hyperlink ref="E165" r:id="rId1011" display="https://fbref.com/en/squads/b2b47a98/Newcastle-United-Stats" xr:uid="{DC279B2C-4B34-4F2A-9618-80852CAD8DD8}"/>
    <hyperlink ref="AK165" r:id="rId1012" display="https://fbref.com/en/players/450ab6fc/matchlogs/2023-2024/summary/Jamaal-Lascelles-Match-Logs" xr:uid="{5F377FD8-3876-4367-8895-6A32714BB8FC}"/>
    <hyperlink ref="B84" r:id="rId1013" display="https://fbref.com/en/players/2b471f99/Mario-Lemina" xr:uid="{BE97552F-DA1B-43EC-9F8A-377EF0C5B81A}"/>
    <hyperlink ref="C84" r:id="rId1014" display="https://fbref.com/en/country/GAB/Gabon-Football" xr:uid="{71188314-03D1-489A-879F-AB5BCC3CC373}"/>
    <hyperlink ref="E84" r:id="rId1015" display="https://fbref.com/en/squads/8cec06e1/Wolverhampton-Wanderers-Stats" xr:uid="{202435B4-5B7E-466B-B3C9-A1C67F0CAB8E}"/>
    <hyperlink ref="AK84" r:id="rId1016" display="https://fbref.com/en/players/2b471f99/matchlogs/2023-2024/summary/Mario-Lemina-Match-Logs" xr:uid="{5E8E28BC-F85D-4F86-A1B5-A6896AE23DD6}"/>
    <hyperlink ref="B8" r:id="rId1017" display="https://fbref.com/en/players/2628fd2b/Bernd-Leno" xr:uid="{66E6C427-CDC8-4C18-86A1-7E6C0BE4E9D3}"/>
    <hyperlink ref="C8" r:id="rId1018" display="https://fbref.com/en/country/GER/Germany-Football" xr:uid="{1282EFEF-7916-4406-8D3E-4CD195337E57}"/>
    <hyperlink ref="E8" r:id="rId1019" display="https://fbref.com/en/squads/fd962109/Fulham-Stats" xr:uid="{0DFE9CB3-8F74-4CD1-8594-7790D7FB08E0}"/>
    <hyperlink ref="AK8" r:id="rId1020" display="https://fbref.com/en/players/2628fd2b/matchlogs/2023-2024/summary/Bernd-Leno-Match-Logs" xr:uid="{B7EABB68-B815-4FA1-8D88-5122B6D164B7}"/>
    <hyperlink ref="B126" r:id="rId1021" display="https://fbref.com/en/players/9b5ce51a/Jefferson-Lerma" xr:uid="{9E248E22-B2E5-414C-8132-49FDB14D3C02}"/>
    <hyperlink ref="C126" r:id="rId1022" display="https://fbref.com/en/country/COL/Colombia-Football" xr:uid="{2E83C764-D6FF-463B-A83E-539C861062AD}"/>
    <hyperlink ref="E126" r:id="rId1023" display="https://fbref.com/en/squads/47c64c55/Crystal-Palace-Stats" xr:uid="{93F63B5B-F034-440F-B6DF-629853B818DB}"/>
    <hyperlink ref="AK126" r:id="rId1024" display="https://fbref.com/en/players/9b5ce51a/matchlogs/2023-2024/summary/Jefferson-Lerma-Match-Logs" xr:uid="{A5124826-AE74-4E90-B5F6-E7A86467FBCE}"/>
    <hyperlink ref="B350" r:id="rId1025" display="https://fbref.com/en/players/b57e066e/Rico-Lewis" xr:uid="{6255CB65-4575-4B9F-B2CF-DCC655E73863}"/>
    <hyperlink ref="C350" r:id="rId1026" display="https://fbref.com/en/country/ENG/England-Football" xr:uid="{1BCAF91A-8721-4425-85ED-1E3B1192A00F}"/>
    <hyperlink ref="E350" r:id="rId1027" display="https://fbref.com/en/squads/b8fd03ef/Manchester-City-Stats" xr:uid="{A8EC083E-C709-4983-AD2F-6530EECEC9FC}"/>
    <hyperlink ref="AK350" r:id="rId1028" display="https://fbref.com/en/players/b57e066e/matchlogs/2023-2024/summary/Rico-Lewis-Match-Logs" xr:uid="{6C38012A-2CC5-444D-BB9A-8C4DC12A7C2E}"/>
    <hyperlink ref="B327" r:id="rId1029" display="https://fbref.com/en/players/41f08ac8/Keane-Lewis-Potter" xr:uid="{DDB1D909-CA93-4ED7-9DAD-F41D4CDB0D21}"/>
    <hyperlink ref="C327" r:id="rId1030" display="https://fbref.com/en/country/ENG/England-Football" xr:uid="{70E9CEB8-AB04-4172-BB53-C661F204C465}"/>
    <hyperlink ref="E327" r:id="rId1031" display="https://fbref.com/en/squads/cd051869/Brentford-Stats" xr:uid="{A3A4807C-BDCB-4680-A3A0-1D9AF5AC326B}"/>
    <hyperlink ref="AK327" r:id="rId1032" display="https://fbref.com/en/players/41f08ac8/matchlogs/2023-2024/summary/Keane-Lewis-Potter-Match-Logs" xr:uid="{F17E9A14-179C-4585-87F3-9F36A71137BE}"/>
    <hyperlink ref="B171" r:id="rId1033" display="https://fbref.com/en/players/f5deef4c/Victor-Lindelof" xr:uid="{9BFFFD82-1D13-4CB0-99B9-A5BA47E396DA}"/>
    <hyperlink ref="C171" r:id="rId1034" display="https://fbref.com/en/country/SWE/Sweden-Football" xr:uid="{A1B9FAAE-A033-46DB-A39E-75EF412351B8}"/>
    <hyperlink ref="E171" r:id="rId1035" display="https://fbref.com/en/squads/19538871/Manchester-United-Stats" xr:uid="{1AE4DDCB-73DA-4330-BAE9-BDE1434AD162}"/>
    <hyperlink ref="AK171" r:id="rId1036" display="https://fbref.com/en/players/f5deef4c/matchlogs/2023-2024/summary/Victor-Lindelof-Match-Logs" xr:uid="{1A868E44-6AE9-4065-AC79-3507BE8254B7}"/>
    <hyperlink ref="B279" r:id="rId1037" display="https://fbref.com/en/players/afed6722/Valentino-Livramento" xr:uid="{AE975286-AB1D-4BF0-B9B9-9D897B7AA4AE}"/>
    <hyperlink ref="C279" r:id="rId1038" display="https://fbref.com/en/country/ENG/England-Football" xr:uid="{DC092AF8-A39C-4459-9BAF-F5FF9E43CB96}"/>
    <hyperlink ref="E279" r:id="rId1039" display="https://fbref.com/en/squads/b2b47a98/Newcastle-United-Stats" xr:uid="{070E74D7-4794-41D7-930C-1D95E43A4370}"/>
    <hyperlink ref="AK279" r:id="rId1040" display="https://fbref.com/en/players/afed6722/matchlogs/2023-2024/summary/Valentino-Livramento-Match-Logs" xr:uid="{A1464D9D-C247-4F26-BEEE-30325C1AA4F4}"/>
    <hyperlink ref="B340" r:id="rId1041" display="https://fbref.com/en/players/d7553721/Giovani-Lo-Celso" xr:uid="{C0F9C808-B392-453E-9BFD-A049A63B1210}"/>
    <hyperlink ref="C340" r:id="rId1042" display="https://fbref.com/en/country/ARG/Argentina-Football" xr:uid="{2DA427BC-C901-438C-8D04-776C738106A6}"/>
    <hyperlink ref="E340" r:id="rId1043" display="https://fbref.com/en/squads/361ca564/Tottenham-Hotspur-Stats" xr:uid="{55F19109-FCDD-47B9-ADF7-BC2226D56800}"/>
    <hyperlink ref="AK340" r:id="rId1044" display="https://fbref.com/en/players/d7553721/matchlogs/2023-2024/summary/Giovani-Lo-Celso-Match-Logs" xr:uid="{2B68A2B9-61FA-4F25-AC22-DBB75E68F7AD}"/>
    <hyperlink ref="B92" r:id="rId1045" display="https://fbref.com/en/players/37118440/Tom-Lockyer" xr:uid="{3535E4DC-2A5B-4D6A-9DBB-CF04AC313AE2}"/>
    <hyperlink ref="C92" r:id="rId1046" display="https://fbref.com/en/country/WAL/Wales-Football" xr:uid="{54E46176-B3E9-4127-870E-AA91EBDE0A13}"/>
    <hyperlink ref="E92" r:id="rId1047" display="https://fbref.com/en/squads/e297cd13/Luton-Town-Stats" xr:uid="{CDDA6C54-FC04-4D3E-B7ED-5A5351606F84}"/>
    <hyperlink ref="AK92" r:id="rId1048" display="https://fbref.com/en/players/37118440/matchlogs/2023-2024/summary/Tom-Lockyer-Match-Logs" xr:uid="{1A4B1F92-2A0B-4359-B7F7-97BFC36759FF}"/>
    <hyperlink ref="B187" r:id="rId1049" display="https://fbref.com/en/players/a2b105e0/Sean-Longstaff" xr:uid="{DAB55B41-57F3-4D31-A5F6-09133CA43858}"/>
    <hyperlink ref="C187" r:id="rId1050" display="https://fbref.com/en/country/ENG/England-Football" xr:uid="{8CF06E7E-4B6A-4255-B0F8-B624382ADA16}"/>
    <hyperlink ref="E187" r:id="rId1051" display="https://fbref.com/en/squads/b2b47a98/Newcastle-United-Stats" xr:uid="{C1B38CA6-0887-4BF0-8C60-E7791069CDA4}"/>
    <hyperlink ref="AK187" r:id="rId1052" display="https://fbref.com/en/players/a2b105e0/matchlogs/2023-2024/summary/Sean-Longstaff-Match-Logs" xr:uid="{32249695-FE5C-446C-94A5-7E5FA26DEAC2}"/>
    <hyperlink ref="B393" r:id="rId1053" display="https://fbref.com/en/players/7af88b33/Max-Lowe" xr:uid="{78ECF752-0938-4518-857A-20F58CDB55FA}"/>
    <hyperlink ref="C393" r:id="rId1054" display="https://fbref.com/en/country/ENG/England-Football" xr:uid="{8F5A3E4E-875A-4BBC-B027-56CF478C1547}"/>
    <hyperlink ref="E393" r:id="rId1055" display="https://fbref.com/en/squads/1df6b87e/Sheffield-United-Stats" xr:uid="{EAF13C3F-B926-437E-A67C-0FD5F42443A5}"/>
    <hyperlink ref="AK393" r:id="rId1056" display="https://fbref.com/en/players/7af88b33/matchlogs/2023-2024/summary/Max-Lowe-Match-Logs" xr:uid="{7A8E746C-FB63-4C58-91FB-EAAEAF228C70}"/>
    <hyperlink ref="B31" r:id="rId1057" display="https://fbref.com/en/players/6f7d826d/Douglas-Luiz" xr:uid="{D5C679BD-139B-40CD-8D8D-5F1BEA0FA43E}"/>
    <hyperlink ref="C31" r:id="rId1058" display="https://fbref.com/en/country/BRA/Brazil-Football" xr:uid="{17467FEA-BEE2-4672-BCE7-7E4EF781A4D8}"/>
    <hyperlink ref="E31" r:id="rId1059" display="https://fbref.com/en/squads/8602292d/Aston-Villa-Stats" xr:uid="{3C48E36C-B3EF-4CAC-9206-94DCC673752A}"/>
    <hyperlink ref="AK31" r:id="rId1060" display="https://fbref.com/en/players/6f7d826d/matchlogs/2023-2024/summary/Douglas-Luiz-Match-Logs" xr:uid="{6EB750AC-0C92-4B4C-ACC0-3249E3931364}"/>
    <hyperlink ref="B323" r:id="rId1061" display="https://fbref.com/en/players/c6e8cf1f/Sasa-Lukic" xr:uid="{7661DC97-F3AE-4BBA-AB52-DB8338652E9F}"/>
    <hyperlink ref="C323" r:id="rId1062" display="https://fbref.com/en/country/SRB/Serbia-Football" xr:uid="{9BDDD47C-484D-4F8E-B110-1DA9F02B0459}"/>
    <hyperlink ref="E323" r:id="rId1063" display="https://fbref.com/en/squads/fd962109/Fulham-Stats" xr:uid="{8D77E415-A830-45D1-A4E4-A821FFA4BE56}"/>
    <hyperlink ref="AK323" r:id="rId1064" display="https://fbref.com/en/players/c6e8cf1f/matchlogs/2023-2024/summary/Sasa-Lukic-Match-Logs" xr:uid="{0E036F9F-139D-4CC6-8EEE-BB1BEBEF2E9A}"/>
    <hyperlink ref="B397" r:id="rId1065" display="https://fbref.com/en/players/cab9634e/Ian-Maatsen" xr:uid="{7B03B5A4-50A4-4E0B-908B-895BE3169744}"/>
    <hyperlink ref="C397" r:id="rId1066" display="https://fbref.com/en/country/NED/Netherlands-Football" xr:uid="{0474B317-DBFF-4F70-8502-69B9896903A7}"/>
    <hyperlink ref="E397" r:id="rId1067" display="https://fbref.com/en/squads/cff3d9bb/Chelsea-Stats" xr:uid="{EFDEB594-D428-47D8-ADAD-5BCB7E601E2C}"/>
    <hyperlink ref="AK397" r:id="rId1068" display="https://fbref.com/en/players/cab9634e/matchlogs/2023-2024/summary/Ian-Maatsen-Match-Logs" xr:uid="{94A8D8C9-7A8D-43C7-BC2B-08799FDF8176}"/>
    <hyperlink ref="B116" r:id="rId1069" display="https://fbref.com/en/players/83d074ff/Alexis-Mac-Allister" xr:uid="{81B2EE4A-70E9-4800-8321-0050CFFDEE4F}"/>
    <hyperlink ref="C116" r:id="rId1070" display="https://fbref.com/en/country/ARG/Argentina-Football" xr:uid="{F4D36B21-9225-4ED5-A0D6-B56F2CDF9C56}"/>
    <hyperlink ref="E116" r:id="rId1071" display="https://fbref.com/en/squads/822bd0ba/Liverpool-Stats" xr:uid="{0699DEF1-BEA4-4D93-8AC8-830C40FE173B}"/>
    <hyperlink ref="AK116" r:id="rId1072" display="https://fbref.com/en/players/83d074ff/matchlogs/2023-2024/summary/Alexis-Mac-Allister-Match-Logs" xr:uid="{06966E9B-D1E3-4A10-B0AB-564DA7971FD5}"/>
    <hyperlink ref="B175" r:id="rId1073" display="https://fbref.com/en/players/ee38d9c5/James-Maddison" xr:uid="{13268D24-7473-4372-8F55-202546ABE01B}"/>
    <hyperlink ref="C175" r:id="rId1074" display="https://fbref.com/en/country/ENG/England-Football" xr:uid="{FBF29A3C-94F3-409F-B6F7-7C6891230B6C}"/>
    <hyperlink ref="E175" r:id="rId1075" display="https://fbref.com/en/squads/361ca564/Tottenham-Hotspur-Stats" xr:uid="{389117E8-7223-400C-B0E4-C7992CBBCD98}"/>
    <hyperlink ref="AK175" r:id="rId1076" display="https://fbref.com/en/players/ee38d9c5/matchlogs/2023-2024/summary/James-Maddison-Match-Logs" xr:uid="{89429B17-24A5-4CF2-9FE7-AF723AD3B3B2}"/>
    <hyperlink ref="B410" r:id="rId1077" display="https://fbref.com/en/players/bf34eebd/Noni-Madueke" xr:uid="{95631468-9946-4755-AB66-DEB899D4224F}"/>
    <hyperlink ref="C410" r:id="rId1078" display="https://fbref.com/en/country/ENG/England-Football" xr:uid="{8DC37468-36EE-4E52-A948-DB8A2FD26974}"/>
    <hyperlink ref="E410" r:id="rId1079" display="https://fbref.com/en/squads/cff3d9bb/Chelsea-Stats" xr:uid="{B06A5C21-B0C9-49C2-81CC-C5805D5E0D00}"/>
    <hyperlink ref="AK410" r:id="rId1080" display="https://fbref.com/en/players/bf34eebd/matchlogs/2023-2024/summary/Noni-Madueke-Match-Logs" xr:uid="{3AFF0F7A-0E48-4CB5-87ED-F36056A16077}"/>
    <hyperlink ref="B188" r:id="rId1081" display="https://fbref.com/en/players/d8931174/Harry-Maguire" xr:uid="{722705A3-7B96-4761-A187-AEA629811005}"/>
    <hyperlink ref="C188" r:id="rId1082" display="https://fbref.com/en/country/ENG/England-Football" xr:uid="{44959E00-CF1E-4663-B130-605DEFE47FD7}"/>
    <hyperlink ref="E188" r:id="rId1083" display="https://fbref.com/en/squads/19538871/Manchester-United-Stats" xr:uid="{576C68C5-41A6-41BA-896E-9674E6AB5230}"/>
    <hyperlink ref="AK188" r:id="rId1084" display="https://fbref.com/en/players/d8931174/matchlogs/2023-2024/summary/Harry-Maguire-Match-Logs" xr:uid="{593B837B-D11E-4127-8C0F-612666871DF1}"/>
    <hyperlink ref="B389" r:id="rId1085" display="https://fbref.com/en/players/c6220452/Kobbie-Mainoo" xr:uid="{ABB167A8-EE55-4A8B-B1C2-02EA0E0866D9}"/>
    <hyperlink ref="C389" r:id="rId1086" display="https://fbref.com/en/country/ENG/England-Football" xr:uid="{F27EDEBA-3FFD-4E7B-B4B0-7E8BBBA0E922}"/>
    <hyperlink ref="E389" r:id="rId1087" display="https://fbref.com/en/squads/19538871/Manchester-United-Stats" xr:uid="{C5181F38-2004-411E-9EFF-10F34478B830}"/>
    <hyperlink ref="AK389" r:id="rId1088" display="https://fbref.com/en/players/c6220452/matchlogs/2023-2024/summary/Kobbie-Mainoo-Match-Logs" xr:uid="{4CC4796E-73D4-4BE1-853A-176445952250}"/>
    <hyperlink ref="B65" r:id="rId1089" display="https://fbref.com/en/players/a572e291/Orel-Mangala" xr:uid="{6AC48F93-B15D-4EE7-8E8B-97B887A0895A}"/>
    <hyperlink ref="C65" r:id="rId1090" display="https://fbref.com/en/country/BEL/Belgium-Football" xr:uid="{0C791EAD-4B9E-4F34-AE67-203F9B405DDD}"/>
    <hyperlink ref="E65" r:id="rId1091" display="https://fbref.com/en/squads/e4a775cb/Nottingham-Forest-Stats" xr:uid="{ACEE3ACB-32D3-448A-A96D-39C9C037EA92}"/>
    <hyperlink ref="AK65" r:id="rId1092" display="https://fbref.com/en/players/a572e291/matchlogs/2023-2024/summary/Orel-Mangala-Match-Logs" xr:uid="{6838F4E0-6E0C-4363-BD78-FA653870745A}"/>
    <hyperlink ref="B440" r:id="rId1093" display="https://fbref.com/en/players/d7f99582/Benson-Manuel" xr:uid="{FAF89226-9D97-4F75-AC48-04997CA20D73}"/>
    <hyperlink ref="C440" r:id="rId1094" display="https://fbref.com/en/country/BEL/Belgium-Football" xr:uid="{58ACE5DB-4D05-41BB-814C-4DA632167AD2}"/>
    <hyperlink ref="E440" r:id="rId1095" display="https://fbref.com/en/squads/943e8050/Burnley-Stats" xr:uid="{E21045BD-4E7B-4A99-9C22-AC5A677ED9B8}"/>
    <hyperlink ref="AK440" r:id="rId1096" display="https://fbref.com/en/players/d7f99582/matchlogs/2023-2024/summary/Benson-Manuel-Match-Logs" xr:uid="{7CA89E87-34F1-43CF-B5D3-89E4C477D260}"/>
    <hyperlink ref="B259" r:id="rId1097" display="https://fbref.com/en/players/bb5fbd2b/Solly-March" xr:uid="{ABDE7E60-F474-46EF-BFD8-C0AA5917626C}"/>
    <hyperlink ref="C259" r:id="rId1098" display="https://fbref.com/en/country/ENG/England-Football" xr:uid="{FF451FC5-E45A-49E1-98C6-8DF3C3C59BEE}"/>
    <hyperlink ref="E259" r:id="rId1099" display="https://fbref.com/en/squads/d07537b9/Brighton-and-Hove-Albion-Stats" xr:uid="{3B7882D1-CD49-4BBA-9871-75244B38AE1D}"/>
    <hyperlink ref="AK259" r:id="rId1100" display="https://fbref.com/en/players/bb5fbd2b/matchlogs/2023-2024/summary/Solly-March-Match-Logs" xr:uid="{3A03B8AD-FF38-42D1-AF5A-8CA20DDC36AF}"/>
    <hyperlink ref="B292" r:id="rId1101" display="https://fbref.com/en/players/8b788c01/Anthony-Martial" xr:uid="{3D74F4E4-76A9-48E4-8FA3-05A572351F00}"/>
    <hyperlink ref="C292" r:id="rId1102" display="https://fbref.com/en/country/FRA/France-Football" xr:uid="{440531B5-0753-4ABC-A18D-09220B6B62D4}"/>
    <hyperlink ref="E292" r:id="rId1103" display="https://fbref.com/en/squads/19538871/Manchester-United-Stats" xr:uid="{26447CD4-802E-436E-9BF0-847307ED05D6}"/>
    <hyperlink ref="AK292" r:id="rId1104" display="https://fbref.com/en/players/8b788c01/matchlogs/2023-2024/summary/Anthony-Martial-Match-Logs" xr:uid="{A2C301B8-BF13-4A5C-8ABC-150B25E6F450}"/>
    <hyperlink ref="B136" r:id="rId1105" display="https://fbref.com/en/players/48a5a5d6/Gabriel-Martinelli" xr:uid="{BBFAA857-664D-4B58-96A4-119299F5FC96}"/>
    <hyperlink ref="C136" r:id="rId1106" display="https://fbref.com/en/country/BRA/Brazil-Football" xr:uid="{7F021542-2447-44DD-B379-757861F1BD7C}"/>
    <hyperlink ref="E136" r:id="rId1107" display="https://fbref.com/en/squads/18bb7c10/Arsenal-Stats" xr:uid="{4202B391-6F35-4129-B86F-83D604D1E942}"/>
    <hyperlink ref="AK136" r:id="rId1108" display="https://fbref.com/en/players/48a5a5d6/matchlogs/2023-2024/summary/Gabriel-Martinelli-Match-Logs" xr:uid="{333D2B48-DD4E-4C81-B096-F9AF59361999}"/>
    <hyperlink ref="B36" r:id="rId1109" display="https://fbref.com/en/players/7956236f/Emiliano-Martinez" xr:uid="{D191A01E-14CC-4C3E-9E19-3C482731A600}"/>
    <hyperlink ref="C36" r:id="rId1110" display="https://fbref.com/en/country/ARG/Argentina-Football" xr:uid="{CF805B07-427E-4B14-8010-485AAB2C6810}"/>
    <hyperlink ref="E36" r:id="rId1111" display="https://fbref.com/en/squads/8602292d/Aston-Villa-Stats" xr:uid="{0737F458-C45D-4B57-93F6-F5FBFBD15191}"/>
    <hyperlink ref="AK36" r:id="rId1112" display="https://fbref.com/en/players/7956236f/matchlogs/2023-2024/summary/Emiliano-Martinez-Match-Logs" xr:uid="{D4878938-70CD-4A9A-B40D-6C6F41E5BD95}"/>
    <hyperlink ref="B318" r:id="rId1113" display="https://fbref.com/en/players/bac46a10/Lisandro-Martinez" xr:uid="{4C9CA592-CC30-43D1-AD1A-0DDAD317F006}"/>
    <hyperlink ref="C318" r:id="rId1114" display="https://fbref.com/en/country/ARG/Argentina-Football" xr:uid="{1337BBB5-61AF-45DA-8355-C6666A1AFA22}"/>
    <hyperlink ref="E318" r:id="rId1115" display="https://fbref.com/en/squads/19538871/Manchester-United-Stats" xr:uid="{34B8F634-1552-473F-A479-F597C2ED70BC}"/>
    <hyperlink ref="AK318" r:id="rId1116" display="https://fbref.com/en/players/bac46a10/matchlogs/2023-2024/summary/Lisandro-Martinez-Match-Logs" xr:uid="{8DA4BDBC-5484-451E-8D0F-410FBCFBEE1A}"/>
    <hyperlink ref="B166" r:id="rId1117" display="https://fbref.com/en/players/feb5d972/Pape-Matar-Sarr" xr:uid="{1C7E0CCB-256B-4CA0-A61C-B5846C270211}"/>
    <hyperlink ref="C166" r:id="rId1118" display="https://fbref.com/en/country/SEN/Senegal-Football" xr:uid="{9A0C6742-0F29-4591-AFF8-D43B773A974E}"/>
    <hyperlink ref="E166" r:id="rId1119" display="https://fbref.com/en/squads/361ca564/Tottenham-Hotspur-Stats" xr:uid="{2EDE4412-657B-4770-9FB0-69991035C58A}"/>
    <hyperlink ref="AK166" r:id="rId1120" display="https://fbref.com/en/players/feb5d972/matchlogs/2023-2024/summary/Pape-Matar-Sarr-Match-Logs" xr:uid="{79CE2688-4C6B-4E03-B07E-3A9B75A685D8}"/>
    <hyperlink ref="B289" r:id="rId1121" display="https://fbref.com/en/players/50e6dc35/Jean-Philippe-Mateta" xr:uid="{1D962C2C-A342-4160-8864-9F8AF463203F}"/>
    <hyperlink ref="C289" r:id="rId1122" display="https://fbref.com/en/country/FRA/France-Football" xr:uid="{74F68180-9202-4140-9984-376386B5602E}"/>
    <hyperlink ref="E289" r:id="rId1123" display="https://fbref.com/en/squads/47c64c55/Crystal-Palace-Stats" xr:uid="{C0FB171C-753A-402A-B293-62C5F1BACC6B}"/>
    <hyperlink ref="AK289" r:id="rId1124" display="https://fbref.com/en/players/50e6dc35/matchlogs/2023-2024/summary/Jean-Philippe-Mateta-Match-Logs" xr:uid="{FE3477C2-3CF6-439C-91FA-FC3B3753B15B}"/>
    <hyperlink ref="B205" r:id="rId1125" display="https://fbref.com/en/players/b217ef29/Joel-Matip" xr:uid="{3948861F-53A1-47DA-B46F-844D52FCD4DB}"/>
    <hyperlink ref="C205" r:id="rId1126" display="https://fbref.com/en/country/CMR/Cameroon-Football" xr:uid="{F0C238DF-E2D9-4262-9897-7AE472113A1F}"/>
    <hyperlink ref="E205" r:id="rId1127" display="https://fbref.com/en/squads/822bd0ba/Liverpool-Stats" xr:uid="{26D80B7A-151D-45C7-AA1B-3AF362639260}"/>
    <hyperlink ref="AK205" r:id="rId1128" display="https://fbref.com/en/players/b217ef29/matchlogs/2023-2024/summary/Joel-Matip-Match-Logs" xr:uid="{A47ADE38-D756-4FFD-8670-BFF148C374C2}"/>
    <hyperlink ref="B497" r:id="rId1129" display="https://fbref.com/en/players/ed383e43/Alex-Matos" xr:uid="{98D655F6-1537-49B8-8AF7-D53AF4047670}"/>
    <hyperlink ref="C497" r:id="rId1130" display="https://fbref.com/en/country/ENG/England-Football" xr:uid="{5573D4B0-77E1-4DD0-AB54-959A68129420}"/>
    <hyperlink ref="E497" r:id="rId1131" display="https://fbref.com/en/squads/cff3d9bb/Chelsea-Stats" xr:uid="{1C2F370A-E4A0-4FAE-9E28-9C317091222C}"/>
    <hyperlink ref="AK497" r:id="rId1132" display="https://fbref.com/en/players/ed383e43/matchlogs/2023-2024/summary/Alex-Matos-Match-Logs" xr:uid="{FB798E83-2366-4351-86BA-A413534D60CB}"/>
    <hyperlink ref="B487" r:id="rId1133" display="https://fbref.com/en/players/27f4f772/Remi-Matthews" xr:uid="{28BFEB2B-2B3D-4582-8B8C-38939E77CAED}"/>
    <hyperlink ref="C487" r:id="rId1134" display="https://fbref.com/en/country/ENG/England-Football" xr:uid="{4DCB225F-F676-4AB3-A526-8A50182340E0}"/>
    <hyperlink ref="E487" r:id="rId1135" display="https://fbref.com/en/squads/47c64c55/Crystal-Palace-Stats" xr:uid="{8E33B6C9-5667-4524-BBE7-64E449FA08D3}"/>
    <hyperlink ref="AK487" r:id="rId1136" display="https://fbref.com/en/players/27f4f772/matchlogs/2023-2024/summary/Remi-Matthews-Match-Logs" xr:uid="{7669B2A3-6713-4431-8F92-50366AEF46CE}"/>
    <hyperlink ref="B258" r:id="rId1137" display="https://fbref.com/en/players/4bcf39f6/Neal-Maupay" xr:uid="{7A7081BF-EC9A-485D-BA0B-DD374292313E}"/>
    <hyperlink ref="C258" r:id="rId1138" display="https://fbref.com/en/country/FRA/France-Football" xr:uid="{1BE8507E-B048-4FEF-86F4-3F164A3620B4}"/>
    <hyperlink ref="E258" r:id="rId1139" display="https://fbref.com/en/squads/cd051869/Brentford-Stats" xr:uid="{F83B658B-5750-4471-A4C5-047EAC77ACB8}"/>
    <hyperlink ref="AK258" r:id="rId1140" display="https://fbref.com/en/players/4bcf39f6/matchlogs/2023-2024/summary/Neal-Maupay-Match-Logs" xr:uid="{E5DC0443-F833-4AAE-B860-DBA6FB56B72B}"/>
    <hyperlink ref="B415" r:id="rId1141" display="https://fbref.com/en/players/4bcf39f6/Neal-Maupay" xr:uid="{1F5E1694-9F93-4DA7-9687-00BC0D9AA60B}"/>
    <hyperlink ref="C415" r:id="rId1142" display="https://fbref.com/en/country/FRA/France-Football" xr:uid="{A3D7327F-C9FA-42B0-A9D2-AC1C807F044D}"/>
    <hyperlink ref="E415" r:id="rId1143" display="https://fbref.com/en/squads/d3fd31cc/Everton-Stats" xr:uid="{429DE120-92E8-4BD9-82F0-5CD6F3A0A9BC}"/>
    <hyperlink ref="AK415" r:id="rId1144" display="https://fbref.com/en/players/4bcf39f6/matchlogs/2023-2024/summary/Neal-Maupay-Match-Logs" xr:uid="{A3818D9A-EDA4-4510-8F6E-28BE907C37DE}"/>
    <hyperlink ref="B363" r:id="rId1145" display="https://fbref.com/en/players/00963611/Konstantinos-Mavropanos" xr:uid="{39DFB22E-DCF5-4063-B7A7-94AFA0331948}"/>
    <hyperlink ref="C363" r:id="rId1146" display="https://fbref.com/en/country/GRE/Greece-Football" xr:uid="{3D885039-0363-4078-A88B-5E59F64B2CF0}"/>
    <hyperlink ref="E363" r:id="rId1147" display="https://fbref.com/en/squads/7c21e445/West-Ham-United-Stats" xr:uid="{AC5B0215-C1D2-4350-B2F1-90325C7AB87F}"/>
    <hyperlink ref="AK363" r:id="rId1148" display="https://fbref.com/en/players/00963611/matchlogs/2023-2024/summary/Konstantinos-Mavropanos-Match-Logs" xr:uid="{12F34D43-F9AE-4171-BFB6-315C7CC59ED2}"/>
    <hyperlink ref="B62" r:id="rId1149" display="https://fbref.com/en/players/6afaebf2/Bryan-Mbeumo" xr:uid="{E8DEDCB9-2EB6-40AD-AF5E-88276A1118FB}"/>
    <hyperlink ref="C62" r:id="rId1150" display="https://fbref.com/en/country/CMR/Cameroon-Football" xr:uid="{A03DA780-D135-4C7D-9824-8DD0C3E3F26E}"/>
    <hyperlink ref="E62" r:id="rId1151" display="https://fbref.com/en/squads/cd051869/Brentford-Stats" xr:uid="{7B277C24-FC31-42A4-BB61-6755C5D851B1}"/>
    <hyperlink ref="AK62" r:id="rId1152" display="https://fbref.com/en/players/6afaebf2/matchlogs/2023-2024/summary/Bryan-Mbeumo-Match-Logs" xr:uid="{49F44D62-83CA-4262-952A-5A7C36ED52B1}"/>
    <hyperlink ref="B197" r:id="rId1153" display="https://fbref.com/en/players/96593e89/James-Mcatee" xr:uid="{EF80B13F-1937-4DAE-8CAB-3667075E3657}"/>
    <hyperlink ref="C197" r:id="rId1154" display="https://fbref.com/en/country/ENG/England-Football" xr:uid="{0F78AD66-E6D0-488C-B6A1-9D992011CD2E}"/>
    <hyperlink ref="E197" r:id="rId1155" display="https://fbref.com/en/squads/1df6b87e/Sheffield-United-Stats" xr:uid="{3C3C8DEC-B7ED-45A7-A538-417DAA178C6F}"/>
    <hyperlink ref="AK197" r:id="rId1156" display="https://fbref.com/en/players/96593e89/matchlogs/2023-2024/summary/James-Mcatee-Match-Logs" xr:uid="{9D8841B0-7D6E-4C98-9202-505FE9157D70}"/>
    <hyperlink ref="B498" r:id="rId1157" display="https://fbref.com/en/players/96593e89/James-Mcatee" xr:uid="{34E4E8D4-9B07-4EC4-86F7-422B333DE602}"/>
    <hyperlink ref="C498" r:id="rId1158" display="https://fbref.com/en/country/ENG/England-Football" xr:uid="{6C459A43-469B-4A76-AF60-976A278BFA68}"/>
    <hyperlink ref="E498" r:id="rId1159" display="https://fbref.com/en/squads/b8fd03ef/Manchester-City-Stats" xr:uid="{05C38672-0406-40C1-B880-871B35917654}"/>
    <hyperlink ref="AK498" r:id="rId1160" display="https://fbref.com/en/players/96593e89/matchlogs/2023-2024/summary/James-Mcatee-Match-Logs" xr:uid="{4798CBA3-E2C5-4C1A-8A13-2F6F756C4FD2}"/>
    <hyperlink ref="B268" r:id="rId1161" display="https://fbref.com/en/players/78b8ac63/Oliver-McBurnie" xr:uid="{10A077FE-1D96-4486-BD92-9DB7D14EB4B2}"/>
    <hyperlink ref="C268" r:id="rId1162" display="https://fbref.com/en/country/SCO/Scotland-Football" xr:uid="{3FA7799F-0BBC-4F05-B374-F53F5E4FBDF8}"/>
    <hyperlink ref="E268" r:id="rId1163" display="https://fbref.com/en/squads/1df6b87e/Sheffield-United-Stats" xr:uid="{CE35626F-96A3-42DD-85CB-6A15C7CD362A}"/>
    <hyperlink ref="AK268" r:id="rId1164" display="https://fbref.com/en/players/78b8ac63/matchlogs/2023-2024/summary/Oliver-McBurnie-Match-Logs" xr:uid="{6C03AFCC-9CFE-44F6-9ADE-D091A8CE94D0}"/>
    <hyperlink ref="B499" r:id="rId1165" display="https://fbref.com/en/players/bf973eeb/James-McConnell" xr:uid="{CFCB4AA4-457C-420A-AE3D-7750A5FBC620}"/>
    <hyperlink ref="C499" r:id="rId1166" display="https://fbref.com/en/country/ENG/England-Football" xr:uid="{0E68668F-D125-4239-BCDB-91116F64ECFA}"/>
    <hyperlink ref="E499" r:id="rId1167" display="https://fbref.com/en/squads/822bd0ba/Liverpool-Stats" xr:uid="{A6C7DD41-83C7-460C-B862-434CCE637F50}"/>
    <hyperlink ref="AK499" r:id="rId1168" display="https://fbref.com/en/players/bf973eeb/matchlogs/2023-2024/summary/James-McConnell-Match-Logs" xr:uid="{B299D85A-F93A-46ED-A12C-A5787FB9CA00}"/>
    <hyperlink ref="B37" r:id="rId1169" display="https://fbref.com/en/players/90f91999/John-McGinn" xr:uid="{9CE3C1FD-F6E8-41A3-8AAC-0F2F4E0C7B2E}"/>
    <hyperlink ref="C37" r:id="rId1170" display="https://fbref.com/en/country/SCO/Scotland-Football" xr:uid="{CA890624-65CC-4E0D-8E01-A064E4092969}"/>
    <hyperlink ref="E37" r:id="rId1171" display="https://fbref.com/en/squads/8602292d/Aston-Villa-Stats" xr:uid="{80C2260E-0638-4289-98EA-91503B52368E}"/>
    <hyperlink ref="AK37" r:id="rId1172" display="https://fbref.com/en/players/90f91999/matchlogs/2023-2024/summary/John-McGinn-Match-Logs" xr:uid="{7228E50B-0F95-44DF-A1CD-38A499AC7EAD}"/>
    <hyperlink ref="B299" r:id="rId1173" display="https://fbref.com/en/players/4e5a4cbc/Scott-McKenna" xr:uid="{EF759029-3502-41A0-A227-12BE00F6C1EF}"/>
    <hyperlink ref="C299" r:id="rId1174" display="https://fbref.com/en/country/SCO/Scotland-Football" xr:uid="{5EFDCF63-6694-48E4-8B67-974DB8037095}"/>
    <hyperlink ref="E299" r:id="rId1175" display="https://fbref.com/en/squads/e4a775cb/Nottingham-Forest-Stats" xr:uid="{4C8D555E-B349-41FD-8CA0-99D9AF489A7F}"/>
    <hyperlink ref="AK299" r:id="rId1176" display="https://fbref.com/en/players/4e5a4cbc/matchlogs/2023-2024/summary/Scott-McKenna-Match-Logs" xr:uid="{D07F00DE-1C3D-4FD5-9F4D-FB65E67644BD}"/>
    <hyperlink ref="B133" r:id="rId1177" display="https://fbref.com/en/players/fc15fb84/Dwight-McNeil" xr:uid="{710F53A8-D9DF-4849-BEB5-DE9AEC2E9C5E}"/>
    <hyperlink ref="C133" r:id="rId1178" display="https://fbref.com/en/country/ENG/England-Football" xr:uid="{A5DE26B7-CE03-4EB3-95B0-CBF2A80228CC}"/>
    <hyperlink ref="E133" r:id="rId1179" display="https://fbref.com/en/squads/d3fd31cc/Everton-Stats" xr:uid="{8B748C90-2921-4508-927F-6D347D5A607F}"/>
    <hyperlink ref="AK133" r:id="rId1180" display="https://fbref.com/en/players/fc15fb84/matchlogs/2023-2024/summary/Dwight-McNeil-Match-Logs" xr:uid="{BC6252B7-3C6F-46DE-AAAE-B58A154693F9}"/>
    <hyperlink ref="B176" r:id="rId1181" display="https://fbref.com/en/players/d93c2511/Scott-McTominay" xr:uid="{78289FE8-DEAA-4A78-B843-D3BF6D999F6D}"/>
    <hyperlink ref="C176" r:id="rId1182" display="https://fbref.com/en/country/SCO/Scotland-Football" xr:uid="{2FBB762D-DBF3-4847-A0F0-116C8A9A7158}"/>
    <hyperlink ref="E176" r:id="rId1183" display="https://fbref.com/en/squads/19538871/Manchester-United-Stats" xr:uid="{44518227-04BE-49D3-AE47-B0C634DD348E}"/>
    <hyperlink ref="AK176" r:id="rId1184" display="https://fbref.com/en/players/d93c2511/matchlogs/2023-2024/summary/Scott-McTominay-Match-Logs" xr:uid="{4ED41F7D-D4C7-4C5B-A29C-CBE248A669D7}"/>
    <hyperlink ref="B249" r:id="rId1185" display="https://fbref.com/en/players/8df7a2fb/Ben-Mee" xr:uid="{CFEA38F4-AC12-4FAE-8A9D-2EF91157CBCF}"/>
    <hyperlink ref="C249" r:id="rId1186" display="https://fbref.com/en/country/ENG/England-Football" xr:uid="{D8F7CA97-D388-4588-A1DD-3F255DA78A63}"/>
    <hyperlink ref="E249" r:id="rId1187" display="https://fbref.com/en/squads/cd051869/Brentford-Stats" xr:uid="{762BB365-A307-4B2E-92B6-C0A825DF36D8}"/>
    <hyperlink ref="AK249" r:id="rId1188" display="https://fbref.com/en/players/8df7a2fb/matchlogs/2023-2024/summary/Ben-Mee-Match-Logs" xr:uid="{5C0997F2-D37C-49CF-BE61-E969990A61B4}"/>
    <hyperlink ref="B411" r:id="rId1189" display="https://fbref.com/en/players/ca22ccb0/Hannibal-Mejbri" xr:uid="{B20A0873-8C64-4ED4-B30A-D5B5D7CA4D6F}"/>
    <hyperlink ref="C411" r:id="rId1190" display="https://fbref.com/en/country/TUN/Tunisia-Football" xr:uid="{E8CDDE5F-F787-4263-AC14-166BCED45735}"/>
    <hyperlink ref="E411" r:id="rId1191" display="https://fbref.com/en/squads/19538871/Manchester-United-Stats" xr:uid="{3A7AB42A-58E1-463E-A5DB-1B1CB80E9C1B}"/>
    <hyperlink ref="AK411" r:id="rId1192" display="https://fbref.com/en/players/ca22ccb0/matchlogs/2023-2024/summary/Hannibal-Mejbri-Match-Logs" xr:uid="{5B06FFD6-6D49-4414-B936-57C685F19192}"/>
    <hyperlink ref="B180" r:id="rId1193" display="https://fbref.com/en/players/91748070/Teden-Mengi" xr:uid="{CD93FC47-2065-45D6-8575-75E9CF9852D3}"/>
    <hyperlink ref="C180" r:id="rId1194" display="https://fbref.com/en/country/ENG/England-Football" xr:uid="{933CDE04-04D6-496A-BD37-843139DF46CC}"/>
    <hyperlink ref="E180" r:id="rId1195" display="https://fbref.com/en/squads/e297cd13/Luton-Town-Stats" xr:uid="{6E69B3D2-BB87-4707-9A1C-B4BB08834CA0}"/>
    <hyperlink ref="AK180" r:id="rId1196" display="https://fbref.com/en/players/91748070/matchlogs/2023-2024/summary/Teden-Mengi-Match-Logs" xr:uid="{6AE75462-BB38-4400-9543-D16023E0CA81}"/>
    <hyperlink ref="B378" r:id="rId1197" display="https://fbref.com/en/players/fed96827/Chris-Mepham" xr:uid="{FCEA8CA5-1967-40EC-A22A-F621F340E17D}"/>
    <hyperlink ref="C378" r:id="rId1198" display="https://fbref.com/en/country/WAL/Wales-Football" xr:uid="{B6A75CC4-BDAD-4611-A9F4-D02D9D6A93F1}"/>
    <hyperlink ref="E378" r:id="rId1199" display="https://fbref.com/en/squads/4ba7cbea/Bournemouth-Stats" xr:uid="{01EDECCD-B6DE-4D63-B7D2-E6CE4029BDD8}"/>
    <hyperlink ref="AK378" r:id="rId1200" display="https://fbref.com/en/players/fed96827/matchlogs/2023-2024/summary/Chris-Mepham-Match-Logs" xr:uid="{A2042A8F-9F03-4B66-9D74-E71D00CD9D6E}"/>
    <hyperlink ref="B298" r:id="rId1201" display="https://fbref.com/en/players/2c6835e5/Lewis-Miley" xr:uid="{54222659-D921-45BF-BB8F-27B138F2D155}"/>
    <hyperlink ref="C298" r:id="rId1202" display="https://fbref.com/en/country/ENG/England-Football" xr:uid="{F9E61EF7-A002-4482-83B2-6FD9A4734897}"/>
    <hyperlink ref="E298" r:id="rId1203" display="https://fbref.com/en/squads/b2b47a98/Newcastle-United-Stats" xr:uid="{7A539A5C-613C-423F-A3EF-574052A9EFA3}"/>
    <hyperlink ref="AK298" r:id="rId1204" display="https://fbref.com/en/players/2c6835e5/matchlogs/2023-2024/summary/Lewis-Miley-Match-Logs" xr:uid="{7F0B46FF-8CB0-40C6-9BC6-C2DD9425F10E}"/>
    <hyperlink ref="B283" r:id="rId1205" display="https://fbref.com/en/players/2f90f6b8/James-Milner" xr:uid="{27B03A15-38A0-4E5E-B4C0-0FA2E5A3652F}"/>
    <hyperlink ref="C283" r:id="rId1206" display="https://fbref.com/en/country/ENG/England-Football" xr:uid="{66E5A3B9-F9C1-41D7-AE4A-B063F8E52E52}"/>
    <hyperlink ref="E283" r:id="rId1207" display="https://fbref.com/en/squads/d07537b9/Brighton-and-Hove-Albion-Stats" xr:uid="{28356998-BA8B-45D9-A65A-5C5BAE9095E2}"/>
    <hyperlink ref="AK283" r:id="rId1208" display="https://fbref.com/en/players/2f90f6b8/matchlogs/2023-2024/summary/James-Milner-Match-Logs" xr:uid="{E49DA4FC-E94E-4D4B-8E09-4A122F4C2A99}"/>
    <hyperlink ref="B455" r:id="rId1209" display="https://fbref.com/en/players/8397a50c/Tyrone-Mings" xr:uid="{5609FFD9-F549-466D-8340-C7466FFBAB38}"/>
    <hyperlink ref="C455" r:id="rId1210" display="https://fbref.com/en/country/ENG/England-Football" xr:uid="{7A6E5EC1-5204-4F0C-9633-1F63278116C6}"/>
    <hyperlink ref="E455" r:id="rId1211" display="https://fbref.com/en/squads/8602292d/Aston-Villa-Stats" xr:uid="{A95D88AF-583B-458A-8568-D284A1FDEF4A}"/>
    <hyperlink ref="AK455" r:id="rId1212" display="https://fbref.com/en/players/8397a50c/matchlogs/2023-2024/summary/Tyrone-Mings-Match-Logs" xr:uid="{2116528A-1653-4A3D-A0C3-6B738C11D4F9}"/>
    <hyperlink ref="B66" r:id="rId1213" display="https://fbref.com/en/players/5cbd1eb0/Tyrick-Mitchell" xr:uid="{4A64A27A-7475-4481-BF70-6FDD43E0AC40}"/>
    <hyperlink ref="C66" r:id="rId1214" display="https://fbref.com/en/country/ENG/England-Football" xr:uid="{7288B550-A558-4C79-B6D1-E9EA107C282C}"/>
    <hyperlink ref="E66" r:id="rId1215" display="https://fbref.com/en/squads/47c64c55/Crystal-Palace-Stats" xr:uid="{8638AB2D-C24F-4B2A-9544-A188A517AD5C}"/>
    <hyperlink ref="AK66" r:id="rId1216" display="https://fbref.com/en/players/5cbd1eb0/matchlogs/2023-2024/summary/Tyrick-Mitchell-Match-Logs" xr:uid="{E094CBC5-6CDE-4B6A-AC91-1019E917985E}"/>
    <hyperlink ref="B96" r:id="rId1217" display="https://fbref.com/en/players/74618572/Kaoru-Mitoma" xr:uid="{9E431293-9126-4712-9DFF-757A3E5F4C95}"/>
    <hyperlink ref="C96" r:id="rId1218" display="https://fbref.com/en/country/JPN/Japan-Football" xr:uid="{94D56655-CEED-485B-B17D-FEBB88991C68}"/>
    <hyperlink ref="E96" r:id="rId1219" display="https://fbref.com/en/squads/d07537b9/Brighton-and-Hove-Albion-Stats" xr:uid="{A7E8BBF1-F199-4D66-AF75-4DB66BBC3507}"/>
    <hyperlink ref="AK96" r:id="rId1220" display="https://fbref.com/en/players/74618572/matchlogs/2023-2024/summary/Kaoru-Mitoma-Match-Logs" xr:uid="{0FC4A298-FBFA-4E49-8A09-1047B1363F89}"/>
    <hyperlink ref="B453" r:id="rId1221" display="https://fbref.com/en/players/3925dbd6/Aleksandar-Mitrovic" xr:uid="{4F43B0DC-2328-48E4-A1CF-9EC2242DF1FC}"/>
    <hyperlink ref="C453" r:id="rId1222" display="https://fbref.com/en/country/SRB/Serbia-Football" xr:uid="{0DDA699A-F81A-416B-88D8-19914DD8AF69}"/>
    <hyperlink ref="E453" r:id="rId1223" display="https://fbref.com/en/squads/fd962109/Fulham-Stats" xr:uid="{46473204-3293-4A6C-A718-D6120CDCA6DE}"/>
    <hyperlink ref="AK453" r:id="rId1224" display="https://fbref.com/en/players/3925dbd6/matchlogs/2023-2024/summary/Aleksandar-Mitrovic-Match-Logs" xr:uid="{C4F35037-7D3E-4968-8160-65CF48082D20}"/>
    <hyperlink ref="B461" r:id="rId1225" display="https://fbref.com/en/players/f230bc30/Jakub-Moder" xr:uid="{1B1440BC-10BA-470F-A4AA-2E89BA8B27F5}"/>
    <hyperlink ref="C461" r:id="rId1226" display="https://fbref.com/en/country/POL/Poland-Football" xr:uid="{41635ACC-DD34-4B55-B856-98DAA004E0B2}"/>
    <hyperlink ref="E461" r:id="rId1227" display="https://fbref.com/en/squads/d07537b9/Brighton-and-Hove-Albion-Stats" xr:uid="{068D7FCB-F531-4541-B23B-E692F53C2E24}"/>
    <hyperlink ref="AK461" r:id="rId1228" display="https://fbref.com/en/players/f230bc30/matchlogs/2023-2024/summary/Jakub-Moder-Match-Logs" xr:uid="{39CFBB3A-BE93-4885-BEC8-836C5986E8CD}"/>
    <hyperlink ref="B220" r:id="rId1229" display="https://fbref.com/en/players/b62878a5/Kudus-Mohammed" xr:uid="{0B9365EA-6878-43E0-ADC5-52F3A011E212}"/>
    <hyperlink ref="C220" r:id="rId1230" display="https://fbref.com/en/country/GHA/Ghana-Football" xr:uid="{5B159364-2663-456B-BCB0-551C11CFA11B}"/>
    <hyperlink ref="E220" r:id="rId1231" display="https://fbref.com/en/squads/7c21e445/West-Ham-United-Stats" xr:uid="{D6FD3B81-5430-4566-904D-34ED76031491}"/>
    <hyperlink ref="AK220" r:id="rId1232" display="https://fbref.com/en/players/b62878a5/matchlogs/2023-2024/summary/Kudus-Mohammed-Match-Logs" xr:uid="{2E761A68-5398-4BC4-A0BE-5F9750340E89}"/>
    <hyperlink ref="B381" r:id="rId1233" display="https://fbref.com/en/players/374d5158/Gonzalo-Montiel" xr:uid="{EAFC0B7B-A1EE-41BF-AC78-555F33C5EEDA}"/>
    <hyperlink ref="C381" r:id="rId1234" display="https://fbref.com/en/country/ARG/Argentina-Football" xr:uid="{133AF16E-14B3-4094-91D2-92FBD4564AD5}"/>
    <hyperlink ref="E381" r:id="rId1235" display="https://fbref.com/en/squads/e4a775cb/Nottingham-Forest-Stats" xr:uid="{A6AFA0E5-8EDF-4A16-BAA2-A33FC4B1A98B}"/>
    <hyperlink ref="AK381" r:id="rId1236" display="https://fbref.com/en/players/374d5158/matchlogs/2023-2024/summary/Gonzalo-Montiel-Match-Logs" xr:uid="{683EE3CD-69ED-4894-B944-CDD6B13CAD87}"/>
    <hyperlink ref="B426" r:id="rId1237" display="https://fbref.com/en/players/01ce9e70/Kieffer-Moore" xr:uid="{A9DB3118-B01F-44CE-96FA-D9D3CF40A938}"/>
    <hyperlink ref="C426" r:id="rId1238" display="https://fbref.com/en/country/WAL/Wales-Football" xr:uid="{00AB8A15-57A7-4950-A56B-EE35ABE88B1E}"/>
    <hyperlink ref="E426" r:id="rId1239" display="https://fbref.com/en/squads/4ba7cbea/Bournemouth-Stats" xr:uid="{0A819DE4-D88B-4F16-9B3D-2AD19385ECE9}"/>
    <hyperlink ref="AK426" r:id="rId1240" display="https://fbref.com/en/players/01ce9e70/matchlogs/2023-2024/summary/Kieffer-Moore-Match-Logs" xr:uid="{BCBD0EA2-B7EB-4D5D-B1E8-6E7D7B6EF1BD}"/>
    <hyperlink ref="B454" r:id="rId1241" display="https://fbref.com/en/players/16e9d0ea/Alex-Moreno" xr:uid="{527C5DAB-A45E-43DA-979F-D9C2D6F14F57}"/>
    <hyperlink ref="C454" r:id="rId1242" display="https://fbref.com/en/country/ESP/Spain-Football" xr:uid="{B61A0FC9-2D31-4120-9F54-8086862B00DD}"/>
    <hyperlink ref="E454" r:id="rId1243" display="https://fbref.com/en/squads/8602292d/Aston-Villa-Stats" xr:uid="{7AFBB82D-2CE4-42BB-B0E8-B1DB5E4C099E}"/>
    <hyperlink ref="AK454" r:id="rId1244" display="https://fbref.com/en/players/16e9d0ea/matchlogs/2023-2024/summary/Alex-Moreno-Match-Logs" xr:uid="{EB44B7C7-8BD6-4208-8F8E-6C93DD58CC51}"/>
    <hyperlink ref="B89" r:id="rId1245" display="https://fbref.com/en/players/2da834f1/Carlton-Morris" xr:uid="{FBA4BD97-54BE-43AF-B196-CB871EDFD03B}"/>
    <hyperlink ref="C89" r:id="rId1246" display="https://fbref.com/en/country/ENG/England-Football" xr:uid="{FDE551E2-99EE-4AF3-8A74-A2DBD017C711}"/>
    <hyperlink ref="E89" r:id="rId1247" display="https://fbref.com/en/squads/e297cd13/Luton-Town-Stats" xr:uid="{ED762FE6-2824-436D-9EA5-8989C11374FB}"/>
    <hyperlink ref="AK89" r:id="rId1248" display="https://fbref.com/en/players/2da834f1/matchlogs/2023-2024/summary/Carlton-Morris-Match-Logs" xr:uid="{A930D376-B538-46A2-ABF3-8B9A0023AFA0}"/>
    <hyperlink ref="B307" r:id="rId1249" display="https://fbref.com/en/players/9674002f/Mason-Mount" xr:uid="{3D8A45E9-ADA9-4A5B-8B0C-4F6B627B11D9}"/>
    <hyperlink ref="C307" r:id="rId1250" display="https://fbref.com/en/country/ENG/England-Football" xr:uid="{0AFA1093-7DBD-48A0-90E6-FE1D7BB72641}"/>
    <hyperlink ref="E307" r:id="rId1251" display="https://fbref.com/en/squads/19538871/Manchester-United-Stats" xr:uid="{438175F5-6871-4E49-9961-B051A117D942}"/>
    <hyperlink ref="AK307" r:id="rId1252" display="https://fbref.com/en/players/9674002f/matchlogs/2023-2024/summary/Mason-Mount-Match-Logs" xr:uid="{C802BE8D-CDB2-4181-B04F-EC8DCA43CA8B}"/>
    <hyperlink ref="B444" r:id="rId1253" display="https://fbref.com/en/players/92868cb5/Divin-Mubama" xr:uid="{95E0EEF1-218B-476D-AF23-1190391AEC02}"/>
    <hyperlink ref="C444" r:id="rId1254" display="https://fbref.com/en/country/ENG/England-Football" xr:uid="{54743BFA-45CE-4FDF-A25A-BCEA3FD0CE9D}"/>
    <hyperlink ref="E444" r:id="rId1255" display="https://fbref.com/en/squads/7c21e445/West-Ham-United-Stats" xr:uid="{F0596637-F728-4ED4-987A-E21676674B08}"/>
    <hyperlink ref="AK444" r:id="rId1256" display="https://fbref.com/en/players/92868cb5/matchlogs/2023-2024/summary/Divin-Mubama-Match-Logs" xr:uid="{A48F70B3-284B-4B93-848A-357F9308D1C4}"/>
    <hyperlink ref="B239" r:id="rId1257" display="https://fbref.com/en/players/049a888d/Mykhailo-Mudryk" xr:uid="{6803650F-DE68-40EF-B2BC-DE7E7E4854A3}"/>
    <hyperlink ref="C239" r:id="rId1258" display="https://fbref.com/en/country/UKR/Ukraine-Football" xr:uid="{AFE590F6-6865-432F-B0B5-B60F716EFBBB}"/>
    <hyperlink ref="E239" r:id="rId1259" display="https://fbref.com/en/squads/cff3d9bb/Chelsea-Stats" xr:uid="{252A70CA-F662-4765-B875-1CF4A7DEA00D}"/>
    <hyperlink ref="AK239" r:id="rId1260" display="https://fbref.com/en/players/049a888d/matchlogs/2023-2024/summary/Mykhailo-Mudryk-Match-Logs" xr:uid="{A584C5BD-164C-4045-B8EC-1B253D034081}"/>
    <hyperlink ref="B403" r:id="rId1261" display="https://fbref.com/en/players/a755db8c/Rodrigo-Muniz" xr:uid="{1CF99AE6-98DB-406C-B091-3C7E0DBD8442}"/>
    <hyperlink ref="C403" r:id="rId1262" display="https://fbref.com/en/country/BRA/Brazil-Football" xr:uid="{F2E82AA8-2735-4172-8327-B0F73CA70583}"/>
    <hyperlink ref="E403" r:id="rId1263" display="https://fbref.com/en/squads/fd962109/Fulham-Stats" xr:uid="{601D8046-4D69-4C7C-B551-ED11A0F6E31E}"/>
    <hyperlink ref="AK403" r:id="rId1264" display="https://fbref.com/en/players/a755db8c/matchlogs/2023-2024/summary/Rodrigo-Muniz-Match-Logs" xr:uid="{39BF03DC-B884-481E-89EE-196A9892AE1F}"/>
    <hyperlink ref="B178" r:id="rId1265" display="https://fbref.com/en/players/1704b0b8/Murillo" xr:uid="{98355B82-94A1-4B4B-819E-9876DC8ACDD3}"/>
    <hyperlink ref="C178" r:id="rId1266" display="https://fbref.com/en/country/BRA/Brazil-Football" xr:uid="{809CF71B-86F2-4638-B2B5-C3B467444EA4}"/>
    <hyperlink ref="E178" r:id="rId1267" display="https://fbref.com/en/squads/e4a775cb/Nottingham-Forest-Stats" xr:uid="{AFC1B6F9-6DF9-48F6-886F-F23652EE7901}"/>
    <hyperlink ref="AK178" r:id="rId1268" display="https://fbref.com/en/players/1704b0b8/matchlogs/2023-2024/summary/Murillo-Match-Logs" xr:uid="{68B66711-E683-4DF3-AC21-2014E5D076B8}"/>
    <hyperlink ref="B488" r:id="rId1269" display="https://fbref.com/en/players/f1c42eb3/Alex-Murphy" xr:uid="{C1F3D59B-BC26-45D9-92AB-B1D3FC65EA6D}"/>
    <hyperlink ref="C488" r:id="rId1270" display="https://fbref.com/en/country/IRL/Republic-of-Ireland-Football" xr:uid="{DC39DD32-AA10-4E27-843B-2C68C1513ADD}"/>
    <hyperlink ref="E488" r:id="rId1271" display="https://fbref.com/en/squads/b2b47a98/Newcastle-United-Stats" xr:uid="{D92B42B9-A490-4CCB-AE8D-F05681843121}"/>
    <hyperlink ref="AK488" r:id="rId1272" display="https://fbref.com/en/players/f1c42eb3/matchlogs/2023-2024/summary/Alex-Murphy-Match-Logs" xr:uid="{4591653E-FE82-4C1B-BE7C-C0BBD4F4C637}"/>
    <hyperlink ref="B413" r:id="rId1273" display="https://fbref.com/en/players/de112b84/Jacob-Murphy" xr:uid="{26D6E7CE-1B2C-4E35-9303-7FEC2A14B21A}"/>
    <hyperlink ref="C413" r:id="rId1274" display="https://fbref.com/en/country/ENG/England-Football" xr:uid="{F0FFE9D6-7EF2-4D58-BB91-9DF1FBD0FB1A}"/>
    <hyperlink ref="E413" r:id="rId1275" display="https://fbref.com/en/squads/b2b47a98/Newcastle-United-Stats" xr:uid="{EE79D562-76F7-4E06-9EBD-10253C773C24}"/>
    <hyperlink ref="AK413" r:id="rId1276" display="https://fbref.com/en/players/de112b84/matchlogs/2023-2024/summary/Jacob-Murphy-Match-Logs" xr:uid="{029FCF75-9C58-48BC-B5CD-CBDC6A8D098D}"/>
    <hyperlink ref="B119" r:id="rId1277" display="https://fbref.com/en/players/30d4a2e5/Vitaliy-Mykolenko" xr:uid="{25FC8B4B-8963-43EC-A13D-AC40E9D2293A}"/>
    <hyperlink ref="C119" r:id="rId1278" display="https://fbref.com/en/country/UKR/Ukraine-Football" xr:uid="{44990F39-F390-45B4-9298-844C68A61179}"/>
    <hyperlink ref="E119" r:id="rId1279" display="https://fbref.com/en/squads/d3fd31cc/Everton-Stats" xr:uid="{B586C360-AA60-42E2-A76A-9504E86FE67A}"/>
    <hyperlink ref="AK119" r:id="rId1280" display="https://fbref.com/en/players/30d4a2e5/matchlogs/2023-2024/summary/Vitaliy-Mykolenko-Match-Logs" xr:uid="{1589A141-8B13-45F5-98E8-3EF8B05CBC6D}"/>
    <hyperlink ref="B107" r:id="rId1281" display="https://fbref.com/en/players/de5b5570/Marvelous-Nakamba" xr:uid="{B78807E3-07CB-4E30-AF9F-E01006A3EB99}"/>
    <hyperlink ref="C107" r:id="rId1282" display="https://fbref.com/en/country/ZIM/Zimbabwe-Football" xr:uid="{458BEF33-14A9-4AD5-A69D-4492A45C850D}"/>
    <hyperlink ref="E107" r:id="rId1283" display="https://fbref.com/en/squads/e297cd13/Luton-Town-Stats" xr:uid="{D80767CB-B163-4D6C-9BEF-739397BA30BC}"/>
    <hyperlink ref="AK107" r:id="rId1284" display="https://fbref.com/en/players/de5b5570/matchlogs/2023-2024/summary/Marvelous-Nakamba-Match-Logs" xr:uid="{A47BAEB7-0B08-4A28-85E6-D2A954FC9D85}"/>
    <hyperlink ref="B500" r:id="rId1285" display="https://fbref.com/en/players/8aff2b51/Michael-Ndiweni" xr:uid="{5B3373BE-7AEC-45EC-ADD8-F760DB989B54}"/>
    <hyperlink ref="C500" r:id="rId1286" display="https://fbref.com/en/country/ENG/England-Football" xr:uid="{7870F5FA-9511-44D8-A120-0F701E3E1D41}"/>
    <hyperlink ref="E500" r:id="rId1287" display="https://fbref.com/en/squads/b2b47a98/Newcastle-United-Stats" xr:uid="{4CD37452-41A2-405F-895C-FAB000A31ADA}"/>
    <hyperlink ref="AK500" r:id="rId1288" display="https://fbref.com/en/players/8aff2b51/matchlogs/2023-2024/summary/Michael-Ndiweni-Match-Logs" xr:uid="{2BC879F5-5C20-4F02-BA6C-0693507F4440}"/>
    <hyperlink ref="B442" r:id="rId1289" display="https://fbref.com/en/players/c5bdb6e3/Reiss-Nelson" xr:uid="{991A2D8B-7F45-457A-BB25-F2023C7ABEA0}"/>
    <hyperlink ref="C442" r:id="rId1290" display="https://fbref.com/en/country/ENG/England-Football" xr:uid="{D1FE57E4-F687-4B9E-B35E-19C0084F36BE}"/>
    <hyperlink ref="E442" r:id="rId1291" display="https://fbref.com/en/squads/18bb7c10/Arsenal-Stats" xr:uid="{12346835-93C4-4653-8457-C36D4EB317F3}"/>
    <hyperlink ref="AK442" r:id="rId1292" display="https://fbref.com/en/players/c5bdb6e3/matchlogs/2023-2024/summary/Reiss-Nelson-Match-Logs" xr:uid="{0FE16631-F1FA-4664-A2AE-EC899A0CEE8C}"/>
    <hyperlink ref="B70" r:id="rId1293" display="https://fbref.com/en/players/a9dc785c/Neto" xr:uid="{7EA88BBE-7023-49E0-8B30-B6795892B932}"/>
    <hyperlink ref="C70" r:id="rId1294" display="https://fbref.com/en/country/BRA/Brazil-Football" xr:uid="{84B18FF0-F8B1-4228-9AA7-4548D591A7C0}"/>
    <hyperlink ref="E70" r:id="rId1295" display="https://fbref.com/en/squads/4ba7cbea/Bournemouth-Stats" xr:uid="{B21F1A42-11A2-4BD7-A218-376BD86DC3AD}"/>
    <hyperlink ref="AK70" r:id="rId1296" display="https://fbref.com/en/players/a9dc785c/matchlogs/2023-2024/summary/Neto-Match-Logs" xr:uid="{89371511-BEE3-4DC2-BCB9-98A662510812}"/>
    <hyperlink ref="B174" r:id="rId1297" display="https://fbref.com/en/players/7ba2eaa9/Pedro-Neto" xr:uid="{08DAC86C-55C1-4059-88C9-4CA0E64299E3}"/>
    <hyperlink ref="C174" r:id="rId1298" display="https://fbref.com/en/country/POR/Portugal-Football" xr:uid="{169C39E1-B923-412A-B71A-028788C47029}"/>
    <hyperlink ref="E174" r:id="rId1299" display="https://fbref.com/en/squads/8cec06e1/Wolverhampton-Wanderers-Stats" xr:uid="{0A990A69-E806-4E39-9392-EBBC8B9405C3}"/>
    <hyperlink ref="AK174" r:id="rId1300" display="https://fbref.com/en/players/7ba2eaa9/matchlogs/2023-2024/summary/Pedro-Neto-Match-Logs" xr:uid="{11DBC835-D177-4348-B61D-522028FBF03F}"/>
    <hyperlink ref="B236" r:id="rId1301" display="https://fbref.com/en/players/00242715/Moussa-Niakhate" xr:uid="{DC785F7A-2CA9-4621-BBC1-45F59FE4648C}"/>
    <hyperlink ref="C236" r:id="rId1302" display="https://fbref.com/en/country/SEN/Senegal-Football" xr:uid="{9C8ABF65-3A9F-47FD-BD5F-1B7AB8838F83}"/>
    <hyperlink ref="E236" r:id="rId1303" display="https://fbref.com/en/squads/e4a775cb/Nottingham-Forest-Stats" xr:uid="{8CF76EC1-7CB1-4C9E-AFF4-C5F72AEA9D01}"/>
    <hyperlink ref="AK236" r:id="rId1304" display="https://fbref.com/en/players/00242715/matchlogs/2023-2024/summary/Moussa-Niakhate-Match-Logs" xr:uid="{56F6C7E1-3BCE-4E1B-8A0F-E8528F54AC72}"/>
    <hyperlink ref="B192" r:id="rId1305" display="https://fbref.com/en/players/a53649b7/Eddie-Nketiah" xr:uid="{26CE4173-A9BB-4D46-88A3-692E752C1BFF}"/>
    <hyperlink ref="C192" r:id="rId1306" display="https://fbref.com/en/country/ENG/England-Football" xr:uid="{C96A7651-B26B-4F39-8AF8-D869E24E36F5}"/>
    <hyperlink ref="E192" r:id="rId1307" display="https://fbref.com/en/squads/18bb7c10/Arsenal-Stats" xr:uid="{8AF10218-4538-474A-A0E8-4D804A95464F}"/>
    <hyperlink ref="AK192" r:id="rId1308" display="https://fbref.com/en/players/a53649b7/matchlogs/2023-2024/summary/Eddie-Nketiah-Match-Logs" xr:uid="{46D87038-BBD0-4452-BD23-6DD19C03A430}"/>
    <hyperlink ref="B121" r:id="rId1309" display="https://fbref.com/en/players/43439614/Oliver-Norwood" xr:uid="{D750FDF7-4CFB-43EC-915D-00AE321033F6}"/>
    <hyperlink ref="C121" r:id="rId1310" display="https://fbref.com/en/country/NIR/Northern-Ireland-Football" xr:uid="{64F1B623-19E2-4B96-8663-9C10BB899E52}"/>
    <hyperlink ref="E121" r:id="rId1311" display="https://fbref.com/en/squads/1df6b87e/Sheffield-United-Stats" xr:uid="{A0927ECD-0BBA-4DF1-9D7D-B29EC10C9C0F}"/>
    <hyperlink ref="AK121" r:id="rId1312" display="https://fbref.com/en/players/43439614/matchlogs/2023-2024/summary/Oliver-Norwood-Match-Logs" xr:uid="{5E635EAC-1D53-49AA-B3BA-CAEC6BA46528}"/>
    <hyperlink ref="B377" r:id="rId1313" display="https://fbref.com/en/players/e6af02e0/Matheus-Nunes" xr:uid="{5A6B7D2C-1E73-4D7D-A776-0D2E2980E93E}"/>
    <hyperlink ref="C377" r:id="rId1314" display="https://fbref.com/en/country/POR/Portugal-Football" xr:uid="{C140854D-0EBE-4324-BD49-A0EC50D856C3}"/>
    <hyperlink ref="E377" r:id="rId1315" display="https://fbref.com/en/squads/8cec06e1/Wolverhampton-Wanderers-Stats" xr:uid="{F63D3CC2-9CF9-4A22-BBBD-C8EB016AE9C2}"/>
    <hyperlink ref="AK377" r:id="rId1316" display="https://fbref.com/en/players/e6af02e0/matchlogs/2023-2024/summary/Matheus-Nunes-Match-Logs" xr:uid="{D77E11B0-B702-485E-BD5C-285D5AF62154}"/>
    <hyperlink ref="B361" r:id="rId1317" display="https://fbref.com/en/players/e6af02e0/Matheus-Nunes" xr:uid="{816FDEE5-E7B5-4CD5-B922-4C56D7DDCCEC}"/>
    <hyperlink ref="C361" r:id="rId1318" display="https://fbref.com/en/country/POR/Portugal-Football" xr:uid="{85256C4A-7DCA-493A-AA91-AF89D6F17DC9}"/>
    <hyperlink ref="E361" r:id="rId1319" display="https://fbref.com/en/squads/b8fd03ef/Manchester-City-Stats" xr:uid="{E31B1E69-0F87-4934-96F0-DDE7594991EF}"/>
    <hyperlink ref="AK361" r:id="rId1320" display="https://fbref.com/en/players/e6af02e0/matchlogs/2023-2024/summary/Matheus-Nunes-Match-Logs" xr:uid="{D62F21B2-49EB-4E50-AC2B-4A64B943BA6C}"/>
    <hyperlink ref="B179" r:id="rId1321" display="https://fbref.com/en/players/4d77b365/Darwin-Nunez" xr:uid="{1C31403D-11E6-4BE4-9B61-4C88F75168EC}"/>
    <hyperlink ref="C179" r:id="rId1322" display="https://fbref.com/en/country/URU/Uruguay-Football" xr:uid="{692F3B57-2577-4939-89B3-BF128558698D}"/>
    <hyperlink ref="E179" r:id="rId1323" display="https://fbref.com/en/squads/822bd0ba/Liverpool-Stats" xr:uid="{33D190DE-55DC-4EFA-9141-E578C8EE8D43}"/>
    <hyperlink ref="AK179" r:id="rId1324" display="https://fbref.com/en/players/4d77b365/matchlogs/2023-2024/summary/Darwin-Nunez-Match-Logs" xr:uid="{5FC63118-2552-4461-AE2D-7BC8BCDEE0CA}"/>
    <hyperlink ref="B57" r:id="rId1325" display="https://fbref.com/en/players/df0a4c90/Christian-Norgaard" xr:uid="{EB78FC7E-63F6-492B-AB87-EB87C15AFF60}"/>
    <hyperlink ref="C57" r:id="rId1326" display="https://fbref.com/en/country/DEN/Denmark-Football" xr:uid="{B46C4689-532E-454D-B29D-EA785B557887}"/>
    <hyperlink ref="E57" r:id="rId1327" display="https://fbref.com/en/squads/cd051869/Brentford-Stats" xr:uid="{C701CCCC-602E-48E4-A709-0EE40C77D18C}"/>
    <hyperlink ref="AK57" r:id="rId1328" display="https://fbref.com/en/players/df0a4c90/matchlogs/2023-2024/summary/Christian-Norgaard-Match-Logs" xr:uid="{2C333586-FD09-47EB-BD52-51434047C62F}"/>
    <hyperlink ref="B131" r:id="rId1329" display="https://fbref.com/en/players/1d042188/Dara-OShea" xr:uid="{4F5EABC8-F266-400B-8046-4D3EC2C711EC}"/>
    <hyperlink ref="C131" r:id="rId1330" display="https://fbref.com/en/country/IRL/Republic-of-Ireland-Football" xr:uid="{ED33A0C6-ABA5-439D-9EA6-3E3BE7D53D98}"/>
    <hyperlink ref="E131" r:id="rId1331" display="https://fbref.com/en/squads/943e8050/Burnley-Stats" xr:uid="{3A32F271-AFE6-4741-9759-4ECE7D67E708}"/>
    <hyperlink ref="AK131" r:id="rId1332" display="https://fbref.com/en/players/1d042188/matchlogs/2023-2024/summary/Dara-OShea-Match-Logs" xr:uid="{26FD81DA-AA0E-49A2-948A-259690D43B13}"/>
    <hyperlink ref="B462" r:id="rId1333" display="https://fbref.com/en/players/caa1a7f0/Michael-Obafemi" xr:uid="{E4C0CC36-D82E-402F-A852-E35D6B54487A}"/>
    <hyperlink ref="C462" r:id="rId1334" display="https://fbref.com/en/country/IRL/Republic-of-Ireland-Football" xr:uid="{B8A849A7-670F-4E4D-918B-DAF1A1CE7325}"/>
    <hyperlink ref="E462" r:id="rId1335" display="https://fbref.com/en/squads/943e8050/Burnley-Stats" xr:uid="{A997518B-2224-4730-B20E-7FCEAF6F69A4}"/>
    <hyperlink ref="AK462" r:id="rId1336" display="https://fbref.com/en/players/caa1a7f0/matchlogs/2023-2024/summary/Michael-Obafemi-Match-Logs" xr:uid="{9FA4711C-95CA-44C8-A336-49DF165FE9B4}"/>
    <hyperlink ref="B355" r:id="rId1337" display="https://fbref.com/en/players/35516eac/Wilson-Odobert" xr:uid="{A59E171C-0352-472F-B670-E977615B38AE}"/>
    <hyperlink ref="C355" r:id="rId1338" display="https://fbref.com/en/country/FRA/France-Football" xr:uid="{476D6A0B-DA90-4243-8D26-642E45DBEB2A}"/>
    <hyperlink ref="E355" r:id="rId1339" display="https://fbref.com/en/squads/943e8050/Burnley-Stats" xr:uid="{06AF8235-980E-4E78-97D3-0FD10AAE85CB}"/>
    <hyperlink ref="AK355" r:id="rId1340" display="https://fbref.com/en/players/35516eac/matchlogs/2023-2024/summary/Wilson-Odobert-Match-Logs" xr:uid="{4A607CDA-4B6F-455B-8232-D3C7849E06CB}"/>
    <hyperlink ref="B158" r:id="rId1341" display="https://fbref.com/en/players/788c0277/Chiedozie-Ogbene" xr:uid="{4BD02358-6397-407B-B888-28E5EE0746FB}"/>
    <hyperlink ref="C158" r:id="rId1342" display="https://fbref.com/en/country/IRL/Republic-of-Ireland-Football" xr:uid="{4AAF814C-32C7-428E-AB32-4BD760502BF2}"/>
    <hyperlink ref="E158" r:id="rId1343" display="https://fbref.com/en/squads/e297cd13/Luton-Town-Stats" xr:uid="{2C815DD3-0414-42E2-8349-A72BF7D325D5}"/>
    <hyperlink ref="AK158" r:id="rId1344" display="https://fbref.com/en/players/788c0277/matchlogs/2023-2024/summary/Chiedozie-Ogbene-Match-Logs" xr:uid="{36A1342A-5C47-41CC-9A61-DD0AB3F34639}"/>
    <hyperlink ref="B396" r:id="rId1345" display="https://fbref.com/en/players/74b2cd7e/Angelo-Ogbonna" xr:uid="{827BE54F-BA04-40BD-9562-6E3F3E80FBDC}"/>
    <hyperlink ref="C396" r:id="rId1346" display="https://fbref.com/en/country/ITA/Italy-Football" xr:uid="{E1D3D467-399C-4CB5-ADD8-827677E16F46}"/>
    <hyperlink ref="E396" r:id="rId1347" display="https://fbref.com/en/squads/7c21e445/West-Ham-United-Stats" xr:uid="{DE1BEF2D-B1E6-46E2-85A6-CA63E80E73A2}"/>
    <hyperlink ref="AK396" r:id="rId1348" display="https://fbref.com/en/players/74b2cd7e/matchlogs/2023-2024/summary/Angelo-Ogbonna-Match-Logs" xr:uid="{497C448C-8E6F-4625-B17A-04871547445B}"/>
    <hyperlink ref="B449" r:id="rId1349" display="https://fbref.com/en/players/cdd70dc0/Michael-Olakigbe" xr:uid="{557AD3F1-B71F-4429-B3A0-9814B67B11BB}"/>
    <hyperlink ref="C449" r:id="rId1350" display="https://fbref.com/en/country/ENG/England-Football" xr:uid="{0BC4CD7B-5F50-4E7D-BD9E-DEBBE0B0D302}"/>
    <hyperlink ref="E449" r:id="rId1351" display="https://fbref.com/en/squads/cd051869/Brentford-Stats" xr:uid="{BB3864E5-E2BD-4680-974D-FD8C85C723FD}"/>
    <hyperlink ref="AK449" r:id="rId1352" display="https://fbref.com/en/players/cdd70dc0/matchlogs/2023-2024/summary/Michael-Olakigbe-Match-Logs" xr:uid="{511CEF8F-591C-4649-9D38-421FF8D8EB1A}"/>
    <hyperlink ref="B333" r:id="rId1353" display="https://fbref.com/en/players/c4486bac/Michael-Olise" xr:uid="{B90A01B1-8F18-4831-A5A9-02D88FE2388F}"/>
    <hyperlink ref="C333" r:id="rId1354" display="https://fbref.com/en/country/FRA/France-Football" xr:uid="{8CE8B404-BF04-4889-A8EA-18B16D3B447F}"/>
    <hyperlink ref="E333" r:id="rId1355" display="https://fbref.com/en/squads/47c64c55/Crystal-Palace-Stats" xr:uid="{6FF9733F-E090-4366-9DB0-7B2B20AA59DC}"/>
    <hyperlink ref="AK333" r:id="rId1356" display="https://fbref.com/en/players/c4486bac/matchlogs/2023-2024/summary/Michael-Olise-Match-Logs" xr:uid="{095017AA-B2CD-4BD2-9F6B-21D111E901AC}"/>
    <hyperlink ref="B429" r:id="rId1357" display="https://fbref.com/en/players/e7ee38c3/Robin-Olsen" xr:uid="{CB0C4AE3-3E12-4595-8B08-49E133E586DD}"/>
    <hyperlink ref="C429" r:id="rId1358" display="https://fbref.com/en/country/SWE/Sweden-Football" xr:uid="{24390541-FC48-4796-9B7B-B7DD03B90A5F}"/>
    <hyperlink ref="E429" r:id="rId1359" display="https://fbref.com/en/squads/8602292d/Aston-Villa-Stats" xr:uid="{99AF7AC5-2F21-4902-81BD-C4F381D1764A}"/>
    <hyperlink ref="AK429" r:id="rId1360" display="https://fbref.com/en/players/e7ee38c3/matchlogs/2023-2024/summary/Robin-Olsen-Match-Logs" xr:uid="{4D481FF7-7E4A-4FDD-B035-60D93131E0EC}"/>
    <hyperlink ref="B149" r:id="rId1361" display="https://fbref.com/en/players/828657ff/Amadou-Onana" xr:uid="{20F67B02-B489-48AC-B357-F0F596E20C22}"/>
    <hyperlink ref="C149" r:id="rId1362" display="https://fbref.com/en/country/BEL/Belgium-Football" xr:uid="{22C0CA92-BB29-44A8-9204-BEE154936258}"/>
    <hyperlink ref="E149" r:id="rId1363" display="https://fbref.com/en/squads/d3fd31cc/Everton-Stats" xr:uid="{251EDCB8-E721-497F-A1A5-EA71818F9705}"/>
    <hyperlink ref="AK149" r:id="rId1364" display="https://fbref.com/en/players/828657ff/matchlogs/2023-2024/summary/Amadou-Onana-Match-Logs" xr:uid="{AB4CB74C-3590-4F56-AC3A-DE79022FD7F6}"/>
    <hyperlink ref="B9" r:id="rId1365" display="https://fbref.com/en/players/e9c0c1b2/Andre-Onana" xr:uid="{E24AED90-05FD-48E2-9CAB-01A3B351871B}"/>
    <hyperlink ref="C9" r:id="rId1366" display="https://fbref.com/en/country/CMR/Cameroon-Football" xr:uid="{390BAEF4-DB76-4978-942A-E3F0C90E857F}"/>
    <hyperlink ref="E9" r:id="rId1367" display="https://fbref.com/en/squads/19538871/Manchester-United-Stats" xr:uid="{85985642-51ED-451E-A380-8B95AB1EDB84}"/>
    <hyperlink ref="AK9" r:id="rId1368" display="https://fbref.com/en/players/e9c0c1b2/matchlogs/2023-2024/summary/Andre-Onana-Match-Logs" xr:uid="{D11D1756-BD24-45C8-96C9-BC238529202C}"/>
    <hyperlink ref="B478" r:id="rId1369" display="https://fbref.com/en/players/d4aa4582/Ryan-One" xr:uid="{B7814221-47A3-4844-989A-AE78D5139D97}"/>
    <hyperlink ref="C478" r:id="rId1370" display="https://fbref.com/en/country/SCO/Scotland-Football" xr:uid="{3FCE3960-0069-4ADF-8454-40D4C51A0F05}"/>
    <hyperlink ref="E478" r:id="rId1371" display="https://fbref.com/en/squads/1df6b87e/Sheffield-United-Stats" xr:uid="{BAD7CFC8-59A5-468F-A924-631C292784D1}"/>
    <hyperlink ref="AK478" r:id="rId1372" display="https://fbref.com/en/players/d4aa4582/matchlogs/2023-2024/summary/Ryan-One-Match-Logs" xr:uid="{A1FD055B-F5E9-40DF-BCE0-EF88DA42C82B}"/>
    <hyperlink ref="B501" r:id="rId1373" display="https://fbref.com/en/players/d86a1f3e/Tyler-Onyango" xr:uid="{69B1B6E9-66BC-4081-8341-8EEF1D4DE3D4}"/>
    <hyperlink ref="C501" r:id="rId1374" display="https://fbref.com/en/country/ENG/England-Football" xr:uid="{ABEAE10A-FA79-41B3-9C81-B9F10E33A309}"/>
    <hyperlink ref="E501" r:id="rId1375" display="https://fbref.com/en/squads/d3fd31cc/Everton-Stats" xr:uid="{5FB0A974-892B-4092-907D-458FBC62D352}"/>
    <hyperlink ref="AK501" r:id="rId1376" display="https://fbref.com/en/players/d86a1f3e/matchlogs/2023-2024/summary/Tyler-Onyango-Match-Logs" xr:uid="{41D44861-F73F-49D2-A9DF-128A5ECCD854}"/>
    <hyperlink ref="B222" r:id="rId1377" display="https://fbref.com/en/players/2944f86f/Frank-Onyeka" xr:uid="{DC18794A-19B5-4E46-8110-6F84C9A1C590}"/>
    <hyperlink ref="C222" r:id="rId1378" display="https://fbref.com/en/country/NGA/Nigeria-Football" xr:uid="{3076AE54-6ED0-4C3B-8238-007D855B05A1}"/>
    <hyperlink ref="E222" r:id="rId1379" display="https://fbref.com/en/squads/cd051869/Brentford-Stats" xr:uid="{1089A84E-590B-4276-A31E-432DF1189272}"/>
    <hyperlink ref="AK222" r:id="rId1380" display="https://fbref.com/en/players/2944f86f/matchlogs/2023-2024/summary/Frank-Onyeka-Match-Logs" xr:uid="{A9308331-C681-4B94-8254-95303D41CCEC}"/>
    <hyperlink ref="B386" r:id="rId1381" display="https://fbref.com/en/players/43a166b4/Divock-Origi" xr:uid="{22E65984-C24F-4477-B47F-155FC88CA248}"/>
    <hyperlink ref="C386" r:id="rId1382" display="https://fbref.com/en/country/BEL/Belgium-Football" xr:uid="{7316A890-661B-48AD-BCB6-8729364E86A8}"/>
    <hyperlink ref="E386" r:id="rId1383" display="https://fbref.com/en/squads/e4a775cb/Nottingham-Forest-Stats" xr:uid="{E53E5A5C-B5F3-4E62-8C21-D6700D0E7F7C}"/>
    <hyperlink ref="AK386" r:id="rId1384" display="https://fbref.com/en/players/43a166b4/matchlogs/2023-2024/summary/Divock-Origi-Match-Logs" xr:uid="{16EB8E46-8EDF-421E-B134-1726601BF388}"/>
    <hyperlink ref="B430" r:id="rId1385" display="https://fbref.com/en/players/c1242d4e/Stefan-Ortega" xr:uid="{6BCA6258-F0E6-4B42-B969-2A592C9B824C}"/>
    <hyperlink ref="C430" r:id="rId1386" display="https://fbref.com/en/country/GER/Germany-Football" xr:uid="{9539EB2D-382D-413E-820F-77D97364AEB8}"/>
    <hyperlink ref="E430" r:id="rId1387" display="https://fbref.com/en/squads/b8fd03ef/Manchester-City-Stats" xr:uid="{5958390D-A150-4F39-AF2D-04AD6F3D7853}"/>
    <hyperlink ref="AK430" r:id="rId1388" display="https://fbref.com/en/players/c1242d4e/matchlogs/2023-2024/summary/Stefan-Ortega-Match-Logs" xr:uid="{D7DC53EC-8CCB-4EE2-A16A-B209A79F20D3}"/>
    <hyperlink ref="B335" r:id="rId1389" display="https://fbref.com/en/players/79bc4c45/Ben-Osborn" xr:uid="{FF1A8FBE-132B-4974-9C6E-FEC09C13A2D8}"/>
    <hyperlink ref="C335" r:id="rId1390" display="https://fbref.com/en/country/ENG/England-Football" xr:uid="{3854A95A-E15B-40A7-8298-F4F12B52EDFF}"/>
    <hyperlink ref="E335" r:id="rId1391" display="https://fbref.com/en/squads/1df6b87e/Sheffield-United-Stats" xr:uid="{6F6CC661-DD62-40A8-B731-5BEA0AD16CAC}"/>
    <hyperlink ref="AK335" r:id="rId1392" display="https://fbref.com/en/players/79bc4c45/matchlogs/2023-2024/summary/Ben-Osborn-Match-Logs" xr:uid="{31D78D95-E395-4484-A4F3-312478B388EE}"/>
    <hyperlink ref="B273" r:id="rId1393" display="https://fbref.com/en/players/cd889153/Gabriel-Osho" xr:uid="{3DEB2C49-D1F4-45D9-B96B-19C8ACF8A4F4}"/>
    <hyperlink ref="C273" r:id="rId1394" display="https://fbref.com/en/country/ENG/England-Football" xr:uid="{3FE3DE2C-7F6C-42B0-AC00-6BE35292DBFB}"/>
    <hyperlink ref="E273" r:id="rId1395" display="https://fbref.com/en/squads/e297cd13/Luton-Town-Stats" xr:uid="{B2EDE5A1-F016-45C1-9015-54B6EF076A08}"/>
    <hyperlink ref="AK273" r:id="rId1396" display="https://fbref.com/en/players/cd889153/matchlogs/2023-2024/summary/Gabriel-Osho-Match-Logs" xr:uid="{D1FC633B-2B2E-41FF-BE91-71F9388BAA8E}"/>
    <hyperlink ref="B300" r:id="rId1397" display="https://fbref.com/en/players/7b355808/William-Osula" xr:uid="{C995ECF5-5A5D-443B-8525-D0C87C5AEC5A}"/>
    <hyperlink ref="C300" r:id="rId1398" display="https://fbref.com/en/country/DEN/Denmark-Football" xr:uid="{99B3620D-F6E1-455A-913F-13349502D73D}"/>
    <hyperlink ref="E300" r:id="rId1399" display="https://fbref.com/en/squads/1df6b87e/Sheffield-United-Stats" xr:uid="{92BC564F-5BB5-4C2E-A0B0-028EC6ED6647}"/>
    <hyperlink ref="AK300" r:id="rId1400" display="https://fbref.com/en/players/7b355808/matchlogs/2023-2024/summary/William-Osula-Match-Logs" xr:uid="{8AC8AEE7-5474-40C4-A40A-0D16F7343272}"/>
    <hyperlink ref="B353" r:id="rId1401" display="https://fbref.com/en/players/2f9e4435/Dango-Ouattara" xr:uid="{8AF9E184-A636-42D1-8E7C-52A482029C30}"/>
    <hyperlink ref="C353" r:id="rId1402" display="https://fbref.com/en/country/BFA/Burkina-Faso-Football" xr:uid="{D8D3AAC7-314B-43A5-96E4-4FCADA49DCCB}"/>
    <hyperlink ref="E353" r:id="rId1403" display="https://fbref.com/en/squads/4ba7cbea/Bournemouth-Stats" xr:uid="{FDB36AC3-7110-4907-8EF8-485C7AA5EC40}"/>
    <hyperlink ref="AK353" r:id="rId1404" display="https://fbref.com/en/players/2f9e4435/matchlogs/2023-2024/summary/Dango-Ouattara-Match-Logs" xr:uid="{BFA9A5EE-EB4A-44FC-9FB6-A09616CF2052}"/>
    <hyperlink ref="B486" r:id="rId1405" display="https://fbref.com/en/players/d00d45ab/David-Ozoh" xr:uid="{EEBA6970-B628-406E-8932-C9AD4D011468}"/>
    <hyperlink ref="C486" r:id="rId1406" display="https://fbref.com/en/country/ENG/England-Football" xr:uid="{C0986855-2C29-4BDB-B691-755F2963A816}"/>
    <hyperlink ref="E486" r:id="rId1407" display="https://fbref.com/en/squads/47c64c55/Crystal-Palace-Stats" xr:uid="{12AE6C01-6F5F-4F92-9CAF-03AF24AECE62}"/>
    <hyperlink ref="AK486" r:id="rId1408" display="https://fbref.com/en/players/d00d45ab/matchlogs/2023-2024/summary/David-Ozoh-Match-Logs" xr:uid="{06AD815C-BB14-46F0-811D-7987C25781B3}"/>
    <hyperlink ref="B120" r:id="rId1409" display="https://fbref.com/en/players/a78ff07f/Joao-Palhinha" xr:uid="{58808009-CF66-4D68-B14F-664D9773CE5F}"/>
    <hyperlink ref="C120" r:id="rId1410" display="https://fbref.com/en/country/POR/Portugal-Football" xr:uid="{61EA1008-9CE3-4B30-B163-D075C5C7B73C}"/>
    <hyperlink ref="E120" r:id="rId1411" display="https://fbref.com/en/squads/fd962109/Fulham-Stats" xr:uid="{024831A9-FD96-4447-8CDD-AEF977F03B92}"/>
    <hyperlink ref="AK120" r:id="rId1412" display="https://fbref.com/en/players/a78ff07f/matchlogs/2023-2024/summary/Joao-Palhinha-Match-Logs" xr:uid="{5C83CBD4-84FD-4DEA-A80C-F0AD4E147CAF}"/>
    <hyperlink ref="B471" r:id="rId1413" display="https://fbref.com/en/players/dc7f8a28/Cole-Palmer" xr:uid="{90F3CA79-9E31-44FD-9BE0-4AA54B882EF2}"/>
    <hyperlink ref="C471" r:id="rId1414" display="https://fbref.com/en/country/ENG/England-Football" xr:uid="{791D6653-F175-424F-9CFC-E2CBC2016382}"/>
    <hyperlink ref="E471" r:id="rId1415" display="https://fbref.com/en/squads/b8fd03ef/Manchester-City-Stats" xr:uid="{F9239257-33FE-4969-BA97-4EF0141EDE0F}"/>
    <hyperlink ref="AK471" r:id="rId1416" display="https://fbref.com/en/players/dc7f8a28/matchlogs/2023-2024/summary/Cole-Palmer-Match-Logs" xr:uid="{5619C70B-7AA6-44A5-A69C-86F31BE69E50}"/>
    <hyperlink ref="B177" r:id="rId1417" display="https://fbref.com/en/players/dc7f8a28/Cole-Palmer" xr:uid="{A9CBDAA6-8125-4814-B366-8F257D7ED407}"/>
    <hyperlink ref="C177" r:id="rId1418" display="https://fbref.com/en/country/ENG/England-Football" xr:uid="{6B5B626F-0ADD-4E5C-B6EC-0700E618A0EC}"/>
    <hyperlink ref="E177" r:id="rId1419" display="https://fbref.com/en/squads/cff3d9bb/Chelsea-Stats" xr:uid="{F4F06205-1254-480C-8C46-D007C160BD08}"/>
    <hyperlink ref="AK177" r:id="rId1420" display="https://fbref.com/en/players/dc7f8a28/matchlogs/2023-2024/summary/Cole-Palmer-Match-Logs" xr:uid="{C60EF731-E4AF-4E55-87EA-8F1E6D89B440}"/>
    <hyperlink ref="B54" r:id="rId1421" display="https://fbref.com/en/players/e0bc6fdc/Emerson-Palmieri" xr:uid="{C2080856-EFC7-4014-8720-9DBD95FCCA0C}"/>
    <hyperlink ref="C54" r:id="rId1422" display="https://fbref.com/en/country/ITA/Italy-Football" xr:uid="{BD8133DB-14C9-4E9D-8F11-8436A4E5109C}"/>
    <hyperlink ref="E54" r:id="rId1423" display="https://fbref.com/en/squads/7c21e445/West-Ham-United-Stats" xr:uid="{9A2E3EC7-4756-4354-BA70-E8A4A7336D5B}"/>
    <hyperlink ref="AK54" r:id="rId1424" display="https://fbref.com/en/players/e0bc6fdc/matchlogs/2023-2024/summary/Emerson-Palmieri-Match-Logs" xr:uid="{AB2F35E1-BA26-4585-ACD8-EF4F65F9A2EF}"/>
    <hyperlink ref="B55" r:id="rId1425" display="https://fbref.com/en/players/9b6f7fd5/Lucas-Paqueta" xr:uid="{AF57A6A9-1B8D-4DB0-88CF-C4F6C0C4285F}"/>
    <hyperlink ref="C55" r:id="rId1426" display="https://fbref.com/en/country/BRA/Brazil-Football" xr:uid="{DDBCA547-A354-4F56-9D94-A05E80D90E4E}"/>
    <hyperlink ref="E55" r:id="rId1427" display="https://fbref.com/en/squads/7c21e445/West-Ham-United-Stats" xr:uid="{BC608CBC-6B0B-4F37-BFA3-3D2119449B96}"/>
    <hyperlink ref="AK55" r:id="rId1428" display="https://fbref.com/en/players/9b6f7fd5/matchlogs/2023-2024/summary/Lucas-Paqueta-Match-Logs" xr:uid="{DB879B7F-BF04-4578-8F6B-84A1E2A422E2}"/>
    <hyperlink ref="B458" r:id="rId1429" display="https://fbref.com/en/players/32163807/Ben-Parkinson" xr:uid="{CA77C200-CBEF-4C18-B757-5C051CC8CEE2}"/>
    <hyperlink ref="C458" r:id="rId1430" display="https://fbref.com/en/country/ENG/England-Football" xr:uid="{F223F496-68A7-4963-8366-33A97C0C5080}"/>
    <hyperlink ref="E458" r:id="rId1431" display="https://fbref.com/en/squads/b2b47a98/Newcastle-United-Stats" xr:uid="{23676F49-083F-4B22-888B-72945DF632FD}"/>
    <hyperlink ref="AK458" r:id="rId1432" display="https://fbref.com/en/players/32163807/matchlogs/2023-2024/summary/Ben-Parkinson-Match-Logs" xr:uid="{E5BB4EE7-5055-4BCA-B393-E6CF05059593}"/>
    <hyperlink ref="B351" r:id="rId1433" display="https://fbref.com/en/players/529f49ab/Thomas-Partey" xr:uid="{CCD9C2A4-C303-4200-A70A-6C9523ACFF49}"/>
    <hyperlink ref="C351" r:id="rId1434" display="https://fbref.com/en/country/GHA/Ghana-Football" xr:uid="{4493571E-2DFF-4574-85E7-43A8AEC69F29}"/>
    <hyperlink ref="E351" r:id="rId1435" display="https://fbref.com/en/squads/18bb7c10/Arsenal-Stats" xr:uid="{6F5243BA-8AFA-4D1A-B145-FEC128328DEC}"/>
    <hyperlink ref="AK351" r:id="rId1436" display="https://fbref.com/en/players/529f49ab/matchlogs/2023-2024/summary/Thomas-Partey-Match-Logs" xr:uid="{B296530C-88C5-479E-A346-CCC0C5C62455}"/>
    <hyperlink ref="B244" r:id="rId1437" display="https://fbref.com/en/players/230f0471/Nathan-Patterson" xr:uid="{ADAD4D29-38E4-4D0A-A186-68A7253E3FBC}"/>
    <hyperlink ref="C244" r:id="rId1438" display="https://fbref.com/en/country/SCO/Scotland-Football" xr:uid="{72CE55C7-CE82-44A8-8811-0F7F8A683222}"/>
    <hyperlink ref="E244" r:id="rId1439" display="https://fbref.com/en/squads/d3fd31cc/Everton-Stats" xr:uid="{26624D3C-B518-45A2-93D2-99026CD0856D}"/>
    <hyperlink ref="AK244" r:id="rId1440" display="https://fbref.com/en/players/230f0471/matchlogs/2023-2024/summary/Nathan-Patterson-Match-Logs" xr:uid="{53D69EE3-32EC-459B-ACAC-97CF2EBF529D}"/>
    <hyperlink ref="B479" r:id="rId1441" display="https://fbref.com/en/players/ea1a5662/Myles-Peart-Harris" xr:uid="{91A2E304-4763-44B9-99C3-F85D3ED1028A}"/>
    <hyperlink ref="C479" r:id="rId1442" display="https://fbref.com/en/country/ENG/England-Football" xr:uid="{45813716-932E-4B2A-94F5-2FF9C17EDB5C}"/>
    <hyperlink ref="E479" r:id="rId1443" display="https://fbref.com/en/squads/cd051869/Brentford-Stats" xr:uid="{11FD0BE8-DAC9-4A66-81A8-489BA22E16A5}"/>
    <hyperlink ref="AK479" r:id="rId1444" display="https://fbref.com/en/players/ea1a5662/matchlogs/2023-2024/summary/Myles-Peart-Harris-Match-Logs" xr:uid="{7159CD18-CC92-4199-B10E-850A4B8DF261}"/>
    <hyperlink ref="B474" r:id="rId1445" display="https://fbref.com/en/players/767d9605/Sydie-Peck" xr:uid="{38664C6D-A34C-4CE4-9893-AC96A2F9BD88}"/>
    <hyperlink ref="C474" r:id="rId1446" display="https://fbref.com/en/country/ENG/England-Football" xr:uid="{4C6E35BC-6B56-4BE6-B4BA-DA98EE102B0A}"/>
    <hyperlink ref="E474" r:id="rId1447" display="https://fbref.com/en/squads/1df6b87e/Sheffield-United-Stats" xr:uid="{0C330442-46C4-488C-9E0F-E9C1B851E53B}"/>
    <hyperlink ref="AK474" r:id="rId1448" display="https://fbref.com/en/players/767d9605/matchlogs/2023-2024/summary/Sydie-Peck-Match-Logs" xr:uid="{9B85A4FC-59CD-4443-BCAA-B3FC0593F1B1}"/>
    <hyperlink ref="B394" r:id="rId1449" display="https://fbref.com/en/players/ac7e7b1c/Facundo-Pellistri" xr:uid="{8A17D234-5761-4DC2-8697-0F5C67F0716F}"/>
    <hyperlink ref="C394" r:id="rId1450" display="https://fbref.com/en/country/URU/Uruguay-Football" xr:uid="{B052020F-0D27-4C23-847E-A8C05B31969B}"/>
    <hyperlink ref="E394" r:id="rId1451" display="https://fbref.com/en/squads/19538871/Manchester-United-Stats" xr:uid="{3FCAB0EB-7733-4EA3-B30A-EE9B97FACD56}"/>
    <hyperlink ref="AK394" r:id="rId1452" display="https://fbref.com/en/players/ac7e7b1c/matchlogs/2023-2024/summary/Facundo-Pellistri-Match-Logs" xr:uid="{ED5B5549-48BD-4F68-A1F6-DE3FEF049ADA}"/>
    <hyperlink ref="B112" r:id="rId1453" display="https://fbref.com/en/players/6639e500/Andreas-Pereira" xr:uid="{01D60862-7E0C-4BB0-81F2-589D50B01D9A}"/>
    <hyperlink ref="C112" r:id="rId1454" display="https://fbref.com/en/country/BRA/Brazil-Football" xr:uid="{34107D6B-63D5-4B78-98BB-3CB9E9962194}"/>
    <hyperlink ref="E112" r:id="rId1455" display="https://fbref.com/en/squads/fd962109/Fulham-Stats" xr:uid="{012DCD64-0C22-47B0-B1B8-C7EB8193CEE8}"/>
    <hyperlink ref="AK112" r:id="rId1456" display="https://fbref.com/en/players/6639e500/matchlogs/2023-2024/summary/Andreas-Pereira-Match-Logs" xr:uid="{8C1AA9F0-A324-4AB2-9A20-1E80CB94861F}"/>
    <hyperlink ref="B418" r:id="rId1457" display="https://fbref.com/en/players/6fe90922/Ivan-Perisic" xr:uid="{7ABC1BEE-A2AC-4F71-9FE8-D08FB0893B14}"/>
    <hyperlink ref="C418" r:id="rId1458" display="https://fbref.com/en/country/CRO/Croatia-Football" xr:uid="{F8B4D070-D1B1-4200-9797-B317DA222E99}"/>
    <hyperlink ref="E418" r:id="rId1459" display="https://fbref.com/en/squads/361ca564/Tottenham-Hotspur-Stats" xr:uid="{0AE3415E-9F5E-4E08-B4DF-4F15A4D54D0B}"/>
    <hyperlink ref="AK418" r:id="rId1460" display="https://fbref.com/en/players/6fe90922/matchlogs/2023-2024/summary/Ivan-Perisic-Match-Logs" xr:uid="{81F35C35-05A9-4259-B44D-849C3BA4B661}"/>
    <hyperlink ref="B482" r:id="rId1461" display="https://fbref.com/en/players/0cf321c8/Djordje-Petrovic" xr:uid="{508F4D85-1158-4152-8EF4-A1B88E6967E2}"/>
    <hyperlink ref="C482" r:id="rId1462" display="https://fbref.com/en/country/SRB/Serbia-Football" xr:uid="{2912B1D1-BD12-45F5-9C6B-95DF49E01870}"/>
    <hyperlink ref="E482" r:id="rId1463" display="https://fbref.com/en/squads/cff3d9bb/Chelsea-Stats" xr:uid="{CA3A3B6A-F4D7-4AFE-8D11-9C4C7D4906ED}"/>
    <hyperlink ref="AK482" r:id="rId1464" display="https://fbref.com/en/players/0cf321c8/matchlogs/2023-2024/summary/Djordje-Petrovic-Match-Logs" xr:uid="{F62E5CD9-884E-48E7-8CDD-11B11E8BCDB1}"/>
    <hyperlink ref="B424" r:id="rId1465" display="https://fbref.com/en/players/4f565d77/Kalvin-Phillips" xr:uid="{3461E8BA-E158-4557-9C74-A9E6CED58353}"/>
    <hyperlink ref="C424" r:id="rId1466" display="https://fbref.com/en/country/ENG/England-Football" xr:uid="{F83CAA3F-4F70-471E-95BE-CB158B76C50D}"/>
    <hyperlink ref="E424" r:id="rId1467" display="https://fbref.com/en/squads/b8fd03ef/Manchester-City-Stats" xr:uid="{25DB4A12-F199-4F3D-BA01-F1F91C11B8E6}"/>
    <hyperlink ref="AK424" r:id="rId1468" display="https://fbref.com/en/players/4f565d77/matchlogs/2023-2024/summary/Kalvin-Phillips-Match-Logs" xr:uid="{47BDFE5D-0677-4D23-9E97-D3A1C86461A1}"/>
    <hyperlink ref="B489" r:id="rId1469" display="https://fbref.com/en/players/19f4d211/Jaden-Philogene-Bidace" xr:uid="{FA0E4C30-3989-40AA-AC57-266649126377}"/>
    <hyperlink ref="C489" r:id="rId1470" display="https://fbref.com/en/country/ENG/England-Football" xr:uid="{74A523E7-A245-4C3D-8158-9DC82B6FF565}"/>
    <hyperlink ref="E489" r:id="rId1471" display="https://fbref.com/en/squads/8602292d/Aston-Villa-Stats" xr:uid="{7A2C9D0E-E4BD-4F44-ACA4-2501D434B39E}"/>
    <hyperlink ref="AK489" r:id="rId1472" display="https://fbref.com/en/players/19f4d211/matchlogs/2023-2024/summary/Jaden-Philogene-Bidace-Match-Logs" xr:uid="{1B6EE3CF-0D24-44E6-86D7-52E4922AC6D3}"/>
    <hyperlink ref="B10" r:id="rId1473" display="https://fbref.com/en/players/4806ec67/Jordan-Pickford" xr:uid="{6C9829AA-71E0-45F6-A482-5F6AF82843AA}"/>
    <hyperlink ref="C10" r:id="rId1474" display="https://fbref.com/en/country/ENG/England-Football" xr:uid="{191AFBC0-172D-4DF7-8ECD-3CF6FDBB4199}"/>
    <hyperlink ref="E10" r:id="rId1475" display="https://fbref.com/en/squads/d3fd31cc/Everton-Stats" xr:uid="{ADBDD827-907C-4C80-A85F-66B87AA8886B}"/>
    <hyperlink ref="AK10" r:id="rId1476" display="https://fbref.com/en/players/4806ec67/matchlogs/2023-2024/summary/Jordan-Pickford-Match-Logs" xr:uid="{A621A572-50DD-4B1E-AA33-42CA28ADF63E}"/>
    <hyperlink ref="B11" r:id="rId1477" display="https://fbref.com/en/players/e541326e/Ethan-Pinnock" xr:uid="{84CDECA6-2E0C-43D6-8AD3-293097FDEA07}"/>
    <hyperlink ref="C11" r:id="rId1478" display="https://fbref.com/en/country/JAM/Jamaica-Football" xr:uid="{7C062B52-F7E4-426C-A9FF-CAD1F3645F43}"/>
    <hyperlink ref="E11" r:id="rId1479" display="https://fbref.com/en/squads/cd051869/Brentford-Stats" xr:uid="{642B22B8-0BC2-47DD-A501-80D0EB46EDB4}"/>
    <hyperlink ref="AK11" r:id="rId1480" display="https://fbref.com/en/players/e541326e/matchlogs/2023-2024/summary/Ethan-Pinnock-Match-Logs" xr:uid="{7723E5CF-75CB-4A93-ACBA-8C319851BB1B}"/>
    <hyperlink ref="B72" r:id="rId1481" display="https://fbref.com/en/players/4b40d9ca/Nick-Pope" xr:uid="{33CFC617-C76B-4E05-ADC3-72F8E3140179}"/>
    <hyperlink ref="C72" r:id="rId1482" display="https://fbref.com/en/country/ENG/England-Football" xr:uid="{A681DBAE-95A2-4C36-92F7-D5862789D9FA}"/>
    <hyperlink ref="E72" r:id="rId1483" display="https://fbref.com/en/squads/b2b47a98/Newcastle-United-Stats" xr:uid="{2180682C-CADF-4713-A534-601FFAFF486F}"/>
    <hyperlink ref="AK72" r:id="rId1484" display="https://fbref.com/en/players/4b40d9ca/matchlogs/2023-2024/summary/Nick-Pope-Match-Logs" xr:uid="{774E5108-54B9-46AC-B50D-BD303E83E9DA}"/>
    <hyperlink ref="B41" r:id="rId1485" display="https://fbref.com/en/players/27d0a506/Pedro-Porro" xr:uid="{36F7B050-D9F9-41D5-896E-66693C65F18D}"/>
    <hyperlink ref="C41" r:id="rId1486" display="https://fbref.com/en/country/ESP/Spain-Football" xr:uid="{2B9D2F42-FB67-4266-A134-6325BC2CF6A3}"/>
    <hyperlink ref="E41" r:id="rId1487" display="https://fbref.com/en/squads/361ca564/Tottenham-Hotspur-Stats" xr:uid="{D16A5704-B4D1-49E6-80CC-C3AAF45D898A}"/>
    <hyperlink ref="AK41" r:id="rId1488" display="https://fbref.com/en/players/27d0a506/matchlogs/2023-2024/summary/Pedro-Porro-Match-Logs" xr:uid="{3A85D547-4F55-4646-BF9C-20E4CEE6BC6C}"/>
    <hyperlink ref="B380" r:id="rId1489" display="https://fbref.com/en/players/4125cb98/Jarrell-Quansah" xr:uid="{3C6DAE6A-4AEE-4E0B-BDD5-D818AD1FD7D2}"/>
    <hyperlink ref="C380" r:id="rId1490" display="https://fbref.com/en/country/ENG/England-Football" xr:uid="{2D7B49B9-4F46-4EB7-A10D-A3543F9E7B33}"/>
    <hyperlink ref="E380" r:id="rId1491" display="https://fbref.com/en/squads/822bd0ba/Liverpool-Stats" xr:uid="{18778086-A59F-4D1B-AAEE-847C6E5B1B51}"/>
    <hyperlink ref="AK380" r:id="rId1492" display="https://fbref.com/en/players/4125cb98/matchlogs/2023-2024/summary/Jarrell-Quansah-Match-Logs" xr:uid="{90C2AEF7-0B3C-41A5-9E2D-B54B79203CF3}"/>
    <hyperlink ref="B376" r:id="rId1493" display="https://fbref.com/en/players/67f649be/Ionut-Radu" xr:uid="{2B1792F8-30EB-48AC-A112-6DDF2C20B07D}"/>
    <hyperlink ref="C376" r:id="rId1494" display="https://fbref.com/en/country/ROU/Romania-Football" xr:uid="{EA2CAAAC-87F7-4269-AAA6-F9C2081E8FCB}"/>
    <hyperlink ref="E376" r:id="rId1495" display="https://fbref.com/en/squads/4ba7cbea/Bournemouth-Stats" xr:uid="{6486BAE4-04BB-42D9-915B-FC46850A2FC2}"/>
    <hyperlink ref="AK376" r:id="rId1496" display="https://fbref.com/en/players/67f649be/matchlogs/2023-2024/summary/Ionut-Radu-Match-Logs" xr:uid="{5E792BAE-084C-4811-BC1D-D399E8DB1E18}"/>
    <hyperlink ref="B404" r:id="rId1497" display="https://fbref.com/en/players/45685411/Jesuran-Rak-Sakyi" xr:uid="{7E66255D-910B-48C6-A3FE-A6FF7AFC8144}"/>
    <hyperlink ref="C404" r:id="rId1498" display="https://fbref.com/en/country/ENG/England-Football" xr:uid="{D56238D6-D31E-4E55-9E52-875C7F190F9B}"/>
    <hyperlink ref="E404" r:id="rId1499" display="https://fbref.com/en/squads/47c64c55/Crystal-Palace-Stats" xr:uid="{5A1174A2-3751-48B5-96E6-473D34F9B361}"/>
    <hyperlink ref="AK404" r:id="rId1500" display="https://fbref.com/en/players/45685411/matchlogs/2023-2024/summary/Jesuran-Rak-Sakyi-Match-Logs" xr:uid="{511A80F0-B84D-4B7B-A28B-F37E039157F6}"/>
    <hyperlink ref="B290" r:id="rId1501" display="https://fbref.com/en/players/466fb2c5/Aaron-Ramsdale" xr:uid="{987C642B-A57B-463B-AE18-1A8A1F742DB7}"/>
    <hyperlink ref="C290" r:id="rId1502" display="https://fbref.com/en/country/ENG/England-Football" xr:uid="{15DE607F-98BF-4A13-A38B-0D28FC120411}"/>
    <hyperlink ref="E290" r:id="rId1503" display="https://fbref.com/en/squads/18bb7c10/Arsenal-Stats" xr:uid="{769EB922-968D-4696-81AF-FE95EB620B38}"/>
    <hyperlink ref="AK290" r:id="rId1504" display="https://fbref.com/en/players/466fb2c5/matchlogs/2023-2024/summary/Aaron-Ramsdale-Match-Logs" xr:uid="{99C168FC-BF20-409F-9872-9019203B1829}"/>
    <hyperlink ref="B348" r:id="rId1505" display="https://fbref.com/en/players/e1618c22/Aaron-Ramsey" xr:uid="{544EF836-90BF-4E63-929B-C5E1F275996E}"/>
    <hyperlink ref="C348" r:id="rId1506" display="https://fbref.com/en/country/ENG/England-Football" xr:uid="{82F975E0-B8DD-496B-AABD-F0EF9F095FCB}"/>
    <hyperlink ref="E348" r:id="rId1507" display="https://fbref.com/en/squads/943e8050/Burnley-Stats" xr:uid="{D41AA2A6-CE4C-4BDA-A558-4C6647CC895D}"/>
    <hyperlink ref="AK348" r:id="rId1508" display="https://fbref.com/en/players/e1618c22/matchlogs/2023-2024/summary/Aaron-Ramsey-Match-Logs" xr:uid="{1D6382CD-1534-4B62-923C-5FA29DA57B06}"/>
    <hyperlink ref="B400" r:id="rId1509" display="https://fbref.com/en/players/1544f145/Jacob-Ramsey" xr:uid="{7E3999E9-4C0C-4760-95DF-B0F3D055BCFB}"/>
    <hyperlink ref="C400" r:id="rId1510" display="https://fbref.com/en/country/ENG/England-Football" xr:uid="{5E4971A8-E625-4088-9B4B-8053E1E6BB36}"/>
    <hyperlink ref="E400" r:id="rId1511" display="https://fbref.com/en/squads/8602292d/Aston-Villa-Stats" xr:uid="{87002E0B-29C1-4DD2-BB79-0000F1E18F32}"/>
    <hyperlink ref="AK400" r:id="rId1512" display="https://fbref.com/en/players/1544f145/matchlogs/2023-2024/summary/Jacob-Ramsey-Match-Logs" xr:uid="{895BF3F9-EF0F-46FC-A470-7777CF2C107E}"/>
    <hyperlink ref="B111" r:id="rId1513" display="https://fbref.com/en/players/a1d5bd30/Marcus-Rashford" xr:uid="{A1D074C1-69A1-4823-9740-25C0DC9C2EF2}"/>
    <hyperlink ref="C111" r:id="rId1514" display="https://fbref.com/en/country/ENG/England-Football" xr:uid="{506D7B7A-C75A-47B0-9E54-C5601BA0D0D3}"/>
    <hyperlink ref="E111" r:id="rId1515" display="https://fbref.com/en/squads/19538871/Manchester-United-Stats" xr:uid="{8E1E7D2B-A88B-4054-BC3E-EB59733A4FB7}"/>
    <hyperlink ref="AK111" r:id="rId1516" display="https://fbref.com/en/players/a1d5bd30/matchlogs/2023-2024/summary/Marcus-Rashford-Match-Logs" xr:uid="{D7B71B23-BAA3-43B6-9A0A-13BDCC21D872}"/>
    <hyperlink ref="B142" r:id="rId1517" display="https://fbref.com/en/players/98ea5115/David-Raya" xr:uid="{2B6886BA-A228-4741-BC37-7A6C30DE794E}"/>
    <hyperlink ref="C142" r:id="rId1518" display="https://fbref.com/en/country/ESP/Spain-Football" xr:uid="{AB7D7B36-B179-4A61-A510-022FBB66E8B0}"/>
    <hyperlink ref="E142" r:id="rId1519" display="https://fbref.com/en/squads/18bb7c10/Arsenal-Stats" xr:uid="{171E0BF0-75CA-4B8D-AB7F-ED59615DC351}"/>
    <hyperlink ref="AK142" r:id="rId1520" display="https://fbref.com/en/players/98ea5115/matchlogs/2023-2024/summary/David-Raya-Match-Logs" xr:uid="{C84B339E-B451-496D-A5E0-84A51481A7A6}"/>
    <hyperlink ref="B100" r:id="rId1521" display="https://fbref.com/en/players/28b40c9c/Tim-Ream" xr:uid="{1C8C991E-06FA-4209-9739-9CF54C0CA59A}"/>
    <hyperlink ref="C100" r:id="rId1522" display="https://fbref.com/en/country/USA/United-States-Football" xr:uid="{F21B4CA5-6ED9-425C-98A8-7DD16347842C}"/>
    <hyperlink ref="E100" r:id="rId1523" display="https://fbref.com/en/squads/fd962109/Fulham-Stats" xr:uid="{CE4ED53C-E9C5-4EDE-A254-979E39FFDB94}"/>
    <hyperlink ref="AK100" r:id="rId1524" display="https://fbref.com/en/players/28b40c9c/matchlogs/2023-2024/summary/Tim-Ream-Match-Logs" xr:uid="{434BAC0D-FE5A-4A85-A66C-51192919E1CA}"/>
    <hyperlink ref="B414" r:id="rId1525" display="https://fbref.com/en/players/ab651565/Nathan-Redmond" xr:uid="{FB3D021B-1C00-4B23-B055-AE3EA113F104}"/>
    <hyperlink ref="C414" r:id="rId1526" display="https://fbref.com/en/country/ENG/England-Football" xr:uid="{1E14A869-2F8C-4193-9879-01A1AB00745A}"/>
    <hyperlink ref="E414" r:id="rId1527" display="https://fbref.com/en/squads/943e8050/Burnley-Stats" xr:uid="{9FC4BAA8-4A68-4E9A-94DB-82E218B4FEDE}"/>
    <hyperlink ref="AK414" r:id="rId1528" display="https://fbref.com/en/players/ab651565/matchlogs/2023-2024/summary/Nathan-Redmond-Match-Logs" xr:uid="{996655A1-BFAE-4C48-8B87-EF99900D2721}"/>
    <hyperlink ref="B208" r:id="rId1529" display="https://fbref.com/en/players/803ae100/Harrison-Reed" xr:uid="{BED1F886-ED74-4F16-87BB-C2739058F3BF}"/>
    <hyperlink ref="C208" r:id="rId1530" display="https://fbref.com/en/country/ENG/England-Football" xr:uid="{502658EF-7983-4B0F-856D-385FBB92DCBF}"/>
    <hyperlink ref="E208" r:id="rId1531" display="https://fbref.com/en/squads/fd962109/Fulham-Stats" xr:uid="{46F6D0CD-9810-4AA8-B7C9-78ED9204572C}"/>
    <hyperlink ref="AK208" r:id="rId1532" display="https://fbref.com/en/players/803ae100/matchlogs/2023-2024/summary/Harrison-Reed-Match-Logs" xr:uid="{9BE418AA-CA65-467F-899E-4A0F7B402D38}"/>
    <hyperlink ref="B305" r:id="rId1533" display="https://fbref.com/en/players/3353737a/Sergio-Reguilon" xr:uid="{D6C78341-EF90-40CD-A07F-A29054C88F0D}"/>
    <hyperlink ref="C305" r:id="rId1534" display="https://fbref.com/en/country/ESP/Spain-Football" xr:uid="{FBA7B4C5-0787-43CF-83B2-86E7B32EEB14}"/>
    <hyperlink ref="E305" r:id="rId1535" display="https://fbref.com/en/squads/19538871/Manchester-United-Stats" xr:uid="{9177C01B-E369-413E-AEFE-10A7F6B07B3D}"/>
    <hyperlink ref="AK305" r:id="rId1536" display="https://fbref.com/en/players/3353737a/matchlogs/2023-2024/summary/Sergio-Reguilon-Match-Logs" xr:uid="{27054BE0-2926-4555-A8FE-D373AA7EF204}"/>
    <hyperlink ref="B233" r:id="rId1537" display="https://fbref.com/en/players/0f7533cd/Bobby-Reid" xr:uid="{2F869C26-3AE4-47A7-9BBC-BC774FE03332}"/>
    <hyperlink ref="C233" r:id="rId1538" display="https://fbref.com/en/country/JAM/Jamaica-Football" xr:uid="{43EFB2A6-9EF3-4D5F-9AFD-228F446CF1E3}"/>
    <hyperlink ref="E233" r:id="rId1539" display="https://fbref.com/en/squads/fd962109/Fulham-Stats" xr:uid="{7C32754E-0D40-4A86-B328-6A624865DC7F}"/>
    <hyperlink ref="AK233" r:id="rId1540" display="https://fbref.com/en/players/0f7533cd/matchlogs/2023-2024/summary/Bobby-Reid-Match-Logs" xr:uid="{71463337-36DD-42D8-A124-15CEDBCE418D}"/>
    <hyperlink ref="B32" r:id="rId1541" display="https://fbref.com/en/players/1c7012b8/Declan-Rice" xr:uid="{474E94BD-58D0-40E5-BDD3-BB254F4977C7}"/>
    <hyperlink ref="C32" r:id="rId1542" display="https://fbref.com/en/country/ENG/England-Football" xr:uid="{1ED6FC5D-1F24-426D-8EA1-527FC75DD94B}"/>
    <hyperlink ref="E32" r:id="rId1543" display="https://fbref.com/en/squads/18bb7c10/Arsenal-Stats" xr:uid="{64876A86-080A-4C0C-9B76-7A896D1F3D32}"/>
    <hyperlink ref="AK32" r:id="rId1544" display="https://fbref.com/en/players/1c7012b8/matchlogs/2023-2024/summary/Declan-Rice-Match-Logs" xr:uid="{BF51CCD8-9171-4122-ABCE-4D61121AE862}"/>
    <hyperlink ref="B315" r:id="rId1545" display="https://fbref.com/en/players/0a3d6d2b/Chris-Richards" xr:uid="{7B63A990-5D48-47CE-B677-D90892BF94E7}"/>
    <hyperlink ref="C315" r:id="rId1546" display="https://fbref.com/en/country/USA/United-States-Football" xr:uid="{0E19263F-B51A-464F-BF1F-AA22163C89FF}"/>
    <hyperlink ref="E315" r:id="rId1547" display="https://fbref.com/en/squads/47c64c55/Crystal-Palace-Stats" xr:uid="{CD8C2705-E177-4331-AD2F-E1EB43DF84EB}"/>
    <hyperlink ref="AK315" r:id="rId1548" display="https://fbref.com/en/players/0a3d6d2b/matchlogs/2023-2024/summary/Chris-Richards-Match-Logs" xr:uid="{44F5770E-7DAD-47EF-A4DE-771E168D2F14}"/>
    <hyperlink ref="B237" r:id="rId1549" display="https://fbref.com/en/players/fa031b34/Richarlison" xr:uid="{82CD63BA-8DBA-45D3-95C5-3DCA4E7FCC94}"/>
    <hyperlink ref="C237" r:id="rId1550" display="https://fbref.com/en/country/BRA/Brazil-Football" xr:uid="{9586D4D7-EC87-4DB2-9182-6F4BAF0B7CAA}"/>
    <hyperlink ref="E237" r:id="rId1551" display="https://fbref.com/en/squads/361ca564/Tottenham-Hotspur-Stats" xr:uid="{CABB12D2-4A5A-477A-850B-68D7F485BDD7}"/>
    <hyperlink ref="AK237" r:id="rId1552" display="https://fbref.com/en/players/fa031b34/matchlogs/2023-2024/summary/Richarlison-Match-Logs" xr:uid="{A49FBF2B-8CBA-4BC4-B131-0E99184BF009}"/>
    <hyperlink ref="B422" r:id="rId1553" display="https://fbref.com/en/players/7a1f2c08/Jairo-Riedewald" xr:uid="{E09CE9B8-7212-492B-84C5-3384084E9B1C}"/>
    <hyperlink ref="C422" r:id="rId1554" display="https://fbref.com/en/country/NED/Netherlands-Football" xr:uid="{2F1C44F4-0C45-4738-BE22-5E2B35CEE6CF}"/>
    <hyperlink ref="E422" r:id="rId1555" display="https://fbref.com/en/squads/47c64c55/Crystal-Palace-Stats" xr:uid="{64F9C750-AF83-4836-882C-3D5185E67F4F}"/>
    <hyperlink ref="AK422" r:id="rId1556" display="https://fbref.com/en/players/7a1f2c08/matchlogs/2023-2024/summary/Jairo-Riedewald-Match-Logs" xr:uid="{8CA78AB2-2F8E-444F-A642-5ADBA63A6EC7}"/>
    <hyperlink ref="B421" r:id="rId1557" display="https://fbref.com/en/players/71ef519e/Matt-Ritchie" xr:uid="{BB206BEB-E7A4-41B4-A1EB-A53D7C915D8F}"/>
    <hyperlink ref="C421" r:id="rId1558" display="https://fbref.com/en/country/SCO/Scotland-Football" xr:uid="{04E0E9B7-454C-48A7-A8D2-68E8D434D3AC}"/>
    <hyperlink ref="E421" r:id="rId1559" display="https://fbref.com/en/squads/b2b47a98/Newcastle-United-Stats" xr:uid="{C9E1A28E-E703-43BB-A87E-5CE0CC94C1EC}"/>
    <hyperlink ref="AK421" r:id="rId1560" display="https://fbref.com/en/players/71ef519e/matchlogs/2023-2024/summary/Matt-Ritchie-Match-Logs" xr:uid="{C37EB641-390B-4BBF-A585-A76B067CEDD1}"/>
    <hyperlink ref="B210" r:id="rId1561" display="https://fbref.com/en/players/24fae784/Connor-Roberts" xr:uid="{A628950A-76AE-4E33-A118-F2F301C69ED0}"/>
    <hyperlink ref="C210" r:id="rId1562" display="https://fbref.com/en/country/WAL/Wales-Football" xr:uid="{A4E9C0F7-8B7D-499B-AA5F-D161A34ABCA9}"/>
    <hyperlink ref="E210" r:id="rId1563" display="https://fbref.com/en/squads/943e8050/Burnley-Stats" xr:uid="{F9E62D07-9409-4995-B17B-41DD69CAD2ED}"/>
    <hyperlink ref="AK210" r:id="rId1564" display="https://fbref.com/en/players/24fae784/matchlogs/2023-2024/summary/Connor-Roberts-Match-Logs" xr:uid="{89F1CF56-228F-4FFC-82C4-D6C321CC87D2}"/>
    <hyperlink ref="B215" r:id="rId1565" display="https://fbref.com/en/players/2e4f5f03/Andrew-Robertson" xr:uid="{6C6CFC8C-4F3B-4197-877A-034B6D1E5874}"/>
    <hyperlink ref="C215" r:id="rId1566" display="https://fbref.com/en/country/SCO/Scotland-Football" xr:uid="{822C609D-3735-4592-98C0-C7BD47D4355C}"/>
    <hyperlink ref="E215" r:id="rId1567" display="https://fbref.com/en/squads/822bd0ba/Liverpool-Stats" xr:uid="{A7A57CE3-80E0-43B5-81DE-A82702D490D6}"/>
    <hyperlink ref="AK215" r:id="rId1568" display="https://fbref.com/en/players/2e4f5f03/matchlogs/2023-2024/summary/Andrew-Robertson-Match-Logs" xr:uid="{87918BA3-4A53-4755-AF94-EE4F1BC95BEC}"/>
    <hyperlink ref="B50" r:id="rId1569" display="https://fbref.com/en/players/289601e6/Antonee-Robinson" xr:uid="{3296258C-1A6A-4A7B-8A71-53210A47B20E}"/>
    <hyperlink ref="C50" r:id="rId1570" display="https://fbref.com/en/country/USA/United-States-Football" xr:uid="{9B11EA69-F0DA-4BBC-B5DD-1AE59B2E8C23}"/>
    <hyperlink ref="E50" r:id="rId1571" display="https://fbref.com/en/squads/fd962109/Fulham-Stats" xr:uid="{B18C7CA3-123F-44C2-B392-F79E704B6320}"/>
    <hyperlink ref="AK50" r:id="rId1572" display="https://fbref.com/en/players/289601e6/matchlogs/2023-2024/summary/Antonee-Robinson-Match-Logs" xr:uid="{BD7BA991-108B-466C-9BB8-18C166475B16}"/>
    <hyperlink ref="B29" r:id="rId1573" display="https://fbref.com/en/players/7399c7a8/Jack-Robinson" xr:uid="{A6061ABA-1206-4EE6-A7B6-D3D84C9EF4D8}"/>
    <hyperlink ref="C29" r:id="rId1574" display="https://fbref.com/en/country/ENG/England-Football" xr:uid="{CAB35916-D494-4367-8646-C0FBB413F776}"/>
    <hyperlink ref="E29" r:id="rId1575" display="https://fbref.com/en/squads/1df6b87e/Sheffield-United-Stats" xr:uid="{6047C2CC-3155-4158-84BB-2122AEBA3CFC}"/>
    <hyperlink ref="AK29" r:id="rId1576" display="https://fbref.com/en/players/7399c7a8/matchlogs/2023-2024/summary/Jack-Robinson-Match-Logs" xr:uid="{51922441-A9C3-4D71-B425-4764CCF92AB1}"/>
    <hyperlink ref="B114" r:id="rId1577" display="https://fbref.com/en/players/6434f10d/Rodri" xr:uid="{2B85FA5A-A81A-4C12-BC94-466A973E0D10}"/>
    <hyperlink ref="C114" r:id="rId1578" display="https://fbref.com/en/country/ESP/Spain-Football" xr:uid="{82AFF4AB-7212-498F-8963-66E24529A3FF}"/>
    <hyperlink ref="E114" r:id="rId1579" display="https://fbref.com/en/squads/b8fd03ef/Manchester-City-Stats" xr:uid="{5BA08EEB-EDCB-4A45-A028-6FAEDFCA06FB}"/>
    <hyperlink ref="AK114" r:id="rId1580" display="https://fbref.com/en/players/6434f10d/matchlogs/2023-2024/summary/Rodri-Match-Logs" xr:uid="{BA2965CE-47E0-4245-AD2B-61C3F6D26CF0}"/>
    <hyperlink ref="B241" r:id="rId1581" display="https://fbref.com/en/players/4ab53cdb/Jay-Rodriguez" xr:uid="{8E29C688-7735-4127-BAB9-5D13D1A01C68}"/>
    <hyperlink ref="C241" r:id="rId1582" display="https://fbref.com/en/country/ENG/England-Football" xr:uid="{52D9CE37-9EC2-44AD-AFB1-C791A33ED74E}"/>
    <hyperlink ref="E241" r:id="rId1583" display="https://fbref.com/en/squads/943e8050/Burnley-Stats" xr:uid="{C06BC38D-EFC9-46BC-BE65-9B00133AE749}"/>
    <hyperlink ref="AK241" r:id="rId1584" display="https://fbref.com/en/players/4ab53cdb/matchlogs/2023-2024/summary/Jay-Rodriguez-Match-Logs" xr:uid="{0A45F743-5032-4193-90C7-56BF6CC278FC}"/>
    <hyperlink ref="B269" r:id="rId1585" display="https://fbref.com/en/players/57c94db2/Mads-Roerslev" xr:uid="{E88B2F8B-DD1B-42D2-8B45-6AA63CA6E72A}"/>
    <hyperlink ref="C269" r:id="rId1586" display="https://fbref.com/en/country/DEN/Denmark-Football" xr:uid="{B164C24A-975C-4E3B-83BC-DF040AA704DC}"/>
    <hyperlink ref="E269" r:id="rId1587" display="https://fbref.com/en/squads/cd051869/Brentford-Stats" xr:uid="{FF4AC032-1C30-4A55-94B3-A89483D63EB3}"/>
    <hyperlink ref="AK269" r:id="rId1588" display="https://fbref.com/en/players/57c94db2/matchlogs/2023-2024/summary/Mads-Roerslev-Match-Logs" xr:uid="{7FE80C30-396D-4543-A5DA-39E0FF916CE9}"/>
    <hyperlink ref="B128" r:id="rId1589" display="https://fbref.com/en/players/a3d94a58/Cristian-Romero" xr:uid="{1ABBDC1A-6A64-4171-82DF-CB379CC68221}"/>
    <hyperlink ref="C128" r:id="rId1590" display="https://fbref.com/en/country/ARG/Argentina-Football" xr:uid="{40289DAE-DF16-468C-80C2-E4D950161AAC}"/>
    <hyperlink ref="E128" r:id="rId1591" display="https://fbref.com/en/squads/361ca564/Tottenham-Hotspur-Stats" xr:uid="{592D7435-6DBC-4C0F-9D7D-2B446365110D}"/>
    <hyperlink ref="AK128" r:id="rId1592" display="https://fbref.com/en/players/a3d94a58/matchlogs/2023-2024/summary/Cristian-Romero-Match-Logs" xr:uid="{43107C90-A813-48A7-91C6-61FB63E06416}"/>
    <hyperlink ref="B324" r:id="rId1593" display="https://fbref.com/en/players/10a10454/Joe-Rothwell" xr:uid="{7CF4DA25-001C-44FD-AA44-189F793019FD}"/>
    <hyperlink ref="C324" r:id="rId1594" display="https://fbref.com/en/country/ENG/England-Football" xr:uid="{0689AE68-6599-4C7B-933B-1723155EBBED}"/>
    <hyperlink ref="E324" r:id="rId1595" display="https://fbref.com/en/squads/4ba7cbea/Bournemouth-Stats" xr:uid="{D0520145-27F9-4D9F-8C59-59FB12A210AA}"/>
    <hyperlink ref="AK324" r:id="rId1596" display="https://fbref.com/en/players/10a10454/matchlogs/2023-2024/summary/Joe-Rothwell-Match-Logs" xr:uid="{D9E16EB9-91F6-4D87-80D7-9C7A28F71844}"/>
    <hyperlink ref="B216" r:id="rId1597" display="https://fbref.com/en/players/a9b1c319/Pelly-Ruddock-Mpanzu" xr:uid="{5659A4A1-6CE8-43D4-A4EE-6BC8005F81D1}"/>
    <hyperlink ref="C216" r:id="rId1598" display="https://fbref.com/en/country/COD/Congo-DR-Football" xr:uid="{097C282F-9EDA-41C8-81C4-629436BE6F7B}"/>
    <hyperlink ref="E216" r:id="rId1599" display="https://fbref.com/en/squads/e297cd13/Luton-Town-Stats" xr:uid="{093A7926-6CEC-45A4-B4A5-19824A0BDBA5}"/>
    <hyperlink ref="AK216" r:id="rId1600" display="https://fbref.com/en/players/a9b1c319/matchlogs/2023-2024/summary/Pelly-Ruddock-Mpanzu-Match-Logs" xr:uid="{4B2106B0-303D-47D6-B793-D85A5AC7AD1E}"/>
    <hyperlink ref="B64" r:id="rId1601" display="https://fbref.com/en/players/903b6e8b/Jose-Sa" xr:uid="{03134E2C-12A7-45AB-9D82-518147EEE50B}"/>
    <hyperlink ref="C64" r:id="rId1602" display="https://fbref.com/en/country/POR/Portugal-Football" xr:uid="{CB9E15BB-7784-44D0-9063-BCE6940084C7}"/>
    <hyperlink ref="E64" r:id="rId1603" display="https://fbref.com/en/squads/8cec06e1/Wolverhampton-Wanderers-Stats" xr:uid="{C9948CDE-3F63-46FF-85DD-F700480ECAE4}"/>
    <hyperlink ref="AK64" r:id="rId1604" display="https://fbref.com/en/players/903b6e8b/matchlogs/2023-2024/summary/Jose-Sa-Match-Logs" xr:uid="{BADE67AC-821A-4E02-867F-BA383357E576}"/>
    <hyperlink ref="B56" r:id="rId1605" display="https://fbref.com/en/players/bc7dc64d/Bukayo-Saka" xr:uid="{2074FF38-B2D0-4A5C-A4AF-377ADBA1E5B4}"/>
    <hyperlink ref="C56" r:id="rId1606" display="https://fbref.com/en/country/ENG/England-Football" xr:uid="{C84F7A97-A75E-47EB-909F-9037114307A0}"/>
    <hyperlink ref="E56" r:id="rId1607" display="https://fbref.com/en/squads/18bb7c10/Arsenal-Stats" xr:uid="{97303634-0CFC-446B-AF55-0E6B0C014EDF}"/>
    <hyperlink ref="AK56" r:id="rId1608" display="https://fbref.com/en/players/bc7dc64d/matchlogs/2023-2024/summary/Bukayo-Saka-Match-Logs" xr:uid="{DD22D5CF-3A5A-4C60-8C9F-285627EC254B}"/>
    <hyperlink ref="B33" r:id="rId1609" display="https://fbref.com/en/players/e342ad68/Mohamed-Salah" xr:uid="{217A6E32-2E2F-452B-8547-ED3E66D111F8}"/>
    <hyperlink ref="C33" r:id="rId1610" display="https://fbref.com/en/country/EGY/Egypt-Football" xr:uid="{4F1BDBE2-5FA5-49AB-93F2-4390389612F4}"/>
    <hyperlink ref="E33" r:id="rId1611" display="https://fbref.com/en/squads/822bd0ba/Liverpool-Stats" xr:uid="{204730D2-3401-4C27-A949-A7D5AA149FC3}"/>
    <hyperlink ref="AK33" r:id="rId1612" display="https://fbref.com/en/players/e342ad68/matchlogs/2023-2024/summary/Mohamed-Salah-Match-Logs" xr:uid="{88CD1CC9-7EBB-43B7-8E4E-4A486DF1B60A}"/>
    <hyperlink ref="B12" r:id="rId1613" display="https://fbref.com/en/players/972aeb2a/William-Saliba" xr:uid="{251AAF37-7E62-453B-8F15-B5F427247324}"/>
    <hyperlink ref="C12" r:id="rId1614" display="https://fbref.com/en/country/FRA/France-Football" xr:uid="{221E6672-121B-49AF-87F1-F445028366C0}"/>
    <hyperlink ref="E12" r:id="rId1615" display="https://fbref.com/en/squads/18bb7c10/Arsenal-Stats" xr:uid="{663CDA49-ED8B-4744-B1AD-D32CC2760FBF}"/>
    <hyperlink ref="AK12" r:id="rId1616" display="https://fbref.com/en/players/972aeb2a/matchlogs/2023-2024/summary/William-Saliba-Match-Logs" xr:uid="{39DFB6FA-D84E-41A5-9A57-C6105CF9B116}"/>
    <hyperlink ref="B390" r:id="rId1617" display="https://fbref.com/en/players/1b4f1169/Albert-Sambi-Lokonga" xr:uid="{A69F5B17-ABD5-43E0-B027-9ABAD385606F}"/>
    <hyperlink ref="C390" r:id="rId1618" display="https://fbref.com/en/country/BEL/Belgium-Football" xr:uid="{85B1303D-30D0-4048-B3AA-AE5CB28461D5}"/>
    <hyperlink ref="E390" r:id="rId1619" display="https://fbref.com/en/squads/e297cd13/Luton-Town-Stats" xr:uid="{0CFB0E43-241D-4FEE-9DDE-D9D8AF820EDE}"/>
    <hyperlink ref="AK390" r:id="rId1620" display="https://fbref.com/en/players/1b4f1169/matchlogs/2023-2024/summary/Albert-Sambi-Lokonga-Match-Logs" xr:uid="{F15250B2-362B-40DF-98C5-51211AD04BCE}"/>
    <hyperlink ref="B435" r:id="rId1621" display="https://fbref.com/en/players/da7b447d/Davinson-Sanchez" xr:uid="{51BF2690-B36A-4B8D-9C5E-2D9436E767C5}"/>
    <hyperlink ref="C435" r:id="rId1622" display="https://fbref.com/en/country/COL/Colombia-Football" xr:uid="{71B1A091-C42F-4B16-AA27-ABA8C57ED999}"/>
    <hyperlink ref="E435" r:id="rId1623" display="https://fbref.com/en/squads/361ca564/Tottenham-Hotspur-Stats" xr:uid="{30AC26EE-4589-4DFA-804A-7826C805ADC6}"/>
    <hyperlink ref="AK435" r:id="rId1624" display="https://fbref.com/en/players/da7b447d/matchlogs/2023-2024/summary/Davinson-Sanchez-Match-Logs" xr:uid="{84C48003-37A7-4926-BA30-BEA386CC0540}"/>
    <hyperlink ref="B21" r:id="rId1625" display="https://fbref.com/en/players/6a713852/Robert-Sanchez" xr:uid="{B47CC3E8-8EF7-48D0-A24C-5796C10D9E7A}"/>
    <hyperlink ref="C21" r:id="rId1626" display="https://fbref.com/en/country/ESP/Spain-Football" xr:uid="{42B7587F-425A-4D9D-B57B-E38491955855}"/>
    <hyperlink ref="E21" r:id="rId1627" display="https://fbref.com/en/squads/cff3d9bb/Chelsea-Stats" xr:uid="{08C81095-21F5-42E5-B1AF-497DD21AB7EA}"/>
    <hyperlink ref="AK21" r:id="rId1628" display="https://fbref.com/en/players/6a713852/matchlogs/2023-2024/summary/Robert-Sanchez-Match-Logs" xr:uid="{A11DCDAD-EE2E-412F-A798-BDDA1A5C0CF8}"/>
    <hyperlink ref="B433" r:id="rId1629" display="https://fbref.com/en/players/dbf053da/Jadon-Sancho" xr:uid="{E978DDB2-E130-4753-B584-5FC62791A0D3}"/>
    <hyperlink ref="C433" r:id="rId1630" display="https://fbref.com/en/country/ENG/England-Football" xr:uid="{32E78F0A-6FB0-422C-BC33-A3765495A64E}"/>
    <hyperlink ref="E433" r:id="rId1631" display="https://fbref.com/en/squads/19538871/Manchester-United-Stats" xr:uid="{269B90ED-F62E-48D8-B6EC-1324CAAF7FD5}"/>
    <hyperlink ref="AK433" r:id="rId1632" display="https://fbref.com/en/players/dbf053da/matchlogs/2023-2024/summary/Jadon-Sancho-Match-Logs" xr:uid="{CF127497-D164-4082-9E67-BF11281F6137}"/>
    <hyperlink ref="B209" r:id="rId1633" display="https://fbref.com/en/players/bced0375/Ibrahim-Sangare" xr:uid="{E61F94C2-1BD5-4C66-B560-2CE2568C589E}"/>
    <hyperlink ref="C209" r:id="rId1634" display="https://fbref.com/en/country/CIV/Cote-dIvoire-Football" xr:uid="{6CE62A44-7028-4268-BC75-33B57D6537E8}"/>
    <hyperlink ref="E209" r:id="rId1635" display="https://fbref.com/en/squads/e4a775cb/Nottingham-Forest-Stats" xr:uid="{58B2A3F0-E144-4D0A-8E32-B1891F742CA1}"/>
    <hyperlink ref="AK209" r:id="rId1636" display="https://fbref.com/en/players/bced0375/matchlogs/2023-2024/summary/Ibrahim-Sangare-Match-Logs" xr:uid="{590FA678-0CF4-4900-B3DF-B38A244AA840}"/>
    <hyperlink ref="B480" r:id="rId1637" display="https://fbref.com/en/players/dd745366/Andrey-Santos" xr:uid="{D5853FBC-DAEE-468B-B311-A6E560F7FBD1}"/>
    <hyperlink ref="C480" r:id="rId1638" display="https://fbref.com/en/country/BRA/Brazil-Football" xr:uid="{C36C1CAF-89D8-46F0-A4D1-352A1F3B03BA}"/>
    <hyperlink ref="E480" r:id="rId1639" display="https://fbref.com/en/squads/e4a775cb/Nottingham-Forest-Stats" xr:uid="{DCB00F44-A9E5-4E2F-B249-1B49C40AEFCF}"/>
    <hyperlink ref="AK480" r:id="rId1640" display="https://fbref.com/en/players/dd745366/matchlogs/2023-2024/summary/Andrey-Santos-Match-Logs" xr:uid="{7121A2FC-EA61-47D9-9A57-1C5C66E0EB0C}"/>
    <hyperlink ref="B322" r:id="rId1641" display="https://fbref.com/en/players/9744ff80/Pablo-Sarabia" xr:uid="{A047822E-5CD9-4C3A-8382-3A14967D8A9F}"/>
    <hyperlink ref="C322" r:id="rId1642" display="https://fbref.com/en/country/ESP/Spain-Football" xr:uid="{2ECA6FD5-114A-4974-85B7-EB796D0CCC53}"/>
    <hyperlink ref="E322" r:id="rId1643" display="https://fbref.com/en/squads/8cec06e1/Wolverhampton-Wanderers-Stats" xr:uid="{98041EF9-84D4-4738-AC85-039933F98EE4}"/>
    <hyperlink ref="AK322" r:id="rId1644" display="https://fbref.com/en/players/9744ff80/matchlogs/2023-2024/summary/Pablo-Sarabia-Match-Logs" xr:uid="{7983012F-690A-4D5C-8444-33E80486F323}"/>
    <hyperlink ref="B349" r:id="rId1645" display="https://fbref.com/en/players/52afb588/Kevin-Schade" xr:uid="{B40E58C4-E9BA-4735-ACD6-835C82925B5A}"/>
    <hyperlink ref="C349" r:id="rId1646" display="https://fbref.com/en/country/GER/Germany-Football" xr:uid="{5DB2806A-8606-44AC-90FF-58F547C6C500}"/>
    <hyperlink ref="E349" r:id="rId1647" display="https://fbref.com/en/squads/cd051869/Brentford-Stats" xr:uid="{7D59DC00-138A-4BD7-BF94-BC7804811166}"/>
    <hyperlink ref="AK349" r:id="rId1648" display="https://fbref.com/en/players/52afb588/matchlogs/2023-2024/summary/Kevin-Schade-Match-Logs" xr:uid="{C6250106-C6E8-4DF2-BF4E-22F31FDE9BBD}"/>
    <hyperlink ref="B13" r:id="rId1649" display="https://fbref.com/en/players/c8aa95da/Fabian-Schar" xr:uid="{8A71F5C0-B075-44DF-A375-67D003ADFEC2}"/>
    <hyperlink ref="C13" r:id="rId1650" display="https://fbref.com/en/country/SUI/Switzerland-Football" xr:uid="{0659FA40-074E-48EF-8751-E5908BA2A8CB}"/>
    <hyperlink ref="E13" r:id="rId1651" display="https://fbref.com/en/squads/b2b47a98/Newcastle-United-Stats" xr:uid="{A515C484-6149-41F8-99D3-DAF5344ABC6F}"/>
    <hyperlink ref="AK13" r:id="rId1652" display="https://fbref.com/en/players/c8aa95da/matchlogs/2023-2024/summary/Fabian-Schar-Match-Logs" xr:uid="{E639C56A-0766-487A-A3B3-23B217954409}"/>
    <hyperlink ref="B145" r:id="rId1653" display="https://fbref.com/en/players/3312f911/Jeffrey-Schlupp" xr:uid="{97A1CC2F-A8E2-46E3-B065-693B37C97F95}"/>
    <hyperlink ref="C145" r:id="rId1654" display="https://fbref.com/en/country/GHA/Ghana-Football" xr:uid="{3EBE0513-C3D6-4A01-AAB1-6CA971F22F10}"/>
    <hyperlink ref="E145" r:id="rId1655" display="https://fbref.com/en/squads/47c64c55/Crystal-Palace-Stats" xr:uid="{62BA918B-EBCB-4B66-A157-8CF997C23AD2}"/>
    <hyperlink ref="AK145" r:id="rId1656" display="https://fbref.com/en/players/3312f911/matchlogs/2023-2024/summary/Jeffrey-Schlupp-Match-Logs" xr:uid="{AAAD5ABB-9B02-4E9C-8C73-C4B8AE89FE7C}"/>
    <hyperlink ref="B370" r:id="rId1657" display="https://fbref.com/en/players/104d0bb8/Alex-Scott" xr:uid="{EFEF88C8-F92A-44DC-8C7F-1ECBF27161B5}"/>
    <hyperlink ref="C370" r:id="rId1658" display="https://fbref.com/en/country/ENG/England-Football" xr:uid="{6C52110A-F92D-4100-8E19-09413F962A98}"/>
    <hyperlink ref="E370" r:id="rId1659" display="https://fbref.com/en/squads/4ba7cbea/Bournemouth-Stats" xr:uid="{646F4BF2-ED45-4402-821D-711F87A54FD2}"/>
    <hyperlink ref="AK370" r:id="rId1660" display="https://fbref.com/en/players/104d0bb8/matchlogs/2023-2024/summary/Alex-Scott-Match-Logs" xr:uid="{4A167B89-6338-41F3-8651-636F9008A23D}"/>
    <hyperlink ref="B48" r:id="rId1661" display="https://fbref.com/en/players/d04b94db/Nelson-Semedo" xr:uid="{6FD78CBC-CDA1-4429-894A-7B7FACAEDD91}"/>
    <hyperlink ref="C48" r:id="rId1662" display="https://fbref.com/en/country/POR/Portugal-Football" xr:uid="{525BFEDA-C808-46C8-826E-778762CEF405}"/>
    <hyperlink ref="E48" r:id="rId1663" display="https://fbref.com/en/squads/8cec06e1/Wolverhampton-Wanderers-Stats" xr:uid="{1C52ADAC-5999-46EA-832C-A99FF4A44D79}"/>
    <hyperlink ref="AK48" r:id="rId1664" display="https://fbref.com/en/players/d04b94db/matchlogs/2023-2024/summary/Nelson-Semedo-Match-Logs" xr:uid="{37511886-2B46-4414-B786-3CA49D2151C4}"/>
    <hyperlink ref="B226" r:id="rId1665" display="https://fbref.com/en/players/efd2ec23/Antoine-Semenyo" xr:uid="{7550C934-3FEC-4B32-B731-687DCDB4620E}"/>
    <hyperlink ref="C226" r:id="rId1666" display="https://fbref.com/en/country/GHA/Ghana-Football" xr:uid="{21A75707-7651-44C4-B182-5F3275262CDF}"/>
    <hyperlink ref="E226" r:id="rId1667" display="https://fbref.com/en/squads/4ba7cbea/Bournemouth-Stats" xr:uid="{844010BA-6784-4ECE-8D00-E32BA886E6D8}"/>
    <hyperlink ref="AK226" r:id="rId1668" display="https://fbref.com/en/players/efd2ec23/matchlogs/2023-2024/summary/Antoine-Semenyo-Match-Logs" xr:uid="{E23A3687-D615-4714-B7BC-E7FAE59BA0F5}"/>
    <hyperlink ref="B159" r:id="rId1669" display="https://fbref.com/en/players/35141f4c/Marcos-Senesi" xr:uid="{26407E2B-E600-4901-9AEB-FFBAA41B2A32}"/>
    <hyperlink ref="C159" r:id="rId1670" display="https://fbref.com/en/country/ARG/Argentina-Football" xr:uid="{DCE473F6-04C6-4DBA-A8DD-A757CBE47FED}"/>
    <hyperlink ref="E159" r:id="rId1671" display="https://fbref.com/en/squads/4ba7cbea/Bournemouth-Stats" xr:uid="{7C5FA144-79C1-44A3-955D-FBA09A99C7AC}"/>
    <hyperlink ref="AK159" r:id="rId1672" display="https://fbref.com/en/players/35141f4c/matchlogs/2023-2024/summary/Marcos-Senesi-Match-Logs" xr:uid="{5F11183D-88BD-4C89-A048-70C03D282A17}"/>
    <hyperlink ref="B270" r:id="rId1673" display="https://fbref.com/en/players/9c94165b/Luke-Shaw" xr:uid="{D448D920-53E8-4597-8483-38FBF94DCBD4}"/>
    <hyperlink ref="C270" r:id="rId1674" display="https://fbref.com/en/country/ENG/England-Football" xr:uid="{4C4BE3DD-604B-4537-BCB4-4E84DDB02E14}"/>
    <hyperlink ref="E270" r:id="rId1675" display="https://fbref.com/en/squads/19538871/Manchester-United-Stats" xr:uid="{3FF2EE05-62DE-4894-8D5B-472E2E2456D6}"/>
    <hyperlink ref="AK270" r:id="rId1676" display="https://fbref.com/en/players/9c94165b/matchlogs/2023-2024/summary/Luke-Shaw-Match-Logs" xr:uid="{76822643-CC49-42BA-9190-4A8B26F05CCD}"/>
    <hyperlink ref="B115" r:id="rId1677" display="https://fbref.com/en/players/3eb22ec9/Bernardo-Silva" xr:uid="{2994DDD9-0A89-426D-934D-B3444450AED6}"/>
    <hyperlink ref="C115" r:id="rId1678" display="https://fbref.com/en/country/POR/Portugal-Football" xr:uid="{CB220316-6EAC-4FD4-8993-A4665124EA23}"/>
    <hyperlink ref="E115" r:id="rId1679" display="https://fbref.com/en/squads/b8fd03ef/Manchester-City-Stats" xr:uid="{7691B452-F5BF-437D-AA7B-74DA98753EBE}"/>
    <hyperlink ref="AK115" r:id="rId1680" display="https://fbref.com/en/players/3eb22ec9/matchlogs/2023-2024/summary/Bernardo-Silva-Match-Logs" xr:uid="{92ED48BC-B581-4D61-B90D-9ACAD039270C}"/>
    <hyperlink ref="B347" r:id="rId1681" display="https://fbref.com/en/players/e7aa9d7c/Fabio-Silva" xr:uid="{784C0D23-99A6-480B-B6B3-5D606D324282}"/>
    <hyperlink ref="C347" r:id="rId1682" display="https://fbref.com/en/country/POR/Portugal-Football" xr:uid="{7FFCAB20-3A23-4596-9311-B7887ACBFEED}"/>
    <hyperlink ref="E347" r:id="rId1683" display="https://fbref.com/en/squads/8cec06e1/Wolverhampton-Wanderers-Stats" xr:uid="{E248EDAE-FA7F-4D7E-B3DE-1D72D5AA394C}"/>
    <hyperlink ref="AK347" r:id="rId1684" display="https://fbref.com/en/players/e7aa9d7c/matchlogs/2023-2024/summary/Fabio-Silva-Match-Logs" xr:uid="{121D6DBF-2063-4CBA-8C12-998AD5891A59}"/>
    <hyperlink ref="B38" r:id="rId1685" display="https://fbref.com/en/players/86e7deaf/Thiago-Silva" xr:uid="{F66D50A9-621D-4230-893B-CC59AAD05FF2}"/>
    <hyperlink ref="C38" r:id="rId1686" display="https://fbref.com/en/country/BRA/Brazil-Football" xr:uid="{A1760B3E-D3AD-43C0-A054-13FB1142A0A1}"/>
    <hyperlink ref="E38" r:id="rId1687" display="https://fbref.com/en/squads/cff3d9bb/Chelsea-Stats" xr:uid="{F9868A12-3395-40B4-8C94-398909AA3A84}"/>
    <hyperlink ref="AK38" r:id="rId1688" display="https://fbref.com/en/players/86e7deaf/matchlogs/2023-2024/summary/Thiago-Silva-Match-Logs" xr:uid="{A396D9A7-128F-438F-9BC9-A5708599AB58}"/>
    <hyperlink ref="B345" r:id="rId1689" display="https://fbref.com/en/players/8e16dd48/Luis-Sinisterra" xr:uid="{48BA9C5A-9D92-413D-8D16-66B799F34C19}"/>
    <hyperlink ref="C345" r:id="rId1690" display="https://fbref.com/en/country/COL/Colombia-Football" xr:uid="{B70397C4-39B7-42BA-8915-2B1CB320E6D1}"/>
    <hyperlink ref="E345" r:id="rId1691" display="https://fbref.com/en/squads/4ba7cbea/Bournemouth-Stats" xr:uid="{69C8DE4E-1B29-400B-8808-5DDF920953B2}"/>
    <hyperlink ref="AK345" r:id="rId1692" display="https://fbref.com/en/players/8e16dd48/matchlogs/2023-2024/summary/Luis-Sinisterra-Match-Logs" xr:uid="{E597DF0E-9A86-44B6-9CED-CAE6C93750B3}"/>
    <hyperlink ref="B357" r:id="rId1693" display="https://fbref.com/en/players/6250083a/Oliver-Skipp" xr:uid="{77D49921-B6AB-4F6F-BA2E-9A94C5C13399}"/>
    <hyperlink ref="C357" r:id="rId1694" display="https://fbref.com/en/country/ENG/England-Football" xr:uid="{650E64D7-0CC0-4275-9EBD-EB5F59DAAABD}"/>
    <hyperlink ref="E357" r:id="rId1695" display="https://fbref.com/en/squads/361ca564/Tottenham-Hotspur-Stats" xr:uid="{D426D48E-CD06-41CF-8CDE-5BF98B0FF013}"/>
    <hyperlink ref="AK357" r:id="rId1696" display="https://fbref.com/en/players/6250083a/matchlogs/2023-2024/summary/Oliver-Skipp-Match-Logs" xr:uid="{57169CC1-3A84-495B-8F5B-E58323EC4BB3}"/>
    <hyperlink ref="B280" r:id="rId1697" display="https://fbref.com/en/players/20b104bc/Adam-Smith" xr:uid="{41EC2FFB-AB52-49A1-BDD1-54C40750B1AA}"/>
    <hyperlink ref="C280" r:id="rId1698" display="https://fbref.com/en/country/ENG/England-Football" xr:uid="{4D93D2DA-7908-4E9D-B4C6-B7F3E77CAE7B}"/>
    <hyperlink ref="E280" r:id="rId1699" display="https://fbref.com/en/squads/4ba7cbea/Bournemouth-Stats" xr:uid="{F239A5B0-8443-4928-B7CB-B83857494FD5}"/>
    <hyperlink ref="AK280" r:id="rId1700" display="https://fbref.com/en/players/20b104bc/matchlogs/2023-2024/summary/Adam-Smith-Match-Logs" xr:uid="{1AB7F80B-6744-44D6-B88F-BBD7670DFA17}"/>
    <hyperlink ref="B416" r:id="rId1701" display="https://fbref.com/en/players/17695062/Emile-Smith-Rowe" xr:uid="{B0C0C1BC-1FA2-478D-B473-3AAD808E16B6}"/>
    <hyperlink ref="C416" r:id="rId1702" display="https://fbref.com/en/country/ENG/England-Football" xr:uid="{DBE3C878-9D44-4C9E-8BC5-C0486100BACE}"/>
    <hyperlink ref="E416" r:id="rId1703" display="https://fbref.com/en/squads/18bb7c10/Arsenal-Stats" xr:uid="{80AFC1E9-EE73-4011-9C54-FD798DFD3753}"/>
    <hyperlink ref="AK416" r:id="rId1704" display="https://fbref.com/en/players/17695062/matchlogs/2023-2024/summary/Emile-Smith-Rowe-Match-Logs" xr:uid="{2166C2C8-27EF-43A5-86C2-4F2604EB431E}"/>
    <hyperlink ref="B22" r:id="rId1705" display="https://fbref.com/en/players/e77dc3b2/Dominic-Solanke" xr:uid="{8F2BE64A-CABE-4DC3-B0B3-11BCECBAC41A}"/>
    <hyperlink ref="C22" r:id="rId1706" display="https://fbref.com/en/country/ENG/England-Football" xr:uid="{BE0150FD-4474-4498-B2A7-4CF89EF38C76}"/>
    <hyperlink ref="E22" r:id="rId1707" display="https://fbref.com/en/squads/4ba7cbea/Bournemouth-Stats" xr:uid="{F506E392-672B-4597-8B87-59DCF0831BF1}"/>
    <hyperlink ref="AK22" r:id="rId1708" display="https://fbref.com/en/players/e77dc3b2/matchlogs/2023-2024/summary/Dominic-Solanke-Match-Logs" xr:uid="{6644306A-4EA0-429C-97EC-49E89A1680D4}"/>
    <hyperlink ref="B368" r:id="rId1709" display="https://fbref.com/en/players/886f9aac/Manor-Solomon" xr:uid="{E756496A-4952-46B0-B425-E9E37C4A46F3}"/>
    <hyperlink ref="C368" r:id="rId1710" display="https://fbref.com/en/country/ISR/Israel-Football" xr:uid="{9265C522-5659-4BD4-B8B0-8A733284C7F5}"/>
    <hyperlink ref="E368" r:id="rId1711" display="https://fbref.com/en/squads/361ca564/Tottenham-Hotspur-Stats" xr:uid="{C368A9E0-995C-4242-9BFB-2074FC6C811B}"/>
    <hyperlink ref="AK368" r:id="rId1712" display="https://fbref.com/en/players/886f9aac/matchlogs/2023-2024/summary/Manor-Solomon-Match-Logs" xr:uid="{4CEBD466-DF6D-48B5-A6BF-B9C242F5ADA4}"/>
    <hyperlink ref="B93" r:id="rId1713" display="https://fbref.com/en/players/6613c819/Tomas-Soucek" xr:uid="{8F69BFF7-8374-4D7B-8613-33797CC6A946}"/>
    <hyperlink ref="C93" r:id="rId1714" display="https://fbref.com/en/country/CZE/Czech-Republic-Football" xr:uid="{1618547C-FCE9-437E-8278-90E95A088A19}"/>
    <hyperlink ref="E93" r:id="rId1715" display="https://fbref.com/en/squads/7c21e445/West-Ham-United-Stats" xr:uid="{0DC89FBC-DF63-42B8-B85F-C5572F3F58A2}"/>
    <hyperlink ref="AK93" r:id="rId1716" display="https://fbref.com/en/players/6613c819/matchlogs/2023-2024/summary/Tomas-Soucek-Match-Logs" xr:uid="{70A70050-7528-457A-AF03-FE67E69349DB}"/>
    <hyperlink ref="B97" r:id="rId1717" display="https://fbref.com/en/players/6a8a7af8/Vinicius-Souza" xr:uid="{87589788-B34E-4553-846A-CACFA300D71D}"/>
    <hyperlink ref="C97" r:id="rId1718" display="https://fbref.com/en/country/BRA/Brazil-Football" xr:uid="{EF68C89B-A5D8-421A-8096-CBDCD86C879C}"/>
    <hyperlink ref="E97" r:id="rId1719" display="https://fbref.com/en/squads/1df6b87e/Sheffield-United-Stats" xr:uid="{2A74A7D2-16A2-4C43-A115-25C0E45BEA13}"/>
    <hyperlink ref="AK97" r:id="rId1720" display="https://fbref.com/en/players/6a8a7af8/matchlogs/2023-2024/summary/Vinicius-Souza-Match-Logs" xr:uid="{FCD7AE77-066D-4507-8A0D-F0E65928716C}"/>
    <hyperlink ref="B196" r:id="rId1721" display="https://fbref.com/en/players/28300a16/Jason-Steele" xr:uid="{BA0D06E2-2F32-4F19-AAFC-193251DEA6AB}"/>
    <hyperlink ref="C196" r:id="rId1722" display="https://fbref.com/en/country/ENG/England-Football" xr:uid="{C777A2C7-EED9-4AB1-BB4A-75CFFCC5FAAB}"/>
    <hyperlink ref="E196" r:id="rId1723" display="https://fbref.com/en/squads/d07537b9/Brighton-and-Hove-Albion-Stats" xr:uid="{697B4352-5013-4419-A81D-D41C0E6EC33C}"/>
    <hyperlink ref="AK196" r:id="rId1724" display="https://fbref.com/en/players/28300a16/matchlogs/2023-2024/summary/Jason-Steele-Match-Logs" xr:uid="{F027562C-C929-442A-930F-C8F6722376F9}"/>
    <hyperlink ref="B73" r:id="rId1725" display="https://fbref.com/en/players/b400bde0/Raheem-Sterling" xr:uid="{7572EAAA-35E6-43CD-98DB-4C6D1817E4E6}"/>
    <hyperlink ref="C73" r:id="rId1726" display="https://fbref.com/en/country/ENG/England-Football" xr:uid="{2CBC3EDD-C844-48DE-A9E8-186BC054DB91}"/>
    <hyperlink ref="E73" r:id="rId1727" display="https://fbref.com/en/squads/cff3d9bb/Chelsea-Stats" xr:uid="{8EC153DE-E931-4228-91D1-076C1203E0D3}"/>
    <hyperlink ref="AK73" r:id="rId1728" display="https://fbref.com/en/players/b400bde0/matchlogs/2023-2024/summary/Raheem-Sterling-Match-Logs" xr:uid="{20E10196-AAC6-449C-B79D-CD41B4986A90}"/>
    <hyperlink ref="B321" r:id="rId1729" display="https://fbref.com/en/players/5eecec3d/John-Stones" xr:uid="{F2216E44-9030-4955-9AA5-24C95680051B}"/>
    <hyperlink ref="C321" r:id="rId1730" display="https://fbref.com/en/country/ENG/England-Football" xr:uid="{C104451D-6842-420A-9CEF-C2744AE37C99}"/>
    <hyperlink ref="E321" r:id="rId1731" display="https://fbref.com/en/squads/b8fd03ef/Manchester-City-Stats" xr:uid="{C8EFD802-D2AF-4D0B-891C-6124A9C05194}"/>
    <hyperlink ref="AK321" r:id="rId1732" display="https://fbref.com/en/players/5eecec3d/matchlogs/2023-2024/summary/John-Stones-Match-Logs" xr:uid="{00269B57-2C10-4D3F-8DF8-324FF5089091}"/>
    <hyperlink ref="B405" r:id="rId1733" display="https://fbref.com/en/players/339fe0e8/Thomas-Strakosha" xr:uid="{A8CAF2BA-BB5A-4DCD-854F-122A6492A192}"/>
    <hyperlink ref="C405" r:id="rId1734" display="https://fbref.com/en/country/ALB/Albania-Football" xr:uid="{025319A0-2326-40B2-A8C2-705C93AB4FC9}"/>
    <hyperlink ref="E405" r:id="rId1735" display="https://fbref.com/en/squads/cd051869/Brentford-Stats" xr:uid="{88F01879-A4AA-4A2D-8069-47984A6EB356}"/>
    <hyperlink ref="AK405" r:id="rId1736" display="https://fbref.com/en/players/339fe0e8/matchlogs/2023-2024/summary/Thomas-Strakosha-Match-Logs" xr:uid="{E0EEC8CC-7E58-437B-9300-3DAB6A97FFC3}"/>
    <hyperlink ref="B34" r:id="rId1737" display="https://fbref.com/en/players/934e1968/Dominik-Szoboszlai" xr:uid="{0D2743FF-0707-4B2D-94A5-B9C8393F5B5E}"/>
    <hyperlink ref="C34" r:id="rId1738" display="https://fbref.com/en/country/HUN/Hungary-Football" xr:uid="{EF9FC062-CE7D-4A72-9D5F-A29428C75061}"/>
    <hyperlink ref="E34" r:id="rId1739" display="https://fbref.com/en/squads/822bd0ba/Liverpool-Stats" xr:uid="{5ABDA4EA-DC53-48CC-9CE7-469FE9963037}"/>
    <hyperlink ref="AK34" r:id="rId1740" display="https://fbref.com/en/players/934e1968/matchlogs/2023-2024/summary/Dominik-Szoboszlai-Match-Logs" xr:uid="{323A6888-E162-4832-B02D-0AA362A81454}"/>
    <hyperlink ref="B434" r:id="rId1741" display="https://fbref.com/en/players/e514ab62/Matt-Targett" xr:uid="{619A39B1-1BD7-4767-A746-C2BA358BADFD}"/>
    <hyperlink ref="C434" r:id="rId1742" display="https://fbref.com/en/country/ENG/England-Football" xr:uid="{D99E555E-4C92-46D2-A374-8E39A0387B81}"/>
    <hyperlink ref="E434" r:id="rId1743" display="https://fbref.com/en/squads/b2b47a98/Newcastle-United-Stats" xr:uid="{CEB990CE-CA29-46AA-9001-CA72B52EB4D2}"/>
    <hyperlink ref="AK434" r:id="rId1744" display="https://fbref.com/en/players/e514ab62/matchlogs/2023-2024/summary/Matt-Targett-Match-Logs" xr:uid="{7177C8F7-17FD-4259-B525-34A8E7ABC313}"/>
    <hyperlink ref="B17" r:id="rId1745" display="https://fbref.com/en/players/15ea812b/James-Tarkowski" xr:uid="{60140CFB-6176-4F75-AC2C-FFFA0338BDCB}"/>
    <hyperlink ref="C17" r:id="rId1746" display="https://fbref.com/en/country/ENG/England-Football" xr:uid="{BC42C672-1D4B-4588-A1D7-CA264A5AD5AA}"/>
    <hyperlink ref="E17" r:id="rId1747" display="https://fbref.com/en/squads/d3fd31cc/Everton-Stats" xr:uid="{332FAA70-9539-4000-8254-0BB06ED90DF1}"/>
    <hyperlink ref="AK17" r:id="rId1748" display="https://fbref.com/en/players/15ea812b/matchlogs/2023-2024/summary/James-Tarkowski-Match-Logs" xr:uid="{95F1F779-891F-4F5D-AD0B-4257949D7D92}"/>
    <hyperlink ref="B423" r:id="rId1749" display="https://fbref.com/en/players/a65c844b/Nuno-Tavares" xr:uid="{ACB35C73-6514-42A4-9095-2D4EAF2C3A60}"/>
    <hyperlink ref="C423" r:id="rId1750" display="https://fbref.com/en/country/POR/Portugal-Football" xr:uid="{2BA2C3DC-DE17-408D-995B-95353111024C}"/>
    <hyperlink ref="E423" r:id="rId1751" display="https://fbref.com/en/squads/e4a775cb/Nottingham-Forest-Stats" xr:uid="{01E854D4-23B5-4CFA-93D6-368BCDE4C51B}"/>
    <hyperlink ref="AK423" r:id="rId1752" display="https://fbref.com/en/players/a65c844b/matchlogs/2023-2024/summary/Nuno-Tavares-Match-Logs" xr:uid="{D8D74F5A-FD55-4364-9E44-FEF9998D0BF4}"/>
    <hyperlink ref="B170" r:id="rId1753" display="https://fbref.com/en/players/5c0da4a4/Marcus-Tavernier" xr:uid="{7F03B2F5-9BF4-405D-9E6A-335A254CC86A}"/>
    <hyperlink ref="C170" r:id="rId1754" display="https://fbref.com/en/country/ENG/England-Football" xr:uid="{044DAFBE-9AAA-444F-8F3F-12A3486B6B2E}"/>
    <hyperlink ref="E170" r:id="rId1755" display="https://fbref.com/en/squads/4ba7cbea/Bournemouth-Stats" xr:uid="{D0D29CDD-E140-4250-89C1-AD5EC395E746}"/>
    <hyperlink ref="AK170" r:id="rId1756" display="https://fbref.com/en/players/5c0da4a4/matchlogs/2023-2024/summary/Marcus-Tavernier-Match-Logs" xr:uid="{05EE6873-7ECC-4099-97F6-6B465BD542B3}"/>
    <hyperlink ref="B91" r:id="rId1757" display="https://fbref.com/en/players/cc2d7ad5/Charlie-Taylor" xr:uid="{7862B82C-6306-46A4-9E02-4379552A4C21}"/>
    <hyperlink ref="C91" r:id="rId1758" display="https://fbref.com/en/country/ENG/England-Football" xr:uid="{2D7E4040-CD17-4A37-BB75-62796788AED3}"/>
    <hyperlink ref="E91" r:id="rId1759" display="https://fbref.com/en/squads/943e8050/Burnley-Stats" xr:uid="{A985EBA9-2C23-4D7F-A719-ADF83C53EDA3}"/>
    <hyperlink ref="AK91" r:id="rId1760" display="https://fbref.com/en/players/cc2d7ad5/matchlogs/2023-2024/summary/Charlie-Taylor-Match-Logs" xr:uid="{EAFDDA63-36D7-47F1-818D-F77040C9917D}"/>
    <hyperlink ref="B274" r:id="rId1761" display="https://fbref.com/en/players/77d7c96f/Kenny-Tete" xr:uid="{03DB3DF9-B4FF-428C-986F-627E822BE4CC}"/>
    <hyperlink ref="C274" r:id="rId1762" display="https://fbref.com/en/country/NED/Netherlands-Football" xr:uid="{F0126D47-D602-43A5-BECB-EAF8E080989E}"/>
    <hyperlink ref="E274" r:id="rId1763" display="https://fbref.com/en/squads/fd962109/Fulham-Stats" xr:uid="{D5448FAD-E459-4107-8340-4E224AD28839}"/>
    <hyperlink ref="AK274" r:id="rId1764" display="https://fbref.com/en/players/77d7c96f/matchlogs/2023-2024/summary/Kenny-Tete-Match-Logs" xr:uid="{9618E59E-99BD-413E-A685-44E20F667EAA}"/>
    <hyperlink ref="B191" r:id="rId1765" display="https://fbref.com/en/players/fc027d02/Luke-Thomas" xr:uid="{50BFF07B-8201-4A5B-862E-0E2DDEC3E2FD}"/>
    <hyperlink ref="C191" r:id="rId1766" display="https://fbref.com/en/country/ENG/England-Football" xr:uid="{FF5FFB6E-E827-4A64-BF62-277BFEEA2B44}"/>
    <hyperlink ref="E191" r:id="rId1767" display="https://fbref.com/en/squads/1df6b87e/Sheffield-United-Stats" xr:uid="{96451911-DDF4-4D8B-84C7-9F27868A25B6}"/>
    <hyperlink ref="AK191" r:id="rId1768" display="https://fbref.com/en/players/fc027d02/matchlogs/2023-2024/summary/Luke-Thomas-Match-Logs" xr:uid="{868195F8-6916-404A-9D71-F8FA15614F3B}"/>
    <hyperlink ref="B257" r:id="rId1769" display="https://fbref.com/en/players/56f7a928/Youri-Tielemans" xr:uid="{6E0764D9-8773-4E50-8B63-209029160F39}"/>
    <hyperlink ref="C257" r:id="rId1770" display="https://fbref.com/en/country/BEL/Belgium-Football" xr:uid="{C7705B65-49F8-44D7-A026-64A0229644A8}"/>
    <hyperlink ref="E257" r:id="rId1771" display="https://fbref.com/en/squads/8602292d/Aston-Villa-Stats" xr:uid="{604D02A7-D981-41F5-B71E-3CD28EFCB83B}"/>
    <hyperlink ref="AK257" r:id="rId1772" display="https://fbref.com/en/players/56f7a928/matchlogs/2023-2024/summary/Youri-Tielemans-Match-Logs" xr:uid="{F2713348-E751-490E-B2C3-9CA65507E638}"/>
    <hyperlink ref="B446" r:id="rId1773" display="https://fbref.com/en/players/41034650/Jurrien-Timber" xr:uid="{284DE1A5-E0D2-4CA8-97CD-D01E2979B422}"/>
    <hyperlink ref="C446" r:id="rId1774" display="https://fbref.com/en/country/NED/Netherlands-Football" xr:uid="{6FE95319-0C0E-4D3C-AF39-40B85043B7F1}"/>
    <hyperlink ref="E446" r:id="rId1775" display="https://fbref.com/en/squads/18bb7c10/Arsenal-Stats" xr:uid="{8F2A740D-4D7A-47B4-A08C-CFDE7958CFF0}"/>
    <hyperlink ref="AK446" r:id="rId1776" display="https://fbref.com/en/players/41034650/matchlogs/2023-2024/summary/Jurrien-Timber-Match-Logs" xr:uid="{3820B87A-D1A1-4C23-9E20-A534BED73921}"/>
    <hyperlink ref="B211" r:id="rId1777" display="https://fbref.com/en/players/a105d46a/Harry-Toffolo" xr:uid="{F70807D2-D398-4219-9D4D-15FF849F8982}"/>
    <hyperlink ref="C211" r:id="rId1778" display="https://fbref.com/en/country/ENG/England-Football" xr:uid="{4F7FB2D0-B815-4823-B157-DC740959E1E3}"/>
    <hyperlink ref="E211" r:id="rId1779" display="https://fbref.com/en/squads/e4a775cb/Nottingham-Forest-Stats" xr:uid="{88072855-F801-4E80-9D29-021DFEADB6AD}"/>
    <hyperlink ref="AK211" r:id="rId1780" display="https://fbref.com/en/players/a105d46a/matchlogs/2023-2024/summary/Harry-Toffolo-Match-Logs" xr:uid="{07A7F866-C50C-4901-A836-8822378D1942}"/>
    <hyperlink ref="B252" r:id="rId1781" display="https://fbref.com/en/players/b3af9be1/Takehiro-Tomiyasu" xr:uid="{2E850363-83A4-4E98-8C96-F6439C2FDCE5}"/>
    <hyperlink ref="C252" r:id="rId1782" display="https://fbref.com/en/country/JPN/Japan-Football" xr:uid="{8AC5CBC1-DE93-4C97-AEB4-1D027C15A448}"/>
    <hyperlink ref="E252" r:id="rId1783" display="https://fbref.com/en/squads/18bb7c10/Arsenal-Stats" xr:uid="{CE249B4B-B508-46D2-8F34-2B608BCAF311}"/>
    <hyperlink ref="AK252" r:id="rId1784" display="https://fbref.com/en/players/b3af9be1/matchlogs/2023-2024/summary/Takehiro-Tomiyasu-Match-Logs" xr:uid="{9F718013-96F1-45F2-B0F2-7CAD3172EFA8}"/>
    <hyperlink ref="B502" r:id="rId1785" display="https://fbref.com/en/players/e7ca0439/James-Tomkins" xr:uid="{570639CA-8387-4C1A-A473-6ABDA2AA9ACD}"/>
    <hyperlink ref="C502" r:id="rId1786" display="https://fbref.com/en/country/ENG/England-Football" xr:uid="{E9B2752C-3F37-435F-9508-EAE0B8D79BAC}"/>
    <hyperlink ref="E502" r:id="rId1787" display="https://fbref.com/en/squads/47c64c55/Crystal-Palace-Stats" xr:uid="{43DE4636-DBD1-4010-B3F5-180609E37235}"/>
    <hyperlink ref="AK502" r:id="rId1788" display="https://fbref.com/en/players/e7ca0439/matchlogs/2023-2024/summary/James-Tomkins-Match-Logs" xr:uid="{4A36CD08-4CBE-4314-A8D2-B0ADF6D3A0F5}"/>
    <hyperlink ref="B295" r:id="rId1789" display="https://fbref.com/en/players/0db169ae/Sandro-Tonali" xr:uid="{DAE3BDC2-42FE-4B2F-B1C0-18A0EA2794ED}"/>
    <hyperlink ref="C295" r:id="rId1790" display="https://fbref.com/en/country/ITA/Italy-Football" xr:uid="{21A2D25F-7D5E-4DD9-8E53-27C99C44D780}"/>
    <hyperlink ref="E295" r:id="rId1791" display="https://fbref.com/en/squads/b2b47a98/Newcastle-United-Stats" xr:uid="{228D447A-6099-46EB-A600-7DDE2F9E6F14}"/>
    <hyperlink ref="AK295" r:id="rId1792" display="https://fbref.com/en/players/0db169ae/matchlogs/2023-2024/summary/Sandro-Tonali-Match-Logs" xr:uid="{20925FC9-5E1F-4524-9D3D-376AE9CA9090}"/>
    <hyperlink ref="B23" r:id="rId1793" display="https://fbref.com/en/players/532e1e4f/Pau-Torres" xr:uid="{E87A5880-E89A-4ED2-94B8-9E4BBA65516E}"/>
    <hyperlink ref="C23" r:id="rId1794" display="https://fbref.com/en/country/ESP/Spain-Football" xr:uid="{3707B49A-97B2-401A-8FAD-5CB8F0A0CC2D}"/>
    <hyperlink ref="E23" r:id="rId1795" display="https://fbref.com/en/squads/8602292d/Aston-Villa-Stats" xr:uid="{BAE5D6FD-BF3A-4420-AF62-3E76D585FBB1}"/>
    <hyperlink ref="AK23" r:id="rId1796" display="https://fbref.com/en/players/532e1e4f/matchlogs/2023-2024/summary/Pau-Torres-Match-Logs" xr:uid="{BD072FA2-9C64-4FA4-9882-0FBF7E5CC362}"/>
    <hyperlink ref="B308" r:id="rId1797" display="https://fbref.com/en/players/b28bbd58/Andros-Townsend" xr:uid="{9A807C0A-7344-4F3D-AEAF-D1E2B4F5DCDE}"/>
    <hyperlink ref="C308" r:id="rId1798" display="https://fbref.com/en/country/ENG/England-Football" xr:uid="{46B1FC0E-7AEF-4844-BCF2-B0EA8A76C177}"/>
    <hyperlink ref="E308" r:id="rId1799" display="https://fbref.com/en/squads/e297cd13/Luton-Town-Stats" xr:uid="{A748A424-4DC8-45EE-B129-4302DFAF2405}"/>
    <hyperlink ref="AK308" r:id="rId1800" display="https://fbref.com/en/players/b28bbd58/matchlogs/2023-2024/summary/Andros-Townsend-Match-Logs" xr:uid="{F9022F4B-5CD2-4A78-9EBF-E7794C1B8632}"/>
    <hyperlink ref="B14" r:id="rId1801" display="https://fbref.com/en/players/259fea27/James-Trafford" xr:uid="{37388F5E-0D24-40DF-80E4-CD3E90EB323A}"/>
    <hyperlink ref="C14" r:id="rId1802" display="https://fbref.com/en/country/ENG/England-Football" xr:uid="{04CCB119-0934-47B1-AFE1-5E21456F04F4}"/>
    <hyperlink ref="E14" r:id="rId1803" display="https://fbref.com/en/squads/943e8050/Burnley-Stats" xr:uid="{B72C2EC9-ED23-4B1A-BA7B-60A307FB33FF}"/>
    <hyperlink ref="AK14" r:id="rId1804" display="https://fbref.com/en/players/259fea27/matchlogs/2023-2024/summary/James-Trafford-Match-Logs" xr:uid="{F88E95ED-0972-4F76-867E-87ADD221923F}"/>
    <hyperlink ref="B448" r:id="rId1805" display="https://fbref.com/en/players/9a28eba4/Adama-Traore" xr:uid="{2C20C65C-C7F2-4DB2-888C-6C0ECF431AF1}"/>
    <hyperlink ref="C448" r:id="rId1806" display="https://fbref.com/en/country/ESP/Spain-Football" xr:uid="{FA6E265A-21B3-4578-94AD-AE8DFFB61264}"/>
    <hyperlink ref="E448" r:id="rId1807" display="https://fbref.com/en/squads/fd962109/Fulham-Stats" xr:uid="{1B51D461-948F-421E-9E38-68BFAC99A24B}"/>
    <hyperlink ref="AK448" r:id="rId1808" display="https://fbref.com/en/players/9a28eba4/matchlogs/2023-2024/summary/Adama-Traore-Match-Logs" xr:uid="{48E69191-F079-456C-A7CA-12D64E513D0E}"/>
    <hyperlink ref="B472" r:id="rId1809" display="https://fbref.com/en/players/c47541e0/Bertrand-Traore" xr:uid="{A40FDAEF-6D23-4FAA-9B78-5CE9951364F4}"/>
    <hyperlink ref="C472" r:id="rId1810" display="https://fbref.com/en/country/BFA/Burkina-Faso-Football" xr:uid="{DA585F1D-1F55-436C-A5AB-2C4DC22734D9}"/>
    <hyperlink ref="E472" r:id="rId1811" display="https://fbref.com/en/squads/8602292d/Aston-Villa-Stats" xr:uid="{317D9F45-584B-4E21-AAC5-62CE66EC9982}"/>
    <hyperlink ref="AK472" r:id="rId1812" display="https://fbref.com/en/players/c47541e0/matchlogs/2023-2024/summary/Bertrand-Traore-Match-Logs" xr:uid="{9A04710C-767D-4B2C-819C-0F7E9EA558F3}"/>
    <hyperlink ref="B316" r:id="rId1813" display="https://fbref.com/en/players/999ceb5f/Boubacar-Traore" xr:uid="{996DBEE8-9181-44B1-9CA7-135927D691E3}"/>
    <hyperlink ref="C316" r:id="rId1814" display="https://fbref.com/en/country/MLI/Mali-Football" xr:uid="{3B9DDCA2-9CF4-438D-B30D-60BD838EFE05}"/>
    <hyperlink ref="E316" r:id="rId1815" display="https://fbref.com/en/squads/8cec06e1/Wolverhampton-Wanderers-Stats" xr:uid="{0C35A3F5-31C1-485E-A179-BE63AA4687EB}"/>
    <hyperlink ref="AK316" r:id="rId1816" display="https://fbref.com/en/players/999ceb5f/matchlogs/2023-2024/summary/Boubacar-Traore-Match-Logs" xr:uid="{DB32E3FD-3113-49EE-95C4-C44225F204D8}"/>
    <hyperlink ref="B343" r:id="rId1817" display="https://fbref.com/en/players/b2a81fc6/Mike-Tresor" xr:uid="{258E08D6-5F37-4C31-B840-BFDE62877D90}"/>
    <hyperlink ref="C343" r:id="rId1818" display="https://fbref.com/en/country/BEL/Belgium-Football" xr:uid="{CC897328-3D79-4413-949B-937538E96FC2}"/>
    <hyperlink ref="E343" r:id="rId1819" display="https://fbref.com/en/squads/943e8050/Burnley-Stats" xr:uid="{3BEC7E6B-3B35-490C-9714-7F0241F1BFA5}"/>
    <hyperlink ref="AK343" r:id="rId1820" display="https://fbref.com/en/players/b2a81fc6/matchlogs/2023-2024/summary/Mike-Tresor-Match-Logs" xr:uid="{D0FDA45D-FE49-4587-BEC7-97E0F7AFAD2A}"/>
    <hyperlink ref="B30" r:id="rId1821" display="https://fbref.com/en/players/21512407/Kieran-Trippier" xr:uid="{19564158-2F63-4BE0-8E26-D0D4549BDE7D}"/>
    <hyperlink ref="C30" r:id="rId1822" display="https://fbref.com/en/country/ENG/England-Football" xr:uid="{BB512FB0-AC63-46AF-AE85-8C843DA6048C}"/>
    <hyperlink ref="E30" r:id="rId1823" display="https://fbref.com/en/squads/b2b47a98/Newcastle-United-Stats" xr:uid="{191470D7-436C-49C5-AD31-FCA348FD791C}"/>
    <hyperlink ref="AK30" r:id="rId1824" display="https://fbref.com/en/players/21512407/matchlogs/2023-2024/summary/Kieran-Trippier-Match-Logs" xr:uid="{AEBC8C96-738D-4022-B2AF-0DDF95E5CE66}"/>
    <hyperlink ref="B265" r:id="rId1825" display="https://fbref.com/en/players/38ceb24a/Leandro-Trossard" xr:uid="{0704EEEC-18A9-43AD-AA72-EE09DFCBE93D}"/>
    <hyperlink ref="C265" r:id="rId1826" display="https://fbref.com/en/country/BEL/Belgium-Football" xr:uid="{A3424E85-9D8F-4C76-A734-14270CF486AB}"/>
    <hyperlink ref="E265" r:id="rId1827" display="https://fbref.com/en/squads/18bb7c10/Arsenal-Stats" xr:uid="{A4E7A883-7B10-4963-A398-5A31CC674359}"/>
    <hyperlink ref="AK265" r:id="rId1828" display="https://fbref.com/en/players/38ceb24a/matchlogs/2023-2024/summary/Leandro-Trossard-Match-Logs" xr:uid="{1F23B5BA-9937-48FF-B64C-E9FBDB0DF01B}"/>
    <hyperlink ref="B193" r:id="rId1829" display="https://fbref.com/en/players/cddf767b/Auston-Trusty" xr:uid="{F9961B23-8DA7-4D68-AC2D-6A0CBEBEF3CA}"/>
    <hyperlink ref="C193" r:id="rId1830" display="https://fbref.com/en/country/USA/United-States-Football" xr:uid="{D219F698-34F4-4DED-82A5-A172CA0C6CEA}"/>
    <hyperlink ref="E193" r:id="rId1831" display="https://fbref.com/en/squads/1df6b87e/Sheffield-United-Stats" xr:uid="{A6AFCCA7-82B1-4395-86EB-C2FB6B4C67EA}"/>
    <hyperlink ref="AK193" r:id="rId1832" display="https://fbref.com/en/players/cddf767b/matchlogs/2023-2024/summary/Auston-Trusty-Match-Logs" xr:uid="{DCF20CED-C76F-49BD-B120-A4F5DF123EFD}"/>
    <hyperlink ref="B262" r:id="rId1833" display="https://fbref.com/en/players/f315ca93/Kostas-Tsimikas" xr:uid="{DC259E09-3230-443E-A04D-56B32E33233C}"/>
    <hyperlink ref="C262" r:id="rId1834" display="https://fbref.com/en/country/GRE/Greece-Football" xr:uid="{31A067FE-8640-4CB9-B350-5858FE0AD59D}"/>
    <hyperlink ref="E262" r:id="rId1835" display="https://fbref.com/en/squads/822bd0ba/Liverpool-Stats" xr:uid="{FC115743-D1A5-4ED8-BE8B-30BB03520B98}"/>
    <hyperlink ref="AK262" r:id="rId1836" display="https://fbref.com/en/players/f315ca93/matchlogs/2023-2024/summary/Kostas-Tsimikas-Match-Logs" xr:uid="{0DC78B2F-CDE3-4AE6-8D86-E32CEA2F44E7}"/>
    <hyperlink ref="B143" r:id="rId1837" display="https://fbref.com/en/players/4a51ba65/Matt-Turner" xr:uid="{E07DF3CF-D1F6-4B18-A546-EB8ABDA5BF06}"/>
    <hyperlink ref="C143" r:id="rId1838" display="https://fbref.com/en/country/USA/United-States-Football" xr:uid="{6766BB9C-7255-4AA9-A61A-2CA416DC3D3E}"/>
    <hyperlink ref="E143" r:id="rId1839" display="https://fbref.com/en/squads/e4a775cb/Nottingham-Forest-Stats" xr:uid="{40E8616B-9BB9-456D-B401-9D99EC4B2EE4}"/>
    <hyperlink ref="AK143" r:id="rId1840" display="https://fbref.com/en/players/4a51ba65/matchlogs/2023-2024/summary/Matt-Turner-Match-Logs" xr:uid="{127832C0-1649-4629-BAF9-A20509C90DF3}"/>
    <hyperlink ref="B101" r:id="rId1841" display="https://fbref.com/en/players/7cd520e8/Destiny-Udogie" xr:uid="{13EA0076-7C72-4AC1-82E3-CC916A463EEA}"/>
    <hyperlink ref="C101" r:id="rId1842" display="https://fbref.com/en/country/ITA/Italy-Football" xr:uid="{BC4D06D2-D56C-4868-AF33-F2A55EB2129F}"/>
    <hyperlink ref="E101" r:id="rId1843" display="https://fbref.com/en/squads/361ca564/Tottenham-Hotspur-Stats" xr:uid="{AB231D79-AE72-4EC3-8381-4F02DF5B910C}"/>
    <hyperlink ref="AK101" r:id="rId1844" display="https://fbref.com/en/players/7cd520e8/matchlogs/2023-2024/summary/Destiny-Udogie-Match-Logs" xr:uid="{318C22C9-6318-49E7-B546-5B5C54EE8898}"/>
    <hyperlink ref="B367" r:id="rId1845" display="https://fbref.com/en/players/1df4a109/Lesley-Ugochukwu" xr:uid="{9A28466F-F984-4159-9463-AD838B7A57B5}"/>
    <hyperlink ref="C367" r:id="rId1846" display="https://fbref.com/en/country/FRA/France-Football" xr:uid="{404B9B72-F771-4F65-A152-5F0D2AC8318E}"/>
    <hyperlink ref="E367" r:id="rId1847" display="https://fbref.com/en/squads/cff3d9bb/Chelsea-Stats" xr:uid="{BEDBD6D1-3EB1-46C6-B7B3-492E82FB456D}"/>
    <hyperlink ref="AK367" r:id="rId1848" display="https://fbref.com/en/players/1df4a109/matchlogs/2023-2024/summary/Lesley-Ugochukwu-Match-Logs" xr:uid="{9E027736-1C85-4A68-9B3E-E7010B899430}"/>
    <hyperlink ref="B86" r:id="rId1849" display="https://fbref.com/en/players/e06683ca/Virgil-van-Dijk" xr:uid="{CB779CA1-C3CF-40DB-A6E8-F3E705774540}"/>
    <hyperlink ref="C86" r:id="rId1850" display="https://fbref.com/en/country/NED/Netherlands-Football" xr:uid="{10766FF8-44AA-4F82-ADD4-5D6DB6DA5A06}"/>
    <hyperlink ref="E86" r:id="rId1851" display="https://fbref.com/en/squads/822bd0ba/Liverpool-Stats" xr:uid="{764DC8E3-FA04-4D4D-8053-939432D6206B}"/>
    <hyperlink ref="AK86" r:id="rId1852" display="https://fbref.com/en/players/e06683ca/matchlogs/2023-2024/summary/Virgil-van-Dijk-Match-Logs" xr:uid="{DE5025C7-991E-4DE2-8ACC-F7B2520E74F3}"/>
    <hyperlink ref="B328" r:id="rId1853" display="https://fbref.com/en/players/9f8e9423/Raphael-Varane" xr:uid="{BE074A5E-2250-410E-9817-585DC809C809}"/>
    <hyperlink ref="C328" r:id="rId1854" display="https://fbref.com/en/country/FRA/France-Football" xr:uid="{7DC35485-9F72-412C-83A7-BD73F3867507}"/>
    <hyperlink ref="E328" r:id="rId1855" display="https://fbref.com/en/squads/19538871/Manchester-United-Stats" xr:uid="{EBCA810F-C457-4FE2-ADDC-7F9898FB4E41}"/>
    <hyperlink ref="AK328" r:id="rId1856" display="https://fbref.com/en/players/9f8e9423/matchlogs/2023-2024/summary/Raphael-Varane-Match-Logs" xr:uid="{A85B5A44-F1E4-4AAA-B20A-CFD9A68AF6D1}"/>
    <hyperlink ref="B463" r:id="rId1857" display="https://fbref.com/en/players/3f7bafbe/Alejo-Veliz" xr:uid="{5E15A6A4-E611-4AA5-ACB5-7BAB01E43493}"/>
    <hyperlink ref="C463" r:id="rId1858" display="https://fbref.com/en/country/ARG/Argentina-Football" xr:uid="{3C97E840-E401-4B9F-B877-3014918A95EB}"/>
    <hyperlink ref="E463" r:id="rId1859" display="https://fbref.com/en/squads/361ca564/Tottenham-Hotspur-Stats" xr:uid="{37793D3A-A542-49F3-A660-966E27DAD8C6}"/>
    <hyperlink ref="AK463" r:id="rId1860" display="https://fbref.com/en/players/3f7bafbe/matchlogs/2023-2024/summary/Alejo-Veliz-Match-Logs" xr:uid="{AC06CDE1-B5AA-4846-9779-65BF892D2E9B}"/>
    <hyperlink ref="B173" r:id="rId1861" display="https://fbref.com/en/players/dad4b285/Joel-Veltman" xr:uid="{8F05A162-0606-44A9-BC33-5309C1DDA955}"/>
    <hyperlink ref="C173" r:id="rId1862" display="https://fbref.com/en/country/NED/Netherlands-Football" xr:uid="{D055292D-0AD4-4C3B-9AD0-FD6B7847C3F9}"/>
    <hyperlink ref="E173" r:id="rId1863" display="https://fbref.com/en/squads/d07537b9/Brighton-and-Hove-Albion-Stats" xr:uid="{2EC1D672-7FB5-44A4-A21D-6B5E1D872AB6}"/>
    <hyperlink ref="AK173" r:id="rId1864" display="https://fbref.com/en/players/dad4b285/matchlogs/2023-2024/summary/Joel-Veltman-Match-Logs" xr:uid="{3C6C4B51-97E2-4F1A-B1C0-9A8DDF290877}"/>
    <hyperlink ref="B157" r:id="rId1865" display="https://fbref.com/en/players/8fe2a392/Micky-van-de-Ven" xr:uid="{1E61461F-25DD-406E-9A78-07C1948DF783}"/>
    <hyperlink ref="C157" r:id="rId1866" display="https://fbref.com/en/country/NED/Netherlands-Football" xr:uid="{497DDC86-DB8D-412B-A2E3-712EE9865A3A}"/>
    <hyperlink ref="E157" r:id="rId1867" display="https://fbref.com/en/squads/361ca564/Tottenham-Hotspur-Stats" xr:uid="{6C7A2352-6725-4F48-9204-D271706C0EC6}"/>
    <hyperlink ref="AK157" r:id="rId1868" display="https://fbref.com/en/players/8fe2a392/matchlogs/2023-2024/summary/Micky-van-de-Ven-Match-Logs" xr:uid="{41D3B292-6BA0-470B-AB2F-23F4C9F7E04A}"/>
    <hyperlink ref="B242" r:id="rId1869" display="https://fbref.com/en/players/cf134113/Bart-Verbruggen" xr:uid="{B0647A37-ADF0-4926-9622-7D07961F2570}"/>
    <hyperlink ref="C242" r:id="rId1870" display="https://fbref.com/en/country/NED/Netherlands-Football" xr:uid="{9DD23CE7-3995-41DE-8481-2AF972175524}"/>
    <hyperlink ref="E242" r:id="rId1871" display="https://fbref.com/en/squads/d07537b9/Brighton-and-Hove-Albion-Stats" xr:uid="{1180E0FE-81AE-4BE5-96F0-3922C9085D58}"/>
    <hyperlink ref="AK242" r:id="rId1872" display="https://fbref.com/en/players/cf134113/matchlogs/2023-2024/summary/Bart-Verbruggen-Match-Logs" xr:uid="{D8F11813-5B05-4F02-AD83-0E88FBBA6B75}"/>
    <hyperlink ref="B15" r:id="rId1873" display="https://fbref.com/en/players/77d6fd4d/Guglielmo-Vicario" xr:uid="{C2C5AF66-2E2A-44D4-9F57-923C06F0311B}"/>
    <hyperlink ref="C15" r:id="rId1874" display="https://fbref.com/en/country/ITA/Italy-Football" xr:uid="{2DB99CA3-8B9B-4450-83DA-205EA892889B}"/>
    <hyperlink ref="E15" r:id="rId1875" display="https://fbref.com/en/squads/361ca564/Tottenham-Hotspur-Stats" xr:uid="{6EAB6BFC-989C-4C39-BEAF-C8C67849F512}"/>
    <hyperlink ref="AK15" r:id="rId1876" display="https://fbref.com/en/players/77d6fd4d/matchlogs/2023-2024/summary/Guglielmo-Vicario-Match-Logs" xr:uid="{FB773770-C343-4A0C-ACFD-5BC74B2B972E}"/>
    <hyperlink ref="B356" r:id="rId1877" display="https://fbref.com/en/players/6412cc03/Fabio-Vieira" xr:uid="{BC50BA46-B8FA-465E-9AD8-0C884CE80868}"/>
    <hyperlink ref="C356" r:id="rId1878" display="https://fbref.com/en/country/POR/Portugal-Football" xr:uid="{2A30F11D-0ABD-410F-9CB7-5ED4FA12D93B}"/>
    <hyperlink ref="E356" r:id="rId1879" display="https://fbref.com/en/squads/18bb7c10/Arsenal-Stats" xr:uid="{6D0D2FD9-89CB-495B-8D03-945859AF782B}"/>
    <hyperlink ref="AK356" r:id="rId1880" display="https://fbref.com/en/players/6412cc03/matchlogs/2023-2024/summary/Fabio-Vieira-Match-Logs" xr:uid="{8116F422-1508-4253-8B11-0EDA527951F6}"/>
    <hyperlink ref="B342" r:id="rId1881" display="https://fbref.com/en/players/8b529245/Carlos-Vinicius" xr:uid="{F8D0B832-6784-4577-8936-7886398E56A3}"/>
    <hyperlink ref="C342" r:id="rId1882" display="https://fbref.com/en/country/BRA/Brazil-Football" xr:uid="{9595D5D4-D48B-4C26-B3A0-5E8321D2B436}"/>
    <hyperlink ref="E342" r:id="rId1883" display="https://fbref.com/en/squads/fd962109/Fulham-Stats" xr:uid="{D321152D-9979-4655-8A7C-4096CB6E8037}"/>
    <hyperlink ref="AK342" r:id="rId1884" display="https://fbref.com/en/players/8b529245/matchlogs/2023-2024/summary/Carlos-Vinicius-Match-Logs" xr:uid="{C0643436-C63A-4DDF-840B-800D180C2C1E}"/>
    <hyperlink ref="B207" r:id="rId1885" display="https://fbref.com/en/players/9295dc1c/Vitinho" xr:uid="{39BEA90A-2D7A-4EE8-A36E-4A9069EEE772}"/>
    <hyperlink ref="C207" r:id="rId1886" display="https://fbref.com/en/country/BRA/Brazil-Football" xr:uid="{725127CA-EE0A-49BC-A90A-F3F1D909C5E1}"/>
    <hyperlink ref="E207" r:id="rId1887" display="https://fbref.com/en/squads/943e8050/Burnley-Stats" xr:uid="{11903457-7C73-4F97-A76A-868F3AC60895}"/>
    <hyperlink ref="AK207" r:id="rId1888" display="https://fbref.com/en/players/9295dc1c/matchlogs/2023-2024/summary/Vitinho-Match-Logs" xr:uid="{79651C75-4B30-41E8-BCBA-423CD00B7CC7}"/>
    <hyperlink ref="B291" r:id="rId1889" display="https://fbref.com/en/players/03df04ff/Odisseas-Vlachodimos" xr:uid="{F4EAACE2-46FD-44E0-B36D-0613E719157D}"/>
    <hyperlink ref="C291" r:id="rId1890" display="https://fbref.com/en/country/GRE/Greece-Football" xr:uid="{13F8E108-C6A9-4193-84E8-A9C252077525}"/>
    <hyperlink ref="E291" r:id="rId1891" display="https://fbref.com/en/squads/e4a775cb/Nottingham-Forest-Stats" xr:uid="{54A4706B-6DC1-4D86-9AD9-C833E377ED07}"/>
    <hyperlink ref="AK291" r:id="rId1892" display="https://fbref.com/en/players/03df04ff/matchlogs/2023-2024/summary/Odisseas-Vlachodimos-Match-Logs" xr:uid="{D5774FEB-3647-48F3-A86D-0E75C7B5154F}"/>
    <hyperlink ref="B18" r:id="rId1893" display="https://fbref.com/en/players/86dd77d1/Kyle-Walker" xr:uid="{86014D42-0E19-48F5-A11C-EFE4C238DE3B}"/>
    <hyperlink ref="C18" r:id="rId1894" display="https://fbref.com/en/country/ENG/England-Football" xr:uid="{3AADD3D0-F011-4B38-9DCC-D74A56FCE641}"/>
    <hyperlink ref="E18" r:id="rId1895" display="https://fbref.com/en/squads/b8fd03ef/Manchester-City-Stats" xr:uid="{5599321D-1D18-46E2-9228-B461AA1E0391}"/>
    <hyperlink ref="AK18" r:id="rId1896" display="https://fbref.com/en/players/86dd77d1/matchlogs/2023-2024/summary/Kyle-Walker-Match-Logs" xr:uid="{CBE5F0E1-4420-43A0-973F-9CD0898DBCDC}"/>
    <hyperlink ref="B266" r:id="rId1897" display="https://fbref.com/en/players/9e525177/Aaron-Wan-Bissaka" xr:uid="{29C45CD1-68C7-468F-8126-81F42D8DEFEE}"/>
    <hyperlink ref="C266" r:id="rId1898" display="https://fbref.com/en/country/ENG/England-Football" xr:uid="{1D876CC0-A5DF-4D1D-8AE6-5CFD03475FC8}"/>
    <hyperlink ref="E266" r:id="rId1899" display="https://fbref.com/en/squads/19538871/Manchester-United-Stats" xr:uid="{9D2E6BF4-64CC-4CA4-A7C6-93B4F97569BF}"/>
    <hyperlink ref="AK266" r:id="rId1900" display="https://fbref.com/en/players/9e525177/matchlogs/2023-2024/summary/Aaron-Wan-Bissaka-Match-Logs" xr:uid="{23D5F8E5-B2D7-4023-8250-0CF8EE075F0A}"/>
    <hyperlink ref="B58" r:id="rId1901" display="https://fbref.com/en/players/8a7ff278/Joel-Ward" xr:uid="{37245335-89E6-4936-8BCA-E51CFB59387F}"/>
    <hyperlink ref="C58" r:id="rId1902" display="https://fbref.com/en/country/ENG/England-Football" xr:uid="{13D6EE58-D388-4A69-AD43-53231213039C}"/>
    <hyperlink ref="E58" r:id="rId1903" display="https://fbref.com/en/squads/47c64c55/Crystal-Palace-Stats" xr:uid="{CBE9DA34-4339-4C67-97CC-1C5E28C50D04}"/>
    <hyperlink ref="AK58" r:id="rId1904" display="https://fbref.com/en/players/8a7ff278/matchlogs/2023-2024/summary/Joel-Ward-Match-Logs" xr:uid="{4B6A5B97-9F39-4F1C-8CC0-BE3531D828C3}"/>
    <hyperlink ref="B47" r:id="rId1905" display="https://fbref.com/en/players/3515d404/James-Ward-Prowse" xr:uid="{8C81F0A7-F42B-4440-B608-22C9BF624E5C}"/>
    <hyperlink ref="C47" r:id="rId1906" display="https://fbref.com/en/country/ENG/England-Football" xr:uid="{FB53CC15-F2BB-49F2-B49E-D29DA98C635D}"/>
    <hyperlink ref="E47" r:id="rId1907" display="https://fbref.com/en/squads/7c21e445/West-Ham-United-Stats" xr:uid="{47A38014-D59A-4DD3-9BFF-0EC82DE357F2}"/>
    <hyperlink ref="AK47" r:id="rId1908" display="https://fbref.com/en/players/3515d404/matchlogs/2023-2024/summary/James-Ward-Prowse-Match-Logs" xr:uid="{C807C1A8-2488-4CF7-BED7-88076E425075}"/>
    <hyperlink ref="B475" r:id="rId1909" display="https://fbref.com/en/players/95bd120d/Deivid-Washington" xr:uid="{68BEE636-3C7F-425A-9040-4441F11EDFF6}"/>
    <hyperlink ref="C475" r:id="rId1910" display="https://fbref.com/en/country/BRA/Brazil-Football" xr:uid="{E578D6EA-0691-41F1-9D8C-07B759EB8E3F}"/>
    <hyperlink ref="E475" r:id="rId1911" display="https://fbref.com/en/squads/cff3d9bb/Chelsea-Stats" xr:uid="{6E829F2D-A17A-46A4-91B4-55FDD7141AC5}"/>
    <hyperlink ref="AK475" r:id="rId1912" display="https://fbref.com/en/players/95bd120d/matchlogs/2023-2024/summary/Deivid-Washington-Match-Logs" xr:uid="{4EDED4AC-7B25-491B-84D3-3E44BCD15F41}"/>
    <hyperlink ref="B27" r:id="rId1913" display="https://fbref.com/en/players/aed3a70f/Ollie-Watkins" xr:uid="{56D43976-CD5F-445A-B533-6986944D3713}"/>
    <hyperlink ref="C27" r:id="rId1914" display="https://fbref.com/en/country/ENG/England-Football" xr:uid="{90219EB4-6C74-4770-9434-AD994A167B43}"/>
    <hyperlink ref="E27" r:id="rId1915" display="https://fbref.com/en/squads/8602292d/Aston-Villa-Stats" xr:uid="{96A60A75-6B81-4D12-B91D-0D7F240B50BE}"/>
    <hyperlink ref="AK27" r:id="rId1916" display="https://fbref.com/en/players/aed3a70f/matchlogs/2023-2024/summary/Ollie-Watkins-Match-Logs" xr:uid="{4B21583B-D35A-4A89-B09E-E981AC8776AE}"/>
    <hyperlink ref="B263" r:id="rId1917" display="https://fbref.com/en/players/c40b6180/Adam-Webster" xr:uid="{B9F104DE-5B56-4811-942D-5BACBE873C81}"/>
    <hyperlink ref="C263" r:id="rId1918" display="https://fbref.com/en/country/ENG/England-Football" xr:uid="{B4D3B1F1-7C4E-4143-BDD7-C2ECD4DC5DAA}"/>
    <hyperlink ref="E263" r:id="rId1919" display="https://fbref.com/en/squads/d07537b9/Brighton-and-Hove-Albion-Stats" xr:uid="{4B9EFC0E-76FF-4A69-B649-03282E9F753D}"/>
    <hyperlink ref="AK263" r:id="rId1920" display="https://fbref.com/en/players/c40b6180/matchlogs/2023-2024/summary/Adam-Webster-Match-Logs" xr:uid="{A4A301C0-C9E8-4E93-852D-B8BE724928D3}"/>
    <hyperlink ref="B304" r:id="rId1921" display="https://fbref.com/en/players/ce5143da/Danny-Welbeck" xr:uid="{3CD6AA44-92AE-46FD-B1ED-2772CF417332}"/>
    <hyperlink ref="C304" r:id="rId1922" display="https://fbref.com/en/country/ENG/England-Football" xr:uid="{B48517E6-65BA-4470-AFCD-1B34B7FA36F0}"/>
    <hyperlink ref="E304" r:id="rId1923" display="https://fbref.com/en/squads/d07537b9/Brighton-and-Hove-Albion-Stats" xr:uid="{5FDE7CBB-3953-4E37-875F-B989DE16C6B0}"/>
    <hyperlink ref="AK304" r:id="rId1924" display="https://fbref.com/en/players/ce5143da/matchlogs/2023-2024/summary/Danny-Welbeck-Match-Logs" xr:uid="{84CC50C2-3350-425F-8DBA-00D917027224}"/>
    <hyperlink ref="B103" r:id="rId1925" display="https://fbref.com/en/players/35e413f1/Ben-White" xr:uid="{73A40A25-BB3A-41D0-8405-A02E5566E53E}"/>
    <hyperlink ref="C103" r:id="rId1926" display="https://fbref.com/en/country/ENG/England-Football" xr:uid="{FB5EB6EF-93BD-4D09-BDAF-7E8D44F2C034}"/>
    <hyperlink ref="E103" r:id="rId1927" display="https://fbref.com/en/squads/18bb7c10/Arsenal-Stats" xr:uid="{D8672EDD-943F-4B80-85F5-6C73446ACAD9}"/>
    <hyperlink ref="AK103" r:id="rId1928" display="https://fbref.com/en/players/35e413f1/matchlogs/2023-2024/summary/Ben-White-Match-Logs" xr:uid="{C140A7A2-DB1B-4D8C-8E21-DDC539DCDB62}"/>
    <hyperlink ref="B366" r:id="rId1929" display="https://fbref.com/en/players/dd323728/Neco-Williams" xr:uid="{45EB67BF-35A4-4A7D-9A9A-861AA8547CF0}"/>
    <hyperlink ref="C366" r:id="rId1930" display="https://fbref.com/en/country/WAL/Wales-Football" xr:uid="{DEB177D5-D57E-49B6-AD99-917F33F6FC55}"/>
    <hyperlink ref="E366" r:id="rId1931" display="https://fbref.com/en/squads/e4a775cb/Nottingham-Forest-Stats" xr:uid="{DFA7ADE1-7D7B-4DBA-9603-621C1232D503}"/>
    <hyperlink ref="AK366" r:id="rId1932" display="https://fbref.com/en/players/dd323728/matchlogs/2023-2024/summary/Neco-Williams-Match-Logs" xr:uid="{D3644752-691D-4CE3-8BD9-1CC6AEE1DEBE}"/>
    <hyperlink ref="B137" r:id="rId1933" display="https://fbref.com/en/players/8b9ebd03/Willian" xr:uid="{6D5B9CD0-9DE5-453E-8A0A-806E8C50A2B9}"/>
    <hyperlink ref="C137" r:id="rId1934" display="https://fbref.com/en/country/BRA/Brazil-Football" xr:uid="{DFEB049A-77E3-44D5-847C-CDF4120FFD36}"/>
    <hyperlink ref="E137" r:id="rId1935" display="https://fbref.com/en/squads/fd962109/Fulham-Stats" xr:uid="{1A0A1190-2044-41F3-898B-30FF74B74B37}"/>
    <hyperlink ref="AK137" r:id="rId1936" display="https://fbref.com/en/players/8b9ebd03/matchlogs/2023-2024/summary/Willian-Match-Logs" xr:uid="{492C7C9D-CDC1-43C5-989C-42D8E355C786}"/>
    <hyperlink ref="B401" r:id="rId1937" display="https://fbref.com/en/players/a3b03921/Joe-Willock" xr:uid="{727F62FF-FD43-434F-8FCA-728C96AD82F6}"/>
    <hyperlink ref="C401" r:id="rId1938" display="https://fbref.com/en/country/ENG/England-Football" xr:uid="{93BF3CD9-DED7-47BE-9D0D-8D322C7E1DB1}"/>
    <hyperlink ref="E401" r:id="rId1939" display="https://fbref.com/en/squads/b2b47a98/Newcastle-United-Stats" xr:uid="{EDAC3BC6-274D-46B9-96D1-1CF2680FBFC8}"/>
    <hyperlink ref="AK401" r:id="rId1940" display="https://fbref.com/en/players/a3b03921/matchlogs/2023-2024/summary/Joe-Willock-Match-Logs" xr:uid="{7024F01F-636E-4C3C-8CAF-CAC1F668B742}"/>
    <hyperlink ref="B271" r:id="rId1941" display="https://fbref.com/en/players/c596fcb0/Callum-Wilson" xr:uid="{753B10FF-769B-46F8-BB0A-D753A2231972}"/>
    <hyperlink ref="C271" r:id="rId1942" display="https://fbref.com/en/country/ENG/England-Football" xr:uid="{22FA8EC2-AF23-4003-9C2A-8D3E3FA5CDF4}"/>
    <hyperlink ref="E271" r:id="rId1943" display="https://fbref.com/en/squads/b2b47a98/Newcastle-United-Stats" xr:uid="{FB0DEEFF-626F-4402-8C17-A684CD1A715B}"/>
    <hyperlink ref="AK271" r:id="rId1944" display="https://fbref.com/en/players/c596fcb0/matchlogs/2023-2024/summary/Callum-Wilson-Match-Logs" xr:uid="{A02DE25D-0DD3-492A-813D-9C9132D18A47}"/>
    <hyperlink ref="B190" r:id="rId1945" display="https://fbref.com/en/players/c6dc9ecd/Harry-Wilson" xr:uid="{963B0A92-0F42-4B47-9B1E-347D9E8E6B5C}"/>
    <hyperlink ref="C190" r:id="rId1946" display="https://fbref.com/en/country/WAL/Wales-Football" xr:uid="{060CCDF0-A6D2-448C-A8CC-3AE03BC489E6}"/>
    <hyperlink ref="E190" r:id="rId1947" display="https://fbref.com/en/squads/fd962109/Fulham-Stats" xr:uid="{D69785CF-224F-4E4D-A942-F948D53C667A}"/>
    <hyperlink ref="AK190" r:id="rId1948" display="https://fbref.com/en/players/c6dc9ecd/matchlogs/2023-2024/summary/Harry-Wilson-Match-Logs" xr:uid="{4BE1B784-C744-4DD8-B202-AFF38D785A37}"/>
    <hyperlink ref="B59" r:id="rId1949" display="https://fbref.com/en/players/2500cef9/Yoane-Wissa" xr:uid="{C5F5B175-B032-4933-930D-8038937BBEE0}"/>
    <hyperlink ref="C59" r:id="rId1950" display="https://fbref.com/en/country/COD/Congo-DR-Football" xr:uid="{E446F010-5C49-4910-B931-554EAB19689B}"/>
    <hyperlink ref="E59" r:id="rId1951" display="https://fbref.com/en/squads/cd051869/Brentford-Stats" xr:uid="{85D97ADA-2ACB-4BC8-BAA4-35128AC20A5F}"/>
    <hyperlink ref="AK59" r:id="rId1952" display="https://fbref.com/en/players/2500cef9/matchlogs/2023-2024/summary/Yoane-Wissa-Match-Logs" xr:uid="{9858C882-7226-4B14-8E00-85FDB3644C2D}"/>
    <hyperlink ref="B294" r:id="rId1953" display="https://fbref.com/en/players/4e9a0555/Chris-Wood" xr:uid="{18612BDF-2686-49ED-8787-42526F2EBCF9}"/>
    <hyperlink ref="C294" r:id="rId1954" display="https://fbref.com/en/country/NZL/New-Zealand-Football" xr:uid="{5474DA6A-F821-419C-B435-9986A06B2191}"/>
    <hyperlink ref="E294" r:id="rId1955" display="https://fbref.com/en/squads/e4a775cb/Nottingham-Forest-Stats" xr:uid="{C6F4A5EB-774C-4810-ABB7-89CCF9770348}"/>
    <hyperlink ref="AK294" r:id="rId1956" display="https://fbref.com/en/players/4e9a0555/matchlogs/2023-2024/summary/Chris-Wood-Match-Logs" xr:uid="{7751BC6A-FCBA-40CE-A516-A33AE0D1BBE3}"/>
    <hyperlink ref="B432" r:id="rId1957" display="https://fbref.com/en/players/d3085b49/Cauley-Woodrow" xr:uid="{4DBC15FC-67FC-4E55-A6A6-24C689232763}"/>
    <hyperlink ref="C432" r:id="rId1958" display="https://fbref.com/en/country/ENG/England-Football" xr:uid="{AFE09682-BA1F-494F-872E-E875CBE4E1A5}"/>
    <hyperlink ref="E432" r:id="rId1959" display="https://fbref.com/en/squads/e297cd13/Luton-Town-Stats" xr:uid="{DD046CB2-03E5-48F7-9D4E-C690D0F705AD}"/>
    <hyperlink ref="AK432" r:id="rId1960" display="https://fbref.com/en/players/d3085b49/matchlogs/2023-2024/summary/Cauley-Woodrow-Match-Logs" xr:uid="{63AEDDD0-66AE-4244-9B9A-3FCDE14C14C0}"/>
    <hyperlink ref="B296" r:id="rId1961" display="https://fbref.com/en/players/a5212312/Joe-Worrall" xr:uid="{C3FFE3A3-68C5-448F-B968-088D33FC4D5B}"/>
    <hyperlink ref="C296" r:id="rId1962" display="https://fbref.com/en/country/ENG/England-Football" xr:uid="{5BBC6091-606D-4D91-9B7A-A3D9A4E20E17}"/>
    <hyperlink ref="E296" r:id="rId1963" display="https://fbref.com/en/squads/e4a775cb/Nottingham-Forest-Stats" xr:uid="{2B49E3EC-A021-4AC2-93A7-64E364C66828}"/>
    <hyperlink ref="AK296" r:id="rId1964" display="https://fbref.com/en/players/a5212312/matchlogs/2023-2024/summary/Joe-Worrall-Match-Logs" xr:uid="{373DB1A7-5ABF-4F67-A52F-AAD6B436CBAD}"/>
    <hyperlink ref="B338" r:id="rId1965" display="https://fbref.com/en/players/907a5d7c/Yehor-Yarmoliuk" xr:uid="{49F1FFCD-15CF-4D79-843E-23481020E859}"/>
    <hyperlink ref="C338" r:id="rId1966" display="https://fbref.com/en/country/UKR/Ukraine-Football" xr:uid="{DEEDD9F4-2F10-4530-AE11-64BE3BA02EC0}"/>
    <hyperlink ref="E338" r:id="rId1967" display="https://fbref.com/en/squads/cd051869/Brentford-Stats" xr:uid="{6A33B110-7A57-4160-9799-6C661D00A6B4}"/>
    <hyperlink ref="AK338" r:id="rId1968" display="https://fbref.com/en/players/907a5d7c/matchlogs/2023-2024/summary/Yehor-Yarmoliuk-Match-Logs" xr:uid="{6F69C20E-BEF4-4A6E-BC1C-F59A5BA88387}"/>
    <hyperlink ref="B246" r:id="rId1969" display="https://fbref.com/en/players/c1fe2a48/Ryan-Yates" xr:uid="{20494060-C124-4853-9830-BCA1BB601D40}"/>
    <hyperlink ref="C246" r:id="rId1970" display="https://fbref.com/en/country/ENG/England-Football" xr:uid="{F274C665-870A-473C-BA25-0E30330ADBD3}"/>
    <hyperlink ref="E246" r:id="rId1971" display="https://fbref.com/en/squads/e4a775cb/Nottingham-Forest-Stats" xr:uid="{39923163-94BA-44AA-97EE-B495DAAAE3B1}"/>
    <hyperlink ref="AK246" r:id="rId1972" display="https://fbref.com/en/players/c1fe2a48/matchlogs/2023-2024/summary/Ryan-Yates-Match-Logs" xr:uid="{4D6116F4-914D-4A92-9731-2DD9C089D253}"/>
    <hyperlink ref="B85" r:id="rId1973" display="https://fbref.com/en/players/be927d03/Ashley-Young" xr:uid="{86AFE786-EECD-4BD3-B8ED-B4A3067CAE5D}"/>
    <hyperlink ref="C85" r:id="rId1974" display="https://fbref.com/en/country/ENG/England-Football" xr:uid="{485495A9-6DE9-4469-B668-28751FE0D5B0}"/>
    <hyperlink ref="E85" r:id="rId1975" display="https://fbref.com/en/squads/d3fd31cc/Everton-Stats" xr:uid="{975AB78C-F27A-431C-AC10-001966787810}"/>
    <hyperlink ref="AK85" r:id="rId1976" display="https://fbref.com/en/players/be927d03/matchlogs/2023-2024/summary/Ashley-Young-Match-Logs" xr:uid="{12549E7A-D248-4C11-8ED7-A0D59BA4FF28}"/>
    <hyperlink ref="B16" r:id="rId1977" display="https://fbref.com/en/players/88968486/Illia-Zabarnyi" xr:uid="{983EC5E7-7A5A-42F3-AB3F-D33C6E914D54}"/>
    <hyperlink ref="C16" r:id="rId1978" display="https://fbref.com/en/country/UKR/Ukraine-Football" xr:uid="{5B24E9F0-B51B-4425-BC84-5A81BD0CCD34}"/>
    <hyperlink ref="E16" r:id="rId1979" display="https://fbref.com/en/squads/4ba7cbea/Bournemouth-Stats" xr:uid="{B5FCB30A-C286-46AE-8BFA-6648CBF900CA}"/>
    <hyperlink ref="AK16" r:id="rId1980" display="https://fbref.com/en/players/88968486/matchlogs/2023-2024/summary/Illia-Zabarnyi-Match-Logs" xr:uid="{DEC3DEFD-62DC-42BD-A658-C5906DE79F2D}"/>
    <hyperlink ref="B282" r:id="rId1981" display="https://fbref.com/en/players/9907b1c8/Nicolo-Zaniolo" xr:uid="{27E80F93-D6CE-404C-9B23-A1737BBE6628}"/>
    <hyperlink ref="C282" r:id="rId1982" display="https://fbref.com/en/country/ITA/Italy-Football" xr:uid="{29541014-2475-4574-A4B8-C50F7F3998D7}"/>
    <hyperlink ref="E282" r:id="rId1983" display="https://fbref.com/en/squads/8602292d/Aston-Villa-Stats" xr:uid="{30956FC4-F1E3-4CFE-B969-74E651B7D8FE}"/>
    <hyperlink ref="AK282" r:id="rId1984" display="https://fbref.com/en/players/9907b1c8/matchlogs/2023-2024/summary/Nicolo-Zaniolo-Match-Logs" xr:uid="{8942B3F1-917B-4CBF-B71A-32C7ADCA27F3}"/>
    <hyperlink ref="B402" r:id="rId1985" display="https://fbref.com/en/players/07d65234/Anass-Zaroury" xr:uid="{A2AFB983-AEB7-47F7-866D-D735B5BB9BFC}"/>
    <hyperlink ref="C402" r:id="rId1986" display="https://fbref.com/en/country/MAR/Morocco-Football" xr:uid="{DAF2990F-D4D9-4BC3-AF71-80D3A5ECE9BA}"/>
    <hyperlink ref="E402" r:id="rId1987" display="https://fbref.com/en/squads/943e8050/Burnley-Stats" xr:uid="{9EA123F5-1BF2-4090-AED2-62F7A1AFF2BE}"/>
    <hyperlink ref="AK402" r:id="rId1988" display="https://fbref.com/en/players/07d65234/matchlogs/2023-2024/summary/Anass-Zaroury-Match-Logs" xr:uid="{2253D766-CACE-4D21-B1B5-CC25D3E8357C}"/>
    <hyperlink ref="B150" r:id="rId1989" display="https://fbref.com/en/players/51cf8561/Oleksandr-Zinchenko" xr:uid="{6E56DDEA-F888-4B39-BED6-8D3F6682020E}"/>
    <hyperlink ref="C150" r:id="rId1990" display="https://fbref.com/en/country/UKR/Ukraine-Football" xr:uid="{993B2F1C-9D22-4003-B645-6BAF211F4E6B}"/>
    <hyperlink ref="E150" r:id="rId1991" display="https://fbref.com/en/squads/18bb7c10/Arsenal-Stats" xr:uid="{685A8CBC-8B0A-41F8-BF99-3A102D956F9C}"/>
    <hyperlink ref="AK150" r:id="rId1992" display="https://fbref.com/en/players/51cf8561/matchlogs/2023-2024/summary/Oleksandr-Zinchenko-Match-Logs" xr:uid="{47E330F6-A664-4487-A4A4-0FAF6E1C75AC}"/>
    <hyperlink ref="B81" r:id="rId1993" display="https://fbref.com/en/players/ce4246f5/Kurt-Zouma" xr:uid="{6A6FF46D-C01D-43D3-BA34-65219544769F}"/>
    <hyperlink ref="C81" r:id="rId1994" display="https://fbref.com/en/country/FRA/France-Football" xr:uid="{DAFC7EF7-4768-4021-812E-C6725FF96687}"/>
    <hyperlink ref="E81" r:id="rId1995" display="https://fbref.com/en/squads/7c21e445/West-Ham-United-Stats" xr:uid="{8249718A-28CC-43F4-B596-246AD696EEF9}"/>
    <hyperlink ref="AK81" r:id="rId1996" display="https://fbref.com/en/players/ce4246f5/matchlogs/2023-2024/summary/Kurt-Zouma-Match-Logs" xr:uid="{0EE86EAB-675F-4453-8159-1DB9D2AB2AD8}"/>
    <hyperlink ref="B99" r:id="rId1997" display="https://fbref.com/en/players/79300479/Martin-Odegaard" xr:uid="{8742E1DF-2E54-4DB4-BCEC-00A12709326C}"/>
    <hyperlink ref="C99" r:id="rId1998" display="https://fbref.com/en/country/NOR/Norway-Football" xr:uid="{23637CDD-7D5B-47B6-B31A-F98997F6690D}"/>
    <hyperlink ref="E99" r:id="rId1999" display="https://fbref.com/en/squads/18bb7c10/Arsenal-Stats" xr:uid="{77D424DC-9946-4275-A4A4-881C46200623}"/>
    <hyperlink ref="AK99" r:id="rId2000" display="https://fbref.com/en/players/79300479/matchlogs/2023-2024/summary/Martin-Odegaard-Match-Logs" xr:uid="{24508593-5527-4554-BD09-6AC8902B063B}"/>
  </hyperlinks>
  <pageMargins left="0.7" right="0.7" top="0.75" bottom="0.75" header="0.3" footer="0.3"/>
  <pageSetup paperSize="9" orientation="portrait" r:id="rId200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61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27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3852</v>
      </c>
      <c r="G3" s="69">
        <v>1996</v>
      </c>
      <c r="H3" s="70">
        <v>16</v>
      </c>
      <c r="I3" s="98">
        <v>1440</v>
      </c>
      <c r="J3" s="71">
        <v>90</v>
      </c>
      <c r="K3" s="71">
        <v>100</v>
      </c>
      <c r="L3" s="71">
        <v>16</v>
      </c>
      <c r="M3" s="70">
        <v>16</v>
      </c>
      <c r="N3" s="71">
        <v>90</v>
      </c>
      <c r="O3" s="71">
        <v>16</v>
      </c>
      <c r="P3" s="59">
        <v>0</v>
      </c>
      <c r="Q3" s="60"/>
      <c r="R3" s="60">
        <v>0</v>
      </c>
      <c r="S3" s="70">
        <v>1</v>
      </c>
      <c r="T3" s="71">
        <v>15</v>
      </c>
      <c r="U3" s="71">
        <v>23</v>
      </c>
      <c r="V3" s="77">
        <v>-8</v>
      </c>
      <c r="W3" s="77">
        <v>-0.5</v>
      </c>
      <c r="X3" s="60"/>
      <c r="Y3" s="70">
        <v>19.399999999999999</v>
      </c>
      <c r="Z3" s="71">
        <v>21.8</v>
      </c>
      <c r="AA3" s="77">
        <v>-2.5</v>
      </c>
      <c r="AB3" s="77">
        <v>-0.15</v>
      </c>
      <c r="AC3" s="60"/>
      <c r="AD3" s="63" t="s">
        <v>25</v>
      </c>
    </row>
    <row r="4" spans="1:30" ht="17.25" thickBot="1">
      <c r="A4" s="72">
        <v>190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3974</v>
      </c>
      <c r="G4" s="69">
        <v>1994</v>
      </c>
      <c r="H4" s="70">
        <v>16</v>
      </c>
      <c r="I4" s="98">
        <v>1440</v>
      </c>
      <c r="J4" s="71">
        <v>90</v>
      </c>
      <c r="K4" s="71">
        <v>100</v>
      </c>
      <c r="L4" s="71">
        <v>16</v>
      </c>
      <c r="M4" s="70">
        <v>16</v>
      </c>
      <c r="N4" s="71">
        <v>90</v>
      </c>
      <c r="O4" s="71">
        <v>16</v>
      </c>
      <c r="P4" s="59">
        <v>0</v>
      </c>
      <c r="Q4" s="60"/>
      <c r="R4" s="60">
        <v>0</v>
      </c>
      <c r="S4" s="70">
        <v>1.69</v>
      </c>
      <c r="T4" s="71">
        <v>18</v>
      </c>
      <c r="U4" s="71">
        <v>21</v>
      </c>
      <c r="V4" s="77">
        <v>-3</v>
      </c>
      <c r="W4" s="77">
        <v>-0.19</v>
      </c>
      <c r="X4" s="60"/>
      <c r="Y4" s="70">
        <v>25.5</v>
      </c>
      <c r="Z4" s="71">
        <v>26.6</v>
      </c>
      <c r="AA4" s="77">
        <v>-1.1000000000000001</v>
      </c>
      <c r="AB4" s="77">
        <v>-7.0000000000000007E-2</v>
      </c>
      <c r="AC4" s="60"/>
      <c r="AD4" s="63" t="s">
        <v>25</v>
      </c>
    </row>
    <row r="5" spans="1:30" ht="17.25" thickBot="1">
      <c r="A5" s="72">
        <v>196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3979</v>
      </c>
      <c r="G5" s="69">
        <v>1991</v>
      </c>
      <c r="H5" s="70">
        <v>16</v>
      </c>
      <c r="I5" s="98">
        <v>1440</v>
      </c>
      <c r="J5" s="71">
        <v>90</v>
      </c>
      <c r="K5" s="71">
        <v>100</v>
      </c>
      <c r="L5" s="71">
        <v>16</v>
      </c>
      <c r="M5" s="70">
        <v>16</v>
      </c>
      <c r="N5" s="71">
        <v>90</v>
      </c>
      <c r="O5" s="71">
        <v>16</v>
      </c>
      <c r="P5" s="59">
        <v>0</v>
      </c>
      <c r="Q5" s="60"/>
      <c r="R5" s="60">
        <v>0</v>
      </c>
      <c r="S5" s="70">
        <v>0.5</v>
      </c>
      <c r="T5" s="71">
        <v>12</v>
      </c>
      <c r="U5" s="71">
        <v>41</v>
      </c>
      <c r="V5" s="77">
        <v>-29</v>
      </c>
      <c r="W5" s="77">
        <v>-1.81</v>
      </c>
      <c r="X5" s="60"/>
      <c r="Y5" s="70">
        <v>12.6</v>
      </c>
      <c r="Z5" s="71">
        <v>33.200000000000003</v>
      </c>
      <c r="AA5" s="77">
        <v>-20.6</v>
      </c>
      <c r="AB5" s="77">
        <v>-1.29</v>
      </c>
      <c r="AC5" s="60"/>
      <c r="AD5" s="63" t="s">
        <v>25</v>
      </c>
    </row>
    <row r="6" spans="1:30" ht="17.25" thickBot="1">
      <c r="A6" s="72">
        <v>295</v>
      </c>
      <c r="B6" s="57" t="s">
        <v>2672</v>
      </c>
      <c r="C6" s="58" t="s">
        <v>1844</v>
      </c>
      <c r="D6" s="69" t="s">
        <v>111</v>
      </c>
      <c r="E6" s="58" t="s">
        <v>2634</v>
      </c>
      <c r="F6" s="69" t="s">
        <v>3744</v>
      </c>
      <c r="G6" s="69">
        <v>1992</v>
      </c>
      <c r="H6" s="70">
        <v>16</v>
      </c>
      <c r="I6" s="98">
        <v>1440</v>
      </c>
      <c r="J6" s="71">
        <v>90</v>
      </c>
      <c r="K6" s="71">
        <v>100</v>
      </c>
      <c r="L6" s="71">
        <v>16</v>
      </c>
      <c r="M6" s="70">
        <v>16</v>
      </c>
      <c r="N6" s="71">
        <v>90</v>
      </c>
      <c r="O6" s="71">
        <v>16</v>
      </c>
      <c r="P6" s="59">
        <v>0</v>
      </c>
      <c r="Q6" s="60"/>
      <c r="R6" s="60">
        <v>0</v>
      </c>
      <c r="S6" s="70">
        <v>0.56000000000000005</v>
      </c>
      <c r="T6" s="71">
        <v>17</v>
      </c>
      <c r="U6" s="71">
        <v>32</v>
      </c>
      <c r="V6" s="77">
        <v>-15</v>
      </c>
      <c r="W6" s="77">
        <v>-0.94</v>
      </c>
      <c r="X6" s="60"/>
      <c r="Y6" s="70">
        <v>14.9</v>
      </c>
      <c r="Z6" s="71">
        <v>33.200000000000003</v>
      </c>
      <c r="AA6" s="77">
        <v>-18.3</v>
      </c>
      <c r="AB6" s="77">
        <v>-1.1499999999999999</v>
      </c>
      <c r="AC6" s="60"/>
      <c r="AD6" s="63" t="s">
        <v>25</v>
      </c>
    </row>
    <row r="7" spans="1:30" ht="17.25" thickBot="1">
      <c r="A7" s="72">
        <v>305</v>
      </c>
      <c r="B7" s="57" t="s">
        <v>228</v>
      </c>
      <c r="C7" s="58" t="s">
        <v>1812</v>
      </c>
      <c r="D7" s="69" t="s">
        <v>104</v>
      </c>
      <c r="E7" s="58" t="s">
        <v>93</v>
      </c>
      <c r="F7" s="69" t="s">
        <v>3756</v>
      </c>
      <c r="G7" s="69">
        <v>1997</v>
      </c>
      <c r="H7" s="70">
        <v>16</v>
      </c>
      <c r="I7" s="98">
        <v>1440</v>
      </c>
      <c r="J7" s="71">
        <v>90</v>
      </c>
      <c r="K7" s="71">
        <v>100</v>
      </c>
      <c r="L7" s="71">
        <v>16</v>
      </c>
      <c r="M7" s="70">
        <v>16</v>
      </c>
      <c r="N7" s="71">
        <v>90</v>
      </c>
      <c r="O7" s="71">
        <v>16</v>
      </c>
      <c r="P7" s="59">
        <v>0</v>
      </c>
      <c r="Q7" s="60"/>
      <c r="R7" s="60">
        <v>0</v>
      </c>
      <c r="S7" s="70">
        <v>1.19</v>
      </c>
      <c r="T7" s="71">
        <v>21</v>
      </c>
      <c r="U7" s="71">
        <v>26</v>
      </c>
      <c r="V7" s="77">
        <v>-5</v>
      </c>
      <c r="W7" s="77">
        <v>-0.31</v>
      </c>
      <c r="X7" s="60"/>
      <c r="Y7" s="70">
        <v>20.399999999999999</v>
      </c>
      <c r="Z7" s="71">
        <v>27.3</v>
      </c>
      <c r="AA7" s="77">
        <v>-6.9</v>
      </c>
      <c r="AB7" s="77">
        <v>-0.43</v>
      </c>
      <c r="AC7" s="60"/>
      <c r="AD7" s="63" t="s">
        <v>25</v>
      </c>
    </row>
    <row r="8" spans="1:30" ht="17.25" thickBot="1">
      <c r="A8" s="72">
        <v>324</v>
      </c>
      <c r="B8" s="57" t="s">
        <v>76</v>
      </c>
      <c r="C8" s="58" t="s">
        <v>1836</v>
      </c>
      <c r="D8" s="69" t="s">
        <v>111</v>
      </c>
      <c r="E8" s="58" t="s">
        <v>75</v>
      </c>
      <c r="F8" s="69" t="s">
        <v>4061</v>
      </c>
      <c r="G8" s="69">
        <v>1992</v>
      </c>
      <c r="H8" s="70">
        <v>16</v>
      </c>
      <c r="I8" s="98">
        <v>1440</v>
      </c>
      <c r="J8" s="71">
        <v>90</v>
      </c>
      <c r="K8" s="71">
        <v>100</v>
      </c>
      <c r="L8" s="71">
        <v>16</v>
      </c>
      <c r="M8" s="70">
        <v>16</v>
      </c>
      <c r="N8" s="71">
        <v>90</v>
      </c>
      <c r="O8" s="71">
        <v>16</v>
      </c>
      <c r="P8" s="59">
        <v>0</v>
      </c>
      <c r="Q8" s="60"/>
      <c r="R8" s="60">
        <v>0</v>
      </c>
      <c r="S8" s="70">
        <v>1.31</v>
      </c>
      <c r="T8" s="71">
        <v>26</v>
      </c>
      <c r="U8" s="71">
        <v>26</v>
      </c>
      <c r="V8" s="60">
        <v>0</v>
      </c>
      <c r="W8" s="60">
        <v>0</v>
      </c>
      <c r="X8" s="60"/>
      <c r="Y8" s="70">
        <v>21.2</v>
      </c>
      <c r="Z8" s="71">
        <v>27.1</v>
      </c>
      <c r="AA8" s="77">
        <v>-5.8</v>
      </c>
      <c r="AB8" s="77">
        <v>-0.37</v>
      </c>
      <c r="AC8" s="60"/>
      <c r="AD8" s="63" t="s">
        <v>25</v>
      </c>
    </row>
    <row r="9" spans="1:30" ht="17.25" thickBot="1">
      <c r="A9" s="72">
        <v>427</v>
      </c>
      <c r="B9" s="57" t="s">
        <v>2686</v>
      </c>
      <c r="C9" s="58" t="s">
        <v>1860</v>
      </c>
      <c r="D9" s="69" t="s">
        <v>111</v>
      </c>
      <c r="E9" s="58" t="s">
        <v>69</v>
      </c>
      <c r="F9" s="69" t="s">
        <v>3731</v>
      </c>
      <c r="G9" s="69">
        <v>1996</v>
      </c>
      <c r="H9" s="70">
        <v>16</v>
      </c>
      <c r="I9" s="98">
        <v>1440</v>
      </c>
      <c r="J9" s="71">
        <v>90</v>
      </c>
      <c r="K9" s="71">
        <v>100</v>
      </c>
      <c r="L9" s="71">
        <v>16</v>
      </c>
      <c r="M9" s="70">
        <v>16</v>
      </c>
      <c r="N9" s="71">
        <v>90</v>
      </c>
      <c r="O9" s="71">
        <v>16</v>
      </c>
      <c r="P9" s="59">
        <v>0</v>
      </c>
      <c r="Q9" s="60"/>
      <c r="R9" s="60">
        <v>0</v>
      </c>
      <c r="S9" s="70">
        <v>1.69</v>
      </c>
      <c r="T9" s="71">
        <v>18</v>
      </c>
      <c r="U9" s="71">
        <v>21</v>
      </c>
      <c r="V9" s="77">
        <v>-3</v>
      </c>
      <c r="W9" s="77">
        <v>-0.19</v>
      </c>
      <c r="X9" s="60"/>
      <c r="Y9" s="70">
        <v>25.5</v>
      </c>
      <c r="Z9" s="71">
        <v>26.6</v>
      </c>
      <c r="AA9" s="77">
        <v>-1.1000000000000001</v>
      </c>
      <c r="AB9" s="77">
        <v>-7.0000000000000007E-2</v>
      </c>
      <c r="AC9" s="60"/>
      <c r="AD9" s="63" t="s">
        <v>25</v>
      </c>
    </row>
    <row r="10" spans="1:30" ht="17.25" thickBot="1">
      <c r="A10" s="72">
        <v>456</v>
      </c>
      <c r="B10" s="57" t="s">
        <v>97</v>
      </c>
      <c r="C10" s="58" t="s">
        <v>1812</v>
      </c>
      <c r="D10" s="69" t="s">
        <v>111</v>
      </c>
      <c r="E10" s="58" t="s">
        <v>96</v>
      </c>
      <c r="F10" s="69" t="s">
        <v>4150</v>
      </c>
      <c r="G10" s="69">
        <v>1994</v>
      </c>
      <c r="H10" s="70">
        <v>16</v>
      </c>
      <c r="I10" s="98">
        <v>1440</v>
      </c>
      <c r="J10" s="71">
        <v>90</v>
      </c>
      <c r="K10" s="71">
        <v>100</v>
      </c>
      <c r="L10" s="71">
        <v>16</v>
      </c>
      <c r="M10" s="70">
        <v>16</v>
      </c>
      <c r="N10" s="71">
        <v>90</v>
      </c>
      <c r="O10" s="71">
        <v>16</v>
      </c>
      <c r="P10" s="59">
        <v>0</v>
      </c>
      <c r="Q10" s="60"/>
      <c r="R10" s="60">
        <v>0</v>
      </c>
      <c r="S10" s="70">
        <v>1.44</v>
      </c>
      <c r="T10" s="71">
        <v>20</v>
      </c>
      <c r="U10" s="71">
        <v>20</v>
      </c>
      <c r="V10" s="60">
        <v>0</v>
      </c>
      <c r="W10" s="60">
        <v>0</v>
      </c>
      <c r="X10" s="60"/>
      <c r="Y10" s="70">
        <v>25.5</v>
      </c>
      <c r="Z10" s="71">
        <v>21.1</v>
      </c>
      <c r="AA10" s="78">
        <v>4.3</v>
      </c>
      <c r="AB10" s="78">
        <v>0.27</v>
      </c>
      <c r="AC10" s="60"/>
      <c r="AD10" s="63" t="s">
        <v>25</v>
      </c>
    </row>
    <row r="11" spans="1:30" ht="17.25" thickBot="1">
      <c r="A11" s="72">
        <v>457</v>
      </c>
      <c r="B11" s="57" t="s">
        <v>293</v>
      </c>
      <c r="C11" s="58" t="s">
        <v>1826</v>
      </c>
      <c r="D11" s="69" t="s">
        <v>104</v>
      </c>
      <c r="E11" s="58" t="s">
        <v>77</v>
      </c>
      <c r="F11" s="69" t="s">
        <v>4151</v>
      </c>
      <c r="G11" s="69">
        <v>1993</v>
      </c>
      <c r="H11" s="70">
        <v>16</v>
      </c>
      <c r="I11" s="98">
        <v>1440</v>
      </c>
      <c r="J11" s="71">
        <v>90</v>
      </c>
      <c r="K11" s="71">
        <v>100</v>
      </c>
      <c r="L11" s="71">
        <v>16</v>
      </c>
      <c r="M11" s="70">
        <v>16</v>
      </c>
      <c r="N11" s="71">
        <v>90</v>
      </c>
      <c r="O11" s="71">
        <v>16</v>
      </c>
      <c r="P11" s="59">
        <v>0</v>
      </c>
      <c r="Q11" s="60"/>
      <c r="R11" s="60">
        <v>0</v>
      </c>
      <c r="S11" s="70">
        <v>1.19</v>
      </c>
      <c r="T11" s="71">
        <v>23</v>
      </c>
      <c r="U11" s="71">
        <v>22</v>
      </c>
      <c r="V11" s="78">
        <v>1</v>
      </c>
      <c r="W11" s="78">
        <v>0.06</v>
      </c>
      <c r="X11" s="60"/>
      <c r="Y11" s="70">
        <v>28.5</v>
      </c>
      <c r="Z11" s="71">
        <v>20.5</v>
      </c>
      <c r="AA11" s="78">
        <v>8</v>
      </c>
      <c r="AB11" s="78">
        <v>0.5</v>
      </c>
      <c r="AC11" s="60"/>
      <c r="AD11" s="63" t="s">
        <v>25</v>
      </c>
    </row>
    <row r="12" spans="1:30" ht="17.25" thickBot="1">
      <c r="A12" s="72">
        <v>495</v>
      </c>
      <c r="B12" s="57" t="s">
        <v>313</v>
      </c>
      <c r="C12" s="58" t="s">
        <v>1814</v>
      </c>
      <c r="D12" s="69" t="s">
        <v>104</v>
      </c>
      <c r="E12" s="58" t="s">
        <v>63</v>
      </c>
      <c r="F12" s="69" t="s">
        <v>4175</v>
      </c>
      <c r="G12" s="69">
        <v>2001</v>
      </c>
      <c r="H12" s="70">
        <v>16</v>
      </c>
      <c r="I12" s="98">
        <v>1440</v>
      </c>
      <c r="J12" s="71">
        <v>90</v>
      </c>
      <c r="K12" s="71">
        <v>100</v>
      </c>
      <c r="L12" s="71">
        <v>16</v>
      </c>
      <c r="M12" s="70">
        <v>16</v>
      </c>
      <c r="N12" s="71">
        <v>90</v>
      </c>
      <c r="O12" s="71">
        <v>16</v>
      </c>
      <c r="P12" s="59">
        <v>0</v>
      </c>
      <c r="Q12" s="60"/>
      <c r="R12" s="60">
        <v>0</v>
      </c>
      <c r="S12" s="70">
        <v>2.25</v>
      </c>
      <c r="T12" s="71">
        <v>33</v>
      </c>
      <c r="U12" s="71">
        <v>15</v>
      </c>
      <c r="V12" s="78">
        <v>18</v>
      </c>
      <c r="W12" s="78">
        <v>1.1299999999999999</v>
      </c>
      <c r="X12" s="60"/>
      <c r="Y12" s="70">
        <v>29</v>
      </c>
      <c r="Z12" s="71">
        <v>12.1</v>
      </c>
      <c r="AA12" s="78">
        <v>16.899999999999999</v>
      </c>
      <c r="AB12" s="78">
        <v>1.06</v>
      </c>
      <c r="AC12" s="60"/>
      <c r="AD12" s="63" t="s">
        <v>25</v>
      </c>
    </row>
    <row r="13" spans="1:30" ht="17.25" thickBot="1">
      <c r="A13" s="72">
        <v>507</v>
      </c>
      <c r="B13" s="57" t="s">
        <v>318</v>
      </c>
      <c r="C13" s="58" t="s">
        <v>1817</v>
      </c>
      <c r="D13" s="69" t="s">
        <v>104</v>
      </c>
      <c r="E13" s="58" t="s">
        <v>67</v>
      </c>
      <c r="F13" s="69" t="s">
        <v>4033</v>
      </c>
      <c r="G13" s="69">
        <v>1991</v>
      </c>
      <c r="H13" s="70">
        <v>16</v>
      </c>
      <c r="I13" s="98">
        <v>1440</v>
      </c>
      <c r="J13" s="71">
        <v>90</v>
      </c>
      <c r="K13" s="71">
        <v>100</v>
      </c>
      <c r="L13" s="71">
        <v>16</v>
      </c>
      <c r="M13" s="70">
        <v>16</v>
      </c>
      <c r="N13" s="71">
        <v>90</v>
      </c>
      <c r="O13" s="71">
        <v>16</v>
      </c>
      <c r="P13" s="59">
        <v>0</v>
      </c>
      <c r="Q13" s="60"/>
      <c r="R13" s="60">
        <v>0</v>
      </c>
      <c r="S13" s="70">
        <v>1.63</v>
      </c>
      <c r="T13" s="71">
        <v>33</v>
      </c>
      <c r="U13" s="71">
        <v>21</v>
      </c>
      <c r="V13" s="78">
        <v>12</v>
      </c>
      <c r="W13" s="78">
        <v>0.75</v>
      </c>
      <c r="X13" s="60"/>
      <c r="Y13" s="70">
        <v>31.3</v>
      </c>
      <c r="Z13" s="71">
        <v>21.4</v>
      </c>
      <c r="AA13" s="78">
        <v>9.9</v>
      </c>
      <c r="AB13" s="78">
        <v>0.62</v>
      </c>
      <c r="AC13" s="60"/>
      <c r="AD13" s="63" t="s">
        <v>25</v>
      </c>
    </row>
    <row r="14" spans="1:30" ht="17.25" thickBot="1">
      <c r="A14" s="72">
        <v>551</v>
      </c>
      <c r="B14" s="57" t="s">
        <v>2698</v>
      </c>
      <c r="C14" s="58" t="s">
        <v>1812</v>
      </c>
      <c r="D14" s="69" t="s">
        <v>111</v>
      </c>
      <c r="E14" s="58" t="s">
        <v>2347</v>
      </c>
      <c r="F14" s="69" t="s">
        <v>4213</v>
      </c>
      <c r="G14" s="69">
        <v>2002</v>
      </c>
      <c r="H14" s="70">
        <v>16</v>
      </c>
      <c r="I14" s="98">
        <v>1440</v>
      </c>
      <c r="J14" s="71">
        <v>90</v>
      </c>
      <c r="K14" s="71">
        <v>100</v>
      </c>
      <c r="L14" s="71">
        <v>16</v>
      </c>
      <c r="M14" s="70">
        <v>16</v>
      </c>
      <c r="N14" s="71">
        <v>90</v>
      </c>
      <c r="O14" s="71">
        <v>16</v>
      </c>
      <c r="P14" s="59">
        <v>0</v>
      </c>
      <c r="Q14" s="60"/>
      <c r="R14" s="60">
        <v>0</v>
      </c>
      <c r="S14" s="70">
        <v>0.5</v>
      </c>
      <c r="T14" s="71">
        <v>16</v>
      </c>
      <c r="U14" s="71">
        <v>34</v>
      </c>
      <c r="V14" s="77">
        <v>-18</v>
      </c>
      <c r="W14" s="77">
        <v>-1.1299999999999999</v>
      </c>
      <c r="X14" s="60"/>
      <c r="Y14" s="70">
        <v>14.4</v>
      </c>
      <c r="Z14" s="71">
        <v>26.7</v>
      </c>
      <c r="AA14" s="77">
        <v>-12.3</v>
      </c>
      <c r="AB14" s="77">
        <v>-0.77</v>
      </c>
      <c r="AC14" s="60"/>
      <c r="AD14" s="63" t="s">
        <v>25</v>
      </c>
    </row>
    <row r="15" spans="1:30" ht="17.25" thickBot="1">
      <c r="A15" s="72">
        <v>571</v>
      </c>
      <c r="B15" s="57" t="s">
        <v>2702</v>
      </c>
      <c r="C15" s="58" t="s">
        <v>1852</v>
      </c>
      <c r="D15" s="69" t="s">
        <v>111</v>
      </c>
      <c r="E15" s="58" t="s">
        <v>71</v>
      </c>
      <c r="F15" s="69" t="s">
        <v>4230</v>
      </c>
      <c r="G15" s="69">
        <v>1996</v>
      </c>
      <c r="H15" s="70">
        <v>16</v>
      </c>
      <c r="I15" s="98">
        <v>1440</v>
      </c>
      <c r="J15" s="71">
        <v>90</v>
      </c>
      <c r="K15" s="71">
        <v>100</v>
      </c>
      <c r="L15" s="71">
        <v>16</v>
      </c>
      <c r="M15" s="70">
        <v>16</v>
      </c>
      <c r="N15" s="71">
        <v>90</v>
      </c>
      <c r="O15" s="71">
        <v>16</v>
      </c>
      <c r="P15" s="59">
        <v>0</v>
      </c>
      <c r="Q15" s="60"/>
      <c r="R15" s="60">
        <v>0</v>
      </c>
      <c r="S15" s="70">
        <v>1.88</v>
      </c>
      <c r="T15" s="71">
        <v>33</v>
      </c>
      <c r="U15" s="71">
        <v>23</v>
      </c>
      <c r="V15" s="78">
        <v>10</v>
      </c>
      <c r="W15" s="78">
        <v>0.62</v>
      </c>
      <c r="X15" s="60"/>
      <c r="Y15" s="70">
        <v>27.6</v>
      </c>
      <c r="Z15" s="71">
        <v>26.8</v>
      </c>
      <c r="AA15" s="78">
        <v>0.8</v>
      </c>
      <c r="AB15" s="78">
        <v>0.05</v>
      </c>
      <c r="AC15" s="60"/>
      <c r="AD15" s="63" t="s">
        <v>25</v>
      </c>
    </row>
    <row r="16" spans="1:30" ht="17.25" thickBot="1">
      <c r="A16" s="72">
        <v>603</v>
      </c>
      <c r="B16" s="57" t="s">
        <v>1788</v>
      </c>
      <c r="C16" s="58" t="s">
        <v>1862</v>
      </c>
      <c r="D16" s="69" t="s">
        <v>104</v>
      </c>
      <c r="E16" s="58" t="s">
        <v>95</v>
      </c>
      <c r="F16" s="69" t="s">
        <v>4255</v>
      </c>
      <c r="G16" s="69">
        <v>2002</v>
      </c>
      <c r="H16" s="70">
        <v>16</v>
      </c>
      <c r="I16" s="98">
        <v>1440</v>
      </c>
      <c r="J16" s="71">
        <v>90</v>
      </c>
      <c r="K16" s="71">
        <v>100</v>
      </c>
      <c r="L16" s="71">
        <v>16</v>
      </c>
      <c r="M16" s="70">
        <v>16</v>
      </c>
      <c r="N16" s="71">
        <v>90</v>
      </c>
      <c r="O16" s="71">
        <v>16</v>
      </c>
      <c r="P16" s="59">
        <v>0</v>
      </c>
      <c r="Q16" s="60"/>
      <c r="R16" s="60">
        <v>0</v>
      </c>
      <c r="S16" s="70">
        <v>1.19</v>
      </c>
      <c r="T16" s="71">
        <v>21</v>
      </c>
      <c r="U16" s="71">
        <v>30</v>
      </c>
      <c r="V16" s="77">
        <v>-9</v>
      </c>
      <c r="W16" s="77">
        <v>-0.56000000000000005</v>
      </c>
      <c r="X16" s="60"/>
      <c r="Y16" s="70">
        <v>22</v>
      </c>
      <c r="Z16" s="71">
        <v>27.8</v>
      </c>
      <c r="AA16" s="77">
        <v>-5.8</v>
      </c>
      <c r="AB16" s="77">
        <v>-0.36</v>
      </c>
      <c r="AC16" s="60"/>
      <c r="AD16" s="63" t="s">
        <v>25</v>
      </c>
    </row>
    <row r="17" spans="1:30" ht="17.25" thickBot="1">
      <c r="A17" s="72">
        <v>537</v>
      </c>
      <c r="B17" s="57" t="s">
        <v>333</v>
      </c>
      <c r="C17" s="58" t="s">
        <v>1812</v>
      </c>
      <c r="D17" s="69" t="s">
        <v>104</v>
      </c>
      <c r="E17" s="58" t="s">
        <v>96</v>
      </c>
      <c r="F17" s="69" t="s">
        <v>4201</v>
      </c>
      <c r="G17" s="69">
        <v>1992</v>
      </c>
      <c r="H17" s="70">
        <v>16</v>
      </c>
      <c r="I17" s="98">
        <v>1439</v>
      </c>
      <c r="J17" s="71">
        <v>90</v>
      </c>
      <c r="K17" s="71">
        <v>99.9</v>
      </c>
      <c r="L17" s="71">
        <v>16</v>
      </c>
      <c r="M17" s="70">
        <v>16</v>
      </c>
      <c r="N17" s="71">
        <v>90</v>
      </c>
      <c r="O17" s="71">
        <v>15</v>
      </c>
      <c r="P17" s="59">
        <v>0</v>
      </c>
      <c r="Q17" s="60"/>
      <c r="R17" s="60">
        <v>0</v>
      </c>
      <c r="S17" s="70">
        <v>1.44</v>
      </c>
      <c r="T17" s="71">
        <v>20</v>
      </c>
      <c r="U17" s="71">
        <v>20</v>
      </c>
      <c r="V17" s="60">
        <v>0</v>
      </c>
      <c r="W17" s="60">
        <v>0</v>
      </c>
      <c r="X17" s="60">
        <v>0</v>
      </c>
      <c r="Y17" s="70">
        <v>25.4</v>
      </c>
      <c r="Z17" s="71">
        <v>20.8</v>
      </c>
      <c r="AA17" s="78">
        <v>4.7</v>
      </c>
      <c r="AB17" s="78">
        <v>0.28999999999999998</v>
      </c>
      <c r="AC17" s="78">
        <v>30.14</v>
      </c>
      <c r="AD17" s="63" t="s">
        <v>25</v>
      </c>
    </row>
    <row r="18" spans="1:30" ht="17.25" thickBot="1">
      <c r="A18" s="72">
        <v>579</v>
      </c>
      <c r="B18" s="57" t="s">
        <v>347</v>
      </c>
      <c r="C18" s="58" t="s">
        <v>1812</v>
      </c>
      <c r="D18" s="69" t="s">
        <v>104</v>
      </c>
      <c r="E18" s="58" t="s">
        <v>65</v>
      </c>
      <c r="F18" s="69" t="s">
        <v>4235</v>
      </c>
      <c r="G18" s="69">
        <v>1990</v>
      </c>
      <c r="H18" s="70">
        <v>16</v>
      </c>
      <c r="I18" s="98">
        <v>1439</v>
      </c>
      <c r="J18" s="71">
        <v>90</v>
      </c>
      <c r="K18" s="71">
        <v>99.9</v>
      </c>
      <c r="L18" s="71">
        <v>16</v>
      </c>
      <c r="M18" s="70">
        <v>16</v>
      </c>
      <c r="N18" s="71">
        <v>90</v>
      </c>
      <c r="O18" s="71">
        <v>15</v>
      </c>
      <c r="P18" s="59">
        <v>0</v>
      </c>
      <c r="Q18" s="60"/>
      <c r="R18" s="60">
        <v>0</v>
      </c>
      <c r="S18" s="70">
        <v>2.06</v>
      </c>
      <c r="T18" s="71">
        <v>38</v>
      </c>
      <c r="U18" s="71">
        <v>18</v>
      </c>
      <c r="V18" s="78">
        <v>20</v>
      </c>
      <c r="W18" s="78">
        <v>1.25</v>
      </c>
      <c r="X18" s="78">
        <v>1.25</v>
      </c>
      <c r="Y18" s="70">
        <v>30.5</v>
      </c>
      <c r="Z18" s="71">
        <v>14.7</v>
      </c>
      <c r="AA18" s="78">
        <v>15.8</v>
      </c>
      <c r="AB18" s="78">
        <v>0.99</v>
      </c>
      <c r="AC18" s="77">
        <v>-2.23</v>
      </c>
      <c r="AD18" s="63" t="s">
        <v>25</v>
      </c>
    </row>
    <row r="19" spans="1:30" ht="17.25" thickBot="1">
      <c r="A19" s="72">
        <v>124</v>
      </c>
      <c r="B19" s="57" t="s">
        <v>150</v>
      </c>
      <c r="C19" s="58" t="s">
        <v>1845</v>
      </c>
      <c r="D19" s="69" t="s">
        <v>104</v>
      </c>
      <c r="E19" s="58" t="s">
        <v>91</v>
      </c>
      <c r="F19" s="69" t="s">
        <v>3921</v>
      </c>
      <c r="G19" s="69">
        <v>1992</v>
      </c>
      <c r="H19" s="70">
        <v>16</v>
      </c>
      <c r="I19" s="98">
        <v>1436</v>
      </c>
      <c r="J19" s="71">
        <v>90</v>
      </c>
      <c r="K19" s="71">
        <v>99.7</v>
      </c>
      <c r="L19" s="71">
        <v>16</v>
      </c>
      <c r="M19" s="70">
        <v>16</v>
      </c>
      <c r="N19" s="71">
        <v>90</v>
      </c>
      <c r="O19" s="71">
        <v>15</v>
      </c>
      <c r="P19" s="59">
        <v>0</v>
      </c>
      <c r="Q19" s="60"/>
      <c r="R19" s="60">
        <v>0</v>
      </c>
      <c r="S19" s="70">
        <v>1.5</v>
      </c>
      <c r="T19" s="71">
        <v>26</v>
      </c>
      <c r="U19" s="71">
        <v>30</v>
      </c>
      <c r="V19" s="77">
        <v>-4</v>
      </c>
      <c r="W19" s="77">
        <v>-0.25</v>
      </c>
      <c r="X19" s="77">
        <v>-0.25</v>
      </c>
      <c r="Y19" s="70">
        <v>23.2</v>
      </c>
      <c r="Z19" s="71">
        <v>28.4</v>
      </c>
      <c r="AA19" s="77">
        <v>-5.2</v>
      </c>
      <c r="AB19" s="77">
        <v>-0.33</v>
      </c>
      <c r="AC19" s="77">
        <v>-0.72</v>
      </c>
      <c r="AD19" s="63" t="s">
        <v>25</v>
      </c>
    </row>
    <row r="20" spans="1:30" ht="17.25" thickBot="1">
      <c r="A20" s="72">
        <v>285</v>
      </c>
      <c r="B20" s="57" t="s">
        <v>372</v>
      </c>
      <c r="C20" s="58" t="s">
        <v>1812</v>
      </c>
      <c r="D20" s="69" t="s">
        <v>111</v>
      </c>
      <c r="E20" s="58" t="s">
        <v>85</v>
      </c>
      <c r="F20" s="69" t="s">
        <v>4031</v>
      </c>
      <c r="G20" s="69">
        <v>1993</v>
      </c>
      <c r="H20" s="70">
        <v>16</v>
      </c>
      <c r="I20" s="98">
        <v>1436</v>
      </c>
      <c r="J20" s="71">
        <v>90</v>
      </c>
      <c r="K20" s="71">
        <v>99.7</v>
      </c>
      <c r="L20" s="71">
        <v>16</v>
      </c>
      <c r="M20" s="70">
        <v>16</v>
      </c>
      <c r="N20" s="71">
        <v>90</v>
      </c>
      <c r="O20" s="71">
        <v>15</v>
      </c>
      <c r="P20" s="59">
        <v>0</v>
      </c>
      <c r="Q20" s="60"/>
      <c r="R20" s="60">
        <v>0</v>
      </c>
      <c r="S20" s="70">
        <v>1</v>
      </c>
      <c r="T20" s="71">
        <v>15</v>
      </c>
      <c r="U20" s="71">
        <v>22</v>
      </c>
      <c r="V20" s="77">
        <v>-7</v>
      </c>
      <c r="W20" s="77">
        <v>-0.44</v>
      </c>
      <c r="X20" s="78">
        <v>22.06</v>
      </c>
      <c r="Y20" s="70">
        <v>19</v>
      </c>
      <c r="Z20" s="71">
        <v>21.8</v>
      </c>
      <c r="AA20" s="77">
        <v>-2.7</v>
      </c>
      <c r="AB20" s="77">
        <v>-0.17</v>
      </c>
      <c r="AC20" s="77">
        <v>-5.71</v>
      </c>
      <c r="AD20" s="63" t="s">
        <v>25</v>
      </c>
    </row>
    <row r="21" spans="1:30" ht="17.25" thickBot="1">
      <c r="A21" s="72">
        <v>498</v>
      </c>
      <c r="B21" s="57" t="s">
        <v>74</v>
      </c>
      <c r="C21" s="58" t="s">
        <v>1820</v>
      </c>
      <c r="D21" s="69" t="s">
        <v>111</v>
      </c>
      <c r="E21" s="58" t="s">
        <v>81</v>
      </c>
      <c r="F21" s="69" t="s">
        <v>4178</v>
      </c>
      <c r="G21" s="69">
        <v>1997</v>
      </c>
      <c r="H21" s="70">
        <v>16</v>
      </c>
      <c r="I21" s="98">
        <v>1433</v>
      </c>
      <c r="J21" s="71">
        <v>90</v>
      </c>
      <c r="K21" s="71">
        <v>99.5</v>
      </c>
      <c r="L21" s="71">
        <v>15.9</v>
      </c>
      <c r="M21" s="70">
        <v>16</v>
      </c>
      <c r="N21" s="71">
        <v>90</v>
      </c>
      <c r="O21" s="71">
        <v>15</v>
      </c>
      <c r="P21" s="59">
        <v>0</v>
      </c>
      <c r="Q21" s="60"/>
      <c r="R21" s="60">
        <v>0</v>
      </c>
      <c r="S21" s="70">
        <v>1.19</v>
      </c>
      <c r="T21" s="71">
        <v>26</v>
      </c>
      <c r="U21" s="71">
        <v>25</v>
      </c>
      <c r="V21" s="78">
        <v>1</v>
      </c>
      <c r="W21" s="78">
        <v>0.06</v>
      </c>
      <c r="X21" s="78">
        <v>12.92</v>
      </c>
      <c r="Y21" s="70">
        <v>30.2</v>
      </c>
      <c r="Z21" s="71">
        <v>23.7</v>
      </c>
      <c r="AA21" s="78">
        <v>6.5</v>
      </c>
      <c r="AB21" s="78">
        <v>0.41</v>
      </c>
      <c r="AC21" s="78">
        <v>1.52</v>
      </c>
      <c r="AD21" s="63" t="s">
        <v>25</v>
      </c>
    </row>
    <row r="22" spans="1:30" ht="17.25" thickBot="1">
      <c r="A22" s="72">
        <v>524</v>
      </c>
      <c r="B22" s="57" t="s">
        <v>327</v>
      </c>
      <c r="C22" s="58" t="s">
        <v>1812</v>
      </c>
      <c r="D22" s="69" t="s">
        <v>102</v>
      </c>
      <c r="E22" s="58" t="s">
        <v>95</v>
      </c>
      <c r="F22" s="69" t="s">
        <v>4194</v>
      </c>
      <c r="G22" s="69">
        <v>1997</v>
      </c>
      <c r="H22" s="70">
        <v>16</v>
      </c>
      <c r="I22" s="98">
        <v>1425</v>
      </c>
      <c r="J22" s="71">
        <v>89</v>
      </c>
      <c r="K22" s="71">
        <v>99</v>
      </c>
      <c r="L22" s="71">
        <v>15.8</v>
      </c>
      <c r="M22" s="70">
        <v>16</v>
      </c>
      <c r="N22" s="71">
        <v>89</v>
      </c>
      <c r="O22" s="71">
        <v>13</v>
      </c>
      <c r="P22" s="59">
        <v>0</v>
      </c>
      <c r="Q22" s="60"/>
      <c r="R22" s="60">
        <v>0</v>
      </c>
      <c r="S22" s="70">
        <v>1.19</v>
      </c>
      <c r="T22" s="71">
        <v>20</v>
      </c>
      <c r="U22" s="71">
        <v>28</v>
      </c>
      <c r="V22" s="77">
        <v>-8</v>
      </c>
      <c r="W22" s="77">
        <v>-0.51</v>
      </c>
      <c r="X22" s="78">
        <v>5.49</v>
      </c>
      <c r="Y22" s="70">
        <v>21.3</v>
      </c>
      <c r="Z22" s="71">
        <v>26.5</v>
      </c>
      <c r="AA22" s="77">
        <v>-5.2</v>
      </c>
      <c r="AB22" s="77">
        <v>-0.33</v>
      </c>
      <c r="AC22" s="78">
        <v>3.2</v>
      </c>
      <c r="AD22" s="63" t="s">
        <v>25</v>
      </c>
    </row>
    <row r="23" spans="1:30" ht="17.25" thickBot="1">
      <c r="A23" s="72">
        <v>549</v>
      </c>
      <c r="B23" s="57" t="s">
        <v>2697</v>
      </c>
      <c r="C23" s="58" t="s">
        <v>1820</v>
      </c>
      <c r="D23" s="69" t="s">
        <v>104</v>
      </c>
      <c r="E23" s="58" t="s">
        <v>83</v>
      </c>
      <c r="F23" s="69" t="s">
        <v>3613</v>
      </c>
      <c r="G23" s="69">
        <v>1997</v>
      </c>
      <c r="H23" s="70">
        <v>16</v>
      </c>
      <c r="I23" s="98">
        <v>1410</v>
      </c>
      <c r="J23" s="71">
        <v>88</v>
      </c>
      <c r="K23" s="71">
        <v>97.9</v>
      </c>
      <c r="L23" s="71">
        <v>15.7</v>
      </c>
      <c r="M23" s="70">
        <v>15</v>
      </c>
      <c r="N23" s="71">
        <v>90</v>
      </c>
      <c r="O23" s="71">
        <v>15</v>
      </c>
      <c r="P23" s="70">
        <v>1</v>
      </c>
      <c r="Q23" s="71">
        <v>60</v>
      </c>
      <c r="R23" s="60">
        <v>0</v>
      </c>
      <c r="S23" s="70">
        <v>2.19</v>
      </c>
      <c r="T23" s="71">
        <v>34</v>
      </c>
      <c r="U23" s="71">
        <v>18</v>
      </c>
      <c r="V23" s="78">
        <v>16</v>
      </c>
      <c r="W23" s="78">
        <v>1.02</v>
      </c>
      <c r="X23" s="78">
        <v>4.0199999999999996</v>
      </c>
      <c r="Y23" s="70">
        <v>28.5</v>
      </c>
      <c r="Z23" s="71">
        <v>21.1</v>
      </c>
      <c r="AA23" s="78">
        <v>7.4</v>
      </c>
      <c r="AB23" s="78">
        <v>0.47</v>
      </c>
      <c r="AC23" s="78">
        <v>2.9</v>
      </c>
      <c r="AD23" s="63" t="s">
        <v>25</v>
      </c>
    </row>
    <row r="24" spans="1:30" ht="17.25" thickBot="1">
      <c r="A24" s="72">
        <v>316</v>
      </c>
      <c r="B24" s="57" t="s">
        <v>233</v>
      </c>
      <c r="C24" s="58" t="s">
        <v>1829</v>
      </c>
      <c r="D24" s="69" t="s">
        <v>1819</v>
      </c>
      <c r="E24" s="58" t="s">
        <v>71</v>
      </c>
      <c r="F24" s="69" t="s">
        <v>4054</v>
      </c>
      <c r="G24" s="69">
        <v>2000</v>
      </c>
      <c r="H24" s="70">
        <v>16</v>
      </c>
      <c r="I24" s="98">
        <v>1400</v>
      </c>
      <c r="J24" s="71">
        <v>88</v>
      </c>
      <c r="K24" s="71">
        <v>97.2</v>
      </c>
      <c r="L24" s="71">
        <v>15.6</v>
      </c>
      <c r="M24" s="70">
        <v>16</v>
      </c>
      <c r="N24" s="71">
        <v>88</v>
      </c>
      <c r="O24" s="71">
        <v>11</v>
      </c>
      <c r="P24" s="59">
        <v>0</v>
      </c>
      <c r="Q24" s="60"/>
      <c r="R24" s="60">
        <v>0</v>
      </c>
      <c r="S24" s="70">
        <v>1.88</v>
      </c>
      <c r="T24" s="71">
        <v>33</v>
      </c>
      <c r="U24" s="71">
        <v>18</v>
      </c>
      <c r="V24" s="78">
        <v>15</v>
      </c>
      <c r="W24" s="78">
        <v>0.96</v>
      </c>
      <c r="X24" s="78">
        <v>12.21</v>
      </c>
      <c r="Y24" s="70">
        <v>26.7</v>
      </c>
      <c r="Z24" s="71">
        <v>23.8</v>
      </c>
      <c r="AA24" s="78">
        <v>3</v>
      </c>
      <c r="AB24" s="78">
        <v>0.19</v>
      </c>
      <c r="AC24" s="78">
        <v>5.0599999999999996</v>
      </c>
      <c r="AD24" s="63" t="s">
        <v>25</v>
      </c>
    </row>
    <row r="25" spans="1:30" ht="17.25" thickBot="1">
      <c r="A25" s="72">
        <v>152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3678</v>
      </c>
      <c r="G25" s="69">
        <v>1993</v>
      </c>
      <c r="H25" s="70">
        <v>16</v>
      </c>
      <c r="I25" s="98">
        <v>1399</v>
      </c>
      <c r="J25" s="71">
        <v>87</v>
      </c>
      <c r="K25" s="71">
        <v>97.2</v>
      </c>
      <c r="L25" s="71">
        <v>15.5</v>
      </c>
      <c r="M25" s="70">
        <v>16</v>
      </c>
      <c r="N25" s="71">
        <v>87</v>
      </c>
      <c r="O25" s="71">
        <v>12</v>
      </c>
      <c r="P25" s="59">
        <v>0</v>
      </c>
      <c r="Q25" s="60"/>
      <c r="R25" s="60">
        <v>0</v>
      </c>
      <c r="S25" s="70">
        <v>2.19</v>
      </c>
      <c r="T25" s="71">
        <v>34</v>
      </c>
      <c r="U25" s="71">
        <v>20</v>
      </c>
      <c r="V25" s="78">
        <v>14</v>
      </c>
      <c r="W25" s="78">
        <v>0.9</v>
      </c>
      <c r="X25" s="77">
        <v>-1.29</v>
      </c>
      <c r="Y25" s="70">
        <v>28.6</v>
      </c>
      <c r="Z25" s="71">
        <v>21.6</v>
      </c>
      <c r="AA25" s="78">
        <v>7</v>
      </c>
      <c r="AB25" s="78">
        <v>0.45</v>
      </c>
      <c r="AC25" s="78">
        <v>1.4</v>
      </c>
      <c r="AD25" s="63" t="s">
        <v>25</v>
      </c>
    </row>
    <row r="26" spans="1:30" ht="17.25" thickBot="1">
      <c r="A26" s="72">
        <v>311</v>
      </c>
      <c r="B26" s="57" t="s">
        <v>230</v>
      </c>
      <c r="C26" s="58" t="s">
        <v>1812</v>
      </c>
      <c r="D26" s="69" t="s">
        <v>104</v>
      </c>
      <c r="E26" s="58" t="s">
        <v>83</v>
      </c>
      <c r="F26" s="69" t="s">
        <v>4050</v>
      </c>
      <c r="G26" s="69">
        <v>1997</v>
      </c>
      <c r="H26" s="70">
        <v>16</v>
      </c>
      <c r="I26" s="98">
        <v>1398</v>
      </c>
      <c r="J26" s="71">
        <v>87</v>
      </c>
      <c r="K26" s="71">
        <v>97.1</v>
      </c>
      <c r="L26" s="71">
        <v>15.5</v>
      </c>
      <c r="M26" s="70">
        <v>16</v>
      </c>
      <c r="N26" s="71">
        <v>87</v>
      </c>
      <c r="O26" s="71">
        <v>14</v>
      </c>
      <c r="P26" s="59">
        <v>0</v>
      </c>
      <c r="Q26" s="60"/>
      <c r="R26" s="60">
        <v>0</v>
      </c>
      <c r="S26" s="70">
        <v>2.19</v>
      </c>
      <c r="T26" s="71">
        <v>34</v>
      </c>
      <c r="U26" s="71">
        <v>20</v>
      </c>
      <c r="V26" s="78">
        <v>14</v>
      </c>
      <c r="W26" s="78">
        <v>0.9</v>
      </c>
      <c r="X26" s="77">
        <v>-1.24</v>
      </c>
      <c r="Y26" s="70">
        <v>28.4</v>
      </c>
      <c r="Z26" s="71">
        <v>22</v>
      </c>
      <c r="AA26" s="78">
        <v>6.5</v>
      </c>
      <c r="AB26" s="78">
        <v>0.42</v>
      </c>
      <c r="AC26" s="78">
        <v>0.22</v>
      </c>
      <c r="AD26" s="63" t="s">
        <v>25</v>
      </c>
    </row>
    <row r="27" spans="1:30" ht="17.25" thickBot="1">
      <c r="A27" s="72">
        <v>585</v>
      </c>
      <c r="B27" s="57" t="s">
        <v>350</v>
      </c>
      <c r="C27" s="58" t="s">
        <v>1812</v>
      </c>
      <c r="D27" s="69" t="s">
        <v>102</v>
      </c>
      <c r="E27" s="58" t="s">
        <v>83</v>
      </c>
      <c r="F27" s="69" t="s">
        <v>4240</v>
      </c>
      <c r="G27" s="69">
        <v>1995</v>
      </c>
      <c r="H27" s="70">
        <v>16</v>
      </c>
      <c r="I27" s="98">
        <v>1396</v>
      </c>
      <c r="J27" s="71">
        <v>87</v>
      </c>
      <c r="K27" s="71">
        <v>96.9</v>
      </c>
      <c r="L27" s="71">
        <v>15.5</v>
      </c>
      <c r="M27" s="70">
        <v>16</v>
      </c>
      <c r="N27" s="71">
        <v>87</v>
      </c>
      <c r="O27" s="71">
        <v>9</v>
      </c>
      <c r="P27" s="59">
        <v>0</v>
      </c>
      <c r="Q27" s="60"/>
      <c r="R27" s="60">
        <v>0</v>
      </c>
      <c r="S27" s="70">
        <v>2.19</v>
      </c>
      <c r="T27" s="71">
        <v>33</v>
      </c>
      <c r="U27" s="71">
        <v>20</v>
      </c>
      <c r="V27" s="78">
        <v>13</v>
      </c>
      <c r="W27" s="78">
        <v>0.84</v>
      </c>
      <c r="X27" s="77">
        <v>-3.25</v>
      </c>
      <c r="Y27" s="70">
        <v>27.5</v>
      </c>
      <c r="Z27" s="71">
        <v>21.5</v>
      </c>
      <c r="AA27" s="78">
        <v>6</v>
      </c>
      <c r="AB27" s="78">
        <v>0.39</v>
      </c>
      <c r="AC27" s="77">
        <v>-0.76</v>
      </c>
      <c r="AD27" s="63" t="s">
        <v>25</v>
      </c>
    </row>
    <row r="28" spans="1:30" ht="17.25" thickBot="1">
      <c r="A28" s="72">
        <v>163</v>
      </c>
      <c r="B28" s="57" t="s">
        <v>168</v>
      </c>
      <c r="C28" s="58" t="s">
        <v>1839</v>
      </c>
      <c r="D28" s="69" t="s">
        <v>1819</v>
      </c>
      <c r="E28" s="58" t="s">
        <v>96</v>
      </c>
      <c r="F28" s="69" t="s">
        <v>3951</v>
      </c>
      <c r="G28" s="69">
        <v>1993</v>
      </c>
      <c r="H28" s="70">
        <v>16</v>
      </c>
      <c r="I28" s="98">
        <v>1395</v>
      </c>
      <c r="J28" s="71">
        <v>87</v>
      </c>
      <c r="K28" s="71">
        <v>96.9</v>
      </c>
      <c r="L28" s="71">
        <v>15.5</v>
      </c>
      <c r="M28" s="70">
        <v>16</v>
      </c>
      <c r="N28" s="71">
        <v>87</v>
      </c>
      <c r="O28" s="71">
        <v>11</v>
      </c>
      <c r="P28" s="59">
        <v>0</v>
      </c>
      <c r="Q28" s="60"/>
      <c r="R28" s="60">
        <v>0</v>
      </c>
      <c r="S28" s="70">
        <v>1.44</v>
      </c>
      <c r="T28" s="71">
        <v>20</v>
      </c>
      <c r="U28" s="71">
        <v>20</v>
      </c>
      <c r="V28" s="60">
        <v>0</v>
      </c>
      <c r="W28" s="60">
        <v>0</v>
      </c>
      <c r="X28" s="60">
        <v>0</v>
      </c>
      <c r="Y28" s="70">
        <v>23.8</v>
      </c>
      <c r="Z28" s="71">
        <v>21.1</v>
      </c>
      <c r="AA28" s="78">
        <v>2.6</v>
      </c>
      <c r="AB28" s="78">
        <v>0.17</v>
      </c>
      <c r="AC28" s="77">
        <v>-3.21</v>
      </c>
      <c r="AD28" s="63" t="s">
        <v>25</v>
      </c>
    </row>
    <row r="29" spans="1:30" ht="17.25" thickBot="1">
      <c r="A29" s="72">
        <v>483</v>
      </c>
      <c r="B29" s="57" t="s">
        <v>2691</v>
      </c>
      <c r="C29" s="58" t="s">
        <v>1812</v>
      </c>
      <c r="D29" s="69" t="s">
        <v>104</v>
      </c>
      <c r="E29" s="58" t="s">
        <v>2348</v>
      </c>
      <c r="F29" s="69" t="s">
        <v>4060</v>
      </c>
      <c r="G29" s="69">
        <v>1993</v>
      </c>
      <c r="H29" s="70">
        <v>16</v>
      </c>
      <c r="I29" s="98">
        <v>1395</v>
      </c>
      <c r="J29" s="71">
        <v>87</v>
      </c>
      <c r="K29" s="71">
        <v>96.9</v>
      </c>
      <c r="L29" s="71">
        <v>15.5</v>
      </c>
      <c r="M29" s="70">
        <v>15</v>
      </c>
      <c r="N29" s="71">
        <v>89</v>
      </c>
      <c r="O29" s="71">
        <v>14</v>
      </c>
      <c r="P29" s="70">
        <v>1</v>
      </c>
      <c r="Q29" s="71">
        <v>56</v>
      </c>
      <c r="R29" s="60">
        <v>0</v>
      </c>
      <c r="S29" s="70">
        <v>0.5</v>
      </c>
      <c r="T29" s="71">
        <v>12</v>
      </c>
      <c r="U29" s="71">
        <v>41</v>
      </c>
      <c r="V29" s="77">
        <v>-29</v>
      </c>
      <c r="W29" s="77">
        <v>-1.87</v>
      </c>
      <c r="X29" s="77">
        <v>-1.87</v>
      </c>
      <c r="Y29" s="70">
        <v>12.6</v>
      </c>
      <c r="Z29" s="71">
        <v>32.299999999999997</v>
      </c>
      <c r="AA29" s="77">
        <v>-19.7</v>
      </c>
      <c r="AB29" s="77">
        <v>-1.27</v>
      </c>
      <c r="AC29" s="78">
        <v>0.49</v>
      </c>
      <c r="AD29" s="63" t="s">
        <v>25</v>
      </c>
    </row>
    <row r="30" spans="1:30" ht="17.25" thickBot="1">
      <c r="A30" s="72">
        <v>557</v>
      </c>
      <c r="B30" s="57" t="s">
        <v>339</v>
      </c>
      <c r="C30" s="58" t="s">
        <v>1812</v>
      </c>
      <c r="D30" s="69" t="s">
        <v>104</v>
      </c>
      <c r="E30" s="58" t="s">
        <v>67</v>
      </c>
      <c r="F30" s="69" t="s">
        <v>4217</v>
      </c>
      <c r="G30" s="69">
        <v>1990</v>
      </c>
      <c r="H30" s="70">
        <v>16</v>
      </c>
      <c r="I30" s="98">
        <v>1392</v>
      </c>
      <c r="J30" s="71">
        <v>87</v>
      </c>
      <c r="K30" s="71">
        <v>96.7</v>
      </c>
      <c r="L30" s="71">
        <v>15.5</v>
      </c>
      <c r="M30" s="70">
        <v>16</v>
      </c>
      <c r="N30" s="71">
        <v>87</v>
      </c>
      <c r="O30" s="71">
        <v>13</v>
      </c>
      <c r="P30" s="59">
        <v>0</v>
      </c>
      <c r="Q30" s="60"/>
      <c r="R30" s="60">
        <v>0</v>
      </c>
      <c r="S30" s="70">
        <v>1.63</v>
      </c>
      <c r="T30" s="71">
        <v>30</v>
      </c>
      <c r="U30" s="71">
        <v>21</v>
      </c>
      <c r="V30" s="78">
        <v>9</v>
      </c>
      <c r="W30" s="78">
        <v>0.57999999999999996</v>
      </c>
      <c r="X30" s="77">
        <v>-5.04</v>
      </c>
      <c r="Y30" s="70">
        <v>29.7</v>
      </c>
      <c r="Z30" s="71">
        <v>19.8</v>
      </c>
      <c r="AA30" s="78">
        <v>9.9</v>
      </c>
      <c r="AB30" s="78">
        <v>0.64</v>
      </c>
      <c r="AC30" s="78">
        <v>0.54</v>
      </c>
      <c r="AD30" s="63" t="s">
        <v>25</v>
      </c>
    </row>
    <row r="31" spans="1:30" ht="17.25" thickBot="1">
      <c r="A31" s="72">
        <v>335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4071</v>
      </c>
      <c r="G31" s="69">
        <v>1998</v>
      </c>
      <c r="H31" s="70">
        <v>16</v>
      </c>
      <c r="I31" s="98">
        <v>1383</v>
      </c>
      <c r="J31" s="71">
        <v>86</v>
      </c>
      <c r="K31" s="71">
        <v>96</v>
      </c>
      <c r="L31" s="71">
        <v>15.4</v>
      </c>
      <c r="M31" s="70">
        <v>16</v>
      </c>
      <c r="N31" s="71">
        <v>86</v>
      </c>
      <c r="O31" s="71">
        <v>11</v>
      </c>
      <c r="P31" s="59">
        <v>0</v>
      </c>
      <c r="Q31" s="60"/>
      <c r="R31" s="60">
        <v>0</v>
      </c>
      <c r="S31" s="70">
        <v>2.19</v>
      </c>
      <c r="T31" s="71">
        <v>34</v>
      </c>
      <c r="U31" s="71">
        <v>20</v>
      </c>
      <c r="V31" s="78">
        <v>14</v>
      </c>
      <c r="W31" s="78">
        <v>0.91</v>
      </c>
      <c r="X31" s="77">
        <v>-0.67</v>
      </c>
      <c r="Y31" s="70">
        <v>28.1</v>
      </c>
      <c r="Z31" s="71">
        <v>21.5</v>
      </c>
      <c r="AA31" s="78">
        <v>6.6</v>
      </c>
      <c r="AB31" s="78">
        <v>0.43</v>
      </c>
      <c r="AC31" s="78">
        <v>0.56000000000000005</v>
      </c>
      <c r="AD31" s="63" t="s">
        <v>25</v>
      </c>
    </row>
    <row r="32" spans="1:30" ht="17.25" thickBot="1">
      <c r="A32" s="72">
        <v>475</v>
      </c>
      <c r="B32" s="57" t="s">
        <v>299</v>
      </c>
      <c r="C32" s="58" t="s">
        <v>1812</v>
      </c>
      <c r="D32" s="69" t="s">
        <v>103</v>
      </c>
      <c r="E32" s="58" t="s">
        <v>63</v>
      </c>
      <c r="F32" s="69" t="s">
        <v>3965</v>
      </c>
      <c r="G32" s="69">
        <v>1999</v>
      </c>
      <c r="H32" s="70">
        <v>16</v>
      </c>
      <c r="I32" s="98">
        <v>1382</v>
      </c>
      <c r="J32" s="71">
        <v>86</v>
      </c>
      <c r="K32" s="71">
        <v>96</v>
      </c>
      <c r="L32" s="71">
        <v>15.4</v>
      </c>
      <c r="M32" s="70">
        <v>16</v>
      </c>
      <c r="N32" s="71">
        <v>86</v>
      </c>
      <c r="O32" s="71">
        <v>12</v>
      </c>
      <c r="P32" s="59">
        <v>0</v>
      </c>
      <c r="Q32" s="60"/>
      <c r="R32" s="60">
        <v>0</v>
      </c>
      <c r="S32" s="70">
        <v>2.25</v>
      </c>
      <c r="T32" s="71">
        <v>30</v>
      </c>
      <c r="U32" s="71">
        <v>14</v>
      </c>
      <c r="V32" s="78">
        <v>16</v>
      </c>
      <c r="W32" s="78">
        <v>1.04</v>
      </c>
      <c r="X32" s="77">
        <v>-2.06</v>
      </c>
      <c r="Y32" s="70">
        <v>26.5</v>
      </c>
      <c r="Z32" s="71">
        <v>11.3</v>
      </c>
      <c r="AA32" s="78">
        <v>15.2</v>
      </c>
      <c r="AB32" s="78">
        <v>0.99</v>
      </c>
      <c r="AC32" s="77">
        <v>-1.72</v>
      </c>
      <c r="AD32" s="63" t="s">
        <v>25</v>
      </c>
    </row>
    <row r="33" spans="1:30" ht="17.25" thickBot="1">
      <c r="A33" s="72">
        <v>494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3738</v>
      </c>
      <c r="G33" s="69">
        <v>1992</v>
      </c>
      <c r="H33" s="70">
        <v>16</v>
      </c>
      <c r="I33" s="98">
        <v>1379</v>
      </c>
      <c r="J33" s="71">
        <v>86</v>
      </c>
      <c r="K33" s="71">
        <v>95.8</v>
      </c>
      <c r="L33" s="71">
        <v>15.3</v>
      </c>
      <c r="M33" s="70">
        <v>16</v>
      </c>
      <c r="N33" s="71">
        <v>86</v>
      </c>
      <c r="O33" s="71">
        <v>11</v>
      </c>
      <c r="P33" s="59">
        <v>0</v>
      </c>
      <c r="Q33" s="60"/>
      <c r="R33" s="60">
        <v>0</v>
      </c>
      <c r="S33" s="70">
        <v>2.31</v>
      </c>
      <c r="T33" s="71">
        <v>35</v>
      </c>
      <c r="U33" s="71">
        <v>14</v>
      </c>
      <c r="V33" s="78">
        <v>21</v>
      </c>
      <c r="W33" s="78">
        <v>1.37</v>
      </c>
      <c r="X33" s="78">
        <v>1.37</v>
      </c>
      <c r="Y33" s="70">
        <v>30.9</v>
      </c>
      <c r="Z33" s="71">
        <v>18.2</v>
      </c>
      <c r="AA33" s="78">
        <v>12.7</v>
      </c>
      <c r="AB33" s="78">
        <v>0.83</v>
      </c>
      <c r="AC33" s="78">
        <v>1.29</v>
      </c>
      <c r="AD33" s="63" t="s">
        <v>25</v>
      </c>
    </row>
    <row r="34" spans="1:30" ht="17.25" thickBot="1">
      <c r="A34" s="72">
        <v>534</v>
      </c>
      <c r="B34" s="57" t="s">
        <v>2694</v>
      </c>
      <c r="C34" s="58" t="s">
        <v>1870</v>
      </c>
      <c r="D34" s="69" t="s">
        <v>103</v>
      </c>
      <c r="E34" s="58" t="s">
        <v>79</v>
      </c>
      <c r="F34" s="69" t="s">
        <v>4200</v>
      </c>
      <c r="G34" s="69">
        <v>2000</v>
      </c>
      <c r="H34" s="70">
        <v>16</v>
      </c>
      <c r="I34" s="98">
        <v>1352</v>
      </c>
      <c r="J34" s="71">
        <v>85</v>
      </c>
      <c r="K34" s="71">
        <v>93.9</v>
      </c>
      <c r="L34" s="71">
        <v>15</v>
      </c>
      <c r="M34" s="70">
        <v>16</v>
      </c>
      <c r="N34" s="71">
        <v>85</v>
      </c>
      <c r="O34" s="71">
        <v>11</v>
      </c>
      <c r="P34" s="59">
        <v>0</v>
      </c>
      <c r="Q34" s="60"/>
      <c r="R34" s="60">
        <v>0</v>
      </c>
      <c r="S34" s="70">
        <v>2.31</v>
      </c>
      <c r="T34" s="71">
        <v>30</v>
      </c>
      <c r="U34" s="71">
        <v>13</v>
      </c>
      <c r="V34" s="78">
        <v>17</v>
      </c>
      <c r="W34" s="78">
        <v>1.1299999999999999</v>
      </c>
      <c r="X34" s="77">
        <v>-2.96</v>
      </c>
      <c r="Y34" s="70">
        <v>29</v>
      </c>
      <c r="Z34" s="71">
        <v>18.100000000000001</v>
      </c>
      <c r="AA34" s="78">
        <v>10.9</v>
      </c>
      <c r="AB34" s="78">
        <v>0.72</v>
      </c>
      <c r="AC34" s="77">
        <v>-0.83</v>
      </c>
      <c r="AD34" s="63" t="s">
        <v>25</v>
      </c>
    </row>
    <row r="35" spans="1:30" ht="17.25" thickBot="1">
      <c r="A35" s="72">
        <v>173</v>
      </c>
      <c r="B35" s="57" t="s">
        <v>66</v>
      </c>
      <c r="C35" s="58" t="s">
        <v>1822</v>
      </c>
      <c r="D35" s="69" t="s">
        <v>111</v>
      </c>
      <c r="E35" s="58" t="s">
        <v>65</v>
      </c>
      <c r="F35" s="69" t="s">
        <v>3959</v>
      </c>
      <c r="G35" s="69">
        <v>1993</v>
      </c>
      <c r="H35" s="70">
        <v>15</v>
      </c>
      <c r="I35" s="98">
        <v>1350</v>
      </c>
      <c r="J35" s="71">
        <v>90</v>
      </c>
      <c r="K35" s="71">
        <v>93.8</v>
      </c>
      <c r="L35" s="71">
        <v>15</v>
      </c>
      <c r="M35" s="70">
        <v>15</v>
      </c>
      <c r="N35" s="71">
        <v>90</v>
      </c>
      <c r="O35" s="71">
        <v>15</v>
      </c>
      <c r="P35" s="59">
        <v>0</v>
      </c>
      <c r="Q35" s="60"/>
      <c r="R35" s="71">
        <v>1</v>
      </c>
      <c r="S35" s="70">
        <v>2</v>
      </c>
      <c r="T35" s="71">
        <v>36</v>
      </c>
      <c r="U35" s="71">
        <v>17</v>
      </c>
      <c r="V35" s="78">
        <v>19</v>
      </c>
      <c r="W35" s="78">
        <v>1.27</v>
      </c>
      <c r="X35" s="78">
        <v>0.27</v>
      </c>
      <c r="Y35" s="70">
        <v>29.8</v>
      </c>
      <c r="Z35" s="71">
        <v>13.9</v>
      </c>
      <c r="AA35" s="78">
        <v>15.9</v>
      </c>
      <c r="AB35" s="78">
        <v>1.06</v>
      </c>
      <c r="AC35" s="78">
        <v>1.1299999999999999</v>
      </c>
      <c r="AD35" s="63" t="s">
        <v>25</v>
      </c>
    </row>
    <row r="36" spans="1:30" ht="17.25" thickBot="1">
      <c r="A36" s="72">
        <v>352</v>
      </c>
      <c r="B36" s="57" t="s">
        <v>84</v>
      </c>
      <c r="C36" s="58" t="s">
        <v>1821</v>
      </c>
      <c r="D36" s="69" t="s">
        <v>111</v>
      </c>
      <c r="E36" s="58" t="s">
        <v>83</v>
      </c>
      <c r="F36" s="69" t="s">
        <v>4080</v>
      </c>
      <c r="G36" s="69">
        <v>1992</v>
      </c>
      <c r="H36" s="70">
        <v>15</v>
      </c>
      <c r="I36" s="98">
        <v>1350</v>
      </c>
      <c r="J36" s="71">
        <v>90</v>
      </c>
      <c r="K36" s="71">
        <v>93.8</v>
      </c>
      <c r="L36" s="71">
        <v>15</v>
      </c>
      <c r="M36" s="70">
        <v>15</v>
      </c>
      <c r="N36" s="71">
        <v>90</v>
      </c>
      <c r="O36" s="71">
        <v>15</v>
      </c>
      <c r="P36" s="59">
        <v>0</v>
      </c>
      <c r="Q36" s="60"/>
      <c r="R36" s="60">
        <v>0</v>
      </c>
      <c r="S36" s="70">
        <v>2.13</v>
      </c>
      <c r="T36" s="71">
        <v>32</v>
      </c>
      <c r="U36" s="71">
        <v>19</v>
      </c>
      <c r="V36" s="78">
        <v>13</v>
      </c>
      <c r="W36" s="78">
        <v>0.87</v>
      </c>
      <c r="X36" s="77">
        <v>-1.1299999999999999</v>
      </c>
      <c r="Y36" s="70">
        <v>26.3</v>
      </c>
      <c r="Z36" s="71">
        <v>21.5</v>
      </c>
      <c r="AA36" s="78">
        <v>4.8</v>
      </c>
      <c r="AB36" s="78">
        <v>0.32</v>
      </c>
      <c r="AC36" s="77">
        <v>-1.46</v>
      </c>
      <c r="AD36" s="63" t="s">
        <v>25</v>
      </c>
    </row>
    <row r="37" spans="1:30" ht="17.25" thickBot="1">
      <c r="A37" s="72">
        <v>370</v>
      </c>
      <c r="B37" s="57" t="s">
        <v>258</v>
      </c>
      <c r="C37" s="58" t="s">
        <v>1811</v>
      </c>
      <c r="D37" s="69" t="s">
        <v>1810</v>
      </c>
      <c r="E37" s="58" t="s">
        <v>83</v>
      </c>
      <c r="F37" s="69" t="s">
        <v>4089</v>
      </c>
      <c r="G37" s="69">
        <v>1994</v>
      </c>
      <c r="H37" s="70">
        <v>16</v>
      </c>
      <c r="I37" s="98">
        <v>1350</v>
      </c>
      <c r="J37" s="71">
        <v>84</v>
      </c>
      <c r="K37" s="71">
        <v>93.8</v>
      </c>
      <c r="L37" s="71">
        <v>15</v>
      </c>
      <c r="M37" s="70">
        <v>16</v>
      </c>
      <c r="N37" s="71">
        <v>84</v>
      </c>
      <c r="O37" s="71">
        <v>11</v>
      </c>
      <c r="P37" s="59">
        <v>0</v>
      </c>
      <c r="Q37" s="60"/>
      <c r="R37" s="60">
        <v>0</v>
      </c>
      <c r="S37" s="70">
        <v>2.19</v>
      </c>
      <c r="T37" s="71">
        <v>31</v>
      </c>
      <c r="U37" s="71">
        <v>18</v>
      </c>
      <c r="V37" s="78">
        <v>13</v>
      </c>
      <c r="W37" s="78">
        <v>0.87</v>
      </c>
      <c r="X37" s="77">
        <v>-1.1299999999999999</v>
      </c>
      <c r="Y37" s="70">
        <v>25.2</v>
      </c>
      <c r="Z37" s="71">
        <v>19.600000000000001</v>
      </c>
      <c r="AA37" s="78">
        <v>5.7</v>
      </c>
      <c r="AB37" s="78">
        <v>0.38</v>
      </c>
      <c r="AC37" s="77">
        <v>-0.52</v>
      </c>
      <c r="AD37" s="63" t="s">
        <v>25</v>
      </c>
    </row>
    <row r="38" spans="1:30" ht="17.25" thickBot="1">
      <c r="A38" s="72">
        <v>518</v>
      </c>
      <c r="B38" s="57" t="s">
        <v>324</v>
      </c>
      <c r="C38" s="58" t="s">
        <v>1822</v>
      </c>
      <c r="D38" s="69" t="s">
        <v>104</v>
      </c>
      <c r="E38" s="58" t="s">
        <v>81</v>
      </c>
      <c r="F38" s="69" t="s">
        <v>4189</v>
      </c>
      <c r="G38" s="69">
        <v>1984</v>
      </c>
      <c r="H38" s="70">
        <v>15</v>
      </c>
      <c r="I38" s="98">
        <v>1350</v>
      </c>
      <c r="J38" s="71">
        <v>90</v>
      </c>
      <c r="K38" s="71">
        <v>93.8</v>
      </c>
      <c r="L38" s="71">
        <v>15</v>
      </c>
      <c r="M38" s="70">
        <v>15</v>
      </c>
      <c r="N38" s="71">
        <v>90</v>
      </c>
      <c r="O38" s="71">
        <v>15</v>
      </c>
      <c r="P38" s="59">
        <v>0</v>
      </c>
      <c r="Q38" s="60"/>
      <c r="R38" s="71">
        <v>1</v>
      </c>
      <c r="S38" s="70">
        <v>1.27</v>
      </c>
      <c r="T38" s="71">
        <v>26</v>
      </c>
      <c r="U38" s="71">
        <v>24</v>
      </c>
      <c r="V38" s="78">
        <v>2</v>
      </c>
      <c r="W38" s="78">
        <v>0.13</v>
      </c>
      <c r="X38" s="78">
        <v>2.13</v>
      </c>
      <c r="Y38" s="70">
        <v>29.3</v>
      </c>
      <c r="Z38" s="71">
        <v>22.6</v>
      </c>
      <c r="AA38" s="78">
        <v>6.7</v>
      </c>
      <c r="AB38" s="78">
        <v>0.45</v>
      </c>
      <c r="AC38" s="78">
        <v>0.77</v>
      </c>
      <c r="AD38" s="63" t="s">
        <v>25</v>
      </c>
    </row>
    <row r="39" spans="1:30" ht="17.25" thickBot="1">
      <c r="A39" s="72">
        <v>75</v>
      </c>
      <c r="B39" s="57" t="s">
        <v>132</v>
      </c>
      <c r="C39" s="58" t="s">
        <v>1812</v>
      </c>
      <c r="D39" s="69" t="s">
        <v>102</v>
      </c>
      <c r="E39" s="58" t="s">
        <v>91</v>
      </c>
      <c r="F39" s="69" t="s">
        <v>3888</v>
      </c>
      <c r="G39" s="69">
        <v>1996</v>
      </c>
      <c r="H39" s="70">
        <v>15</v>
      </c>
      <c r="I39" s="98">
        <v>1349</v>
      </c>
      <c r="J39" s="71">
        <v>90</v>
      </c>
      <c r="K39" s="71">
        <v>93.7</v>
      </c>
      <c r="L39" s="71">
        <v>15</v>
      </c>
      <c r="M39" s="70">
        <v>15</v>
      </c>
      <c r="N39" s="71">
        <v>90</v>
      </c>
      <c r="O39" s="71">
        <v>14</v>
      </c>
      <c r="P39" s="59">
        <v>0</v>
      </c>
      <c r="Q39" s="60"/>
      <c r="R39" s="60">
        <v>0</v>
      </c>
      <c r="S39" s="70">
        <v>1.4</v>
      </c>
      <c r="T39" s="71">
        <v>24</v>
      </c>
      <c r="U39" s="71">
        <v>29</v>
      </c>
      <c r="V39" s="77">
        <v>-5</v>
      </c>
      <c r="W39" s="77">
        <v>-0.33</v>
      </c>
      <c r="X39" s="77">
        <v>-1.32</v>
      </c>
      <c r="Y39" s="70">
        <v>22.4</v>
      </c>
      <c r="Z39" s="71">
        <v>27.1</v>
      </c>
      <c r="AA39" s="77">
        <v>-4.8</v>
      </c>
      <c r="AB39" s="77">
        <v>-0.32</v>
      </c>
      <c r="AC39" s="78">
        <v>0.08</v>
      </c>
      <c r="AD39" s="63" t="s">
        <v>25</v>
      </c>
    </row>
    <row r="40" spans="1:30" ht="17.25" thickBot="1">
      <c r="A40" s="72">
        <v>231</v>
      </c>
      <c r="B40" s="57" t="s">
        <v>199</v>
      </c>
      <c r="C40" s="58" t="s">
        <v>1812</v>
      </c>
      <c r="D40" s="69" t="s">
        <v>104</v>
      </c>
      <c r="E40" s="58" t="s">
        <v>85</v>
      </c>
      <c r="F40" s="69" t="s">
        <v>3998</v>
      </c>
      <c r="G40" s="69">
        <v>2000</v>
      </c>
      <c r="H40" s="70">
        <v>15</v>
      </c>
      <c r="I40" s="98">
        <v>1349</v>
      </c>
      <c r="J40" s="71">
        <v>90</v>
      </c>
      <c r="K40" s="71">
        <v>93.7</v>
      </c>
      <c r="L40" s="71">
        <v>15</v>
      </c>
      <c r="M40" s="70">
        <v>15</v>
      </c>
      <c r="N40" s="71">
        <v>90</v>
      </c>
      <c r="O40" s="71">
        <v>14</v>
      </c>
      <c r="P40" s="59">
        <v>0</v>
      </c>
      <c r="Q40" s="60"/>
      <c r="R40" s="60">
        <v>0</v>
      </c>
      <c r="S40" s="70">
        <v>1.07</v>
      </c>
      <c r="T40" s="71">
        <v>14</v>
      </c>
      <c r="U40" s="71">
        <v>20</v>
      </c>
      <c r="V40" s="77">
        <v>-6</v>
      </c>
      <c r="W40" s="77">
        <v>-0.4</v>
      </c>
      <c r="X40" s="78">
        <v>1.58</v>
      </c>
      <c r="Y40" s="70">
        <v>18.2</v>
      </c>
      <c r="Z40" s="71">
        <v>18.8</v>
      </c>
      <c r="AA40" s="77">
        <v>-0.6</v>
      </c>
      <c r="AB40" s="77">
        <v>-0.04</v>
      </c>
      <c r="AC40" s="78">
        <v>1.82</v>
      </c>
      <c r="AD40" s="63" t="s">
        <v>25</v>
      </c>
    </row>
    <row r="41" spans="1:30" ht="17.25" thickBot="1">
      <c r="A41" s="72">
        <v>460</v>
      </c>
      <c r="B41" s="57" t="s">
        <v>1767</v>
      </c>
      <c r="C41" s="58" t="s">
        <v>1820</v>
      </c>
      <c r="D41" s="69" t="s">
        <v>104</v>
      </c>
      <c r="E41" s="58" t="s">
        <v>71</v>
      </c>
      <c r="F41" s="69" t="s">
        <v>4153</v>
      </c>
      <c r="G41" s="69">
        <v>1999</v>
      </c>
      <c r="H41" s="70">
        <v>15</v>
      </c>
      <c r="I41" s="98">
        <v>1346</v>
      </c>
      <c r="J41" s="71">
        <v>90</v>
      </c>
      <c r="K41" s="71">
        <v>93.5</v>
      </c>
      <c r="L41" s="71">
        <v>15</v>
      </c>
      <c r="M41" s="70">
        <v>15</v>
      </c>
      <c r="N41" s="71">
        <v>90</v>
      </c>
      <c r="O41" s="71">
        <v>13</v>
      </c>
      <c r="P41" s="59">
        <v>0</v>
      </c>
      <c r="Q41" s="60"/>
      <c r="R41" s="71">
        <v>1</v>
      </c>
      <c r="S41" s="70">
        <v>1.93</v>
      </c>
      <c r="T41" s="71">
        <v>29</v>
      </c>
      <c r="U41" s="71">
        <v>21</v>
      </c>
      <c r="V41" s="78">
        <v>8</v>
      </c>
      <c r="W41" s="78">
        <v>0.53</v>
      </c>
      <c r="X41" s="77">
        <v>-1.38</v>
      </c>
      <c r="Y41" s="70">
        <v>26</v>
      </c>
      <c r="Z41" s="71">
        <v>24.4</v>
      </c>
      <c r="AA41" s="78">
        <v>1.7</v>
      </c>
      <c r="AB41" s="78">
        <v>0.11</v>
      </c>
      <c r="AC41" s="78">
        <v>0.93</v>
      </c>
      <c r="AD41" s="63" t="s">
        <v>25</v>
      </c>
    </row>
    <row r="42" spans="1:30" ht="17.25" thickBot="1">
      <c r="A42" s="72">
        <v>247</v>
      </c>
      <c r="B42" s="57" t="s">
        <v>206</v>
      </c>
      <c r="C42" s="58" t="s">
        <v>1854</v>
      </c>
      <c r="D42" s="69" t="s">
        <v>102</v>
      </c>
      <c r="E42" s="58" t="s">
        <v>71</v>
      </c>
      <c r="F42" s="69" t="s">
        <v>4011</v>
      </c>
      <c r="G42" s="69">
        <v>1992</v>
      </c>
      <c r="H42" s="70">
        <v>16</v>
      </c>
      <c r="I42" s="98">
        <v>1332</v>
      </c>
      <c r="J42" s="71">
        <v>83</v>
      </c>
      <c r="K42" s="71">
        <v>92.5</v>
      </c>
      <c r="L42" s="71">
        <v>14.8</v>
      </c>
      <c r="M42" s="70">
        <v>16</v>
      </c>
      <c r="N42" s="71">
        <v>83</v>
      </c>
      <c r="O42" s="71">
        <v>7</v>
      </c>
      <c r="P42" s="59">
        <v>0</v>
      </c>
      <c r="Q42" s="60"/>
      <c r="R42" s="60">
        <v>0</v>
      </c>
      <c r="S42" s="70">
        <v>1.88</v>
      </c>
      <c r="T42" s="71">
        <v>30</v>
      </c>
      <c r="U42" s="71">
        <v>21</v>
      </c>
      <c r="V42" s="78">
        <v>9</v>
      </c>
      <c r="W42" s="78">
        <v>0.61</v>
      </c>
      <c r="X42" s="77">
        <v>-0.23</v>
      </c>
      <c r="Y42" s="70">
        <v>25.7</v>
      </c>
      <c r="Z42" s="71">
        <v>24.3</v>
      </c>
      <c r="AA42" s="78">
        <v>1.4</v>
      </c>
      <c r="AB42" s="78">
        <v>0.09</v>
      </c>
      <c r="AC42" s="78">
        <v>0.59</v>
      </c>
      <c r="AD42" s="63" t="s">
        <v>25</v>
      </c>
    </row>
    <row r="43" spans="1:30" ht="17.25" thickBot="1">
      <c r="A43" s="72">
        <v>141</v>
      </c>
      <c r="B43" s="57" t="s">
        <v>160</v>
      </c>
      <c r="C43" s="58" t="s">
        <v>1812</v>
      </c>
      <c r="D43" s="69" t="s">
        <v>104</v>
      </c>
      <c r="E43" s="58" t="s">
        <v>93</v>
      </c>
      <c r="F43" s="69" t="s">
        <v>3935</v>
      </c>
      <c r="G43" s="69">
        <v>1990</v>
      </c>
      <c r="H43" s="70">
        <v>15</v>
      </c>
      <c r="I43" s="98">
        <v>1330</v>
      </c>
      <c r="J43" s="71">
        <v>89</v>
      </c>
      <c r="K43" s="71">
        <v>92.4</v>
      </c>
      <c r="L43" s="71">
        <v>14.8</v>
      </c>
      <c r="M43" s="70">
        <v>15</v>
      </c>
      <c r="N43" s="71">
        <v>89</v>
      </c>
      <c r="O43" s="71">
        <v>14</v>
      </c>
      <c r="P43" s="59">
        <v>0</v>
      </c>
      <c r="Q43" s="60"/>
      <c r="R43" s="60">
        <v>0</v>
      </c>
      <c r="S43" s="70">
        <v>1.27</v>
      </c>
      <c r="T43" s="71">
        <v>19</v>
      </c>
      <c r="U43" s="71">
        <v>23</v>
      </c>
      <c r="V43" s="77">
        <v>-4</v>
      </c>
      <c r="W43" s="77">
        <v>-0.27</v>
      </c>
      <c r="X43" s="78">
        <v>0.55000000000000004</v>
      </c>
      <c r="Y43" s="70">
        <v>18.8</v>
      </c>
      <c r="Z43" s="71">
        <v>24.3</v>
      </c>
      <c r="AA43" s="77">
        <v>-5.6</v>
      </c>
      <c r="AB43" s="77">
        <v>-0.38</v>
      </c>
      <c r="AC43" s="78">
        <v>0.73</v>
      </c>
      <c r="AD43" s="63" t="s">
        <v>25</v>
      </c>
    </row>
    <row r="44" spans="1:30" ht="17.25" thickBot="1">
      <c r="A44" s="72">
        <v>130</v>
      </c>
      <c r="B44" s="57" t="s">
        <v>154</v>
      </c>
      <c r="C44" s="58" t="s">
        <v>1822</v>
      </c>
      <c r="D44" s="69" t="s">
        <v>102</v>
      </c>
      <c r="E44" s="58" t="s">
        <v>93</v>
      </c>
      <c r="F44" s="69" t="s">
        <v>3926</v>
      </c>
      <c r="G44" s="69">
        <v>1999</v>
      </c>
      <c r="H44" s="70">
        <v>16</v>
      </c>
      <c r="I44" s="98">
        <v>1328</v>
      </c>
      <c r="J44" s="71">
        <v>83</v>
      </c>
      <c r="K44" s="71">
        <v>92.2</v>
      </c>
      <c r="L44" s="71">
        <v>14.8</v>
      </c>
      <c r="M44" s="70">
        <v>16</v>
      </c>
      <c r="N44" s="71">
        <v>83</v>
      </c>
      <c r="O44" s="71">
        <v>6</v>
      </c>
      <c r="P44" s="59">
        <v>0</v>
      </c>
      <c r="Q44" s="60"/>
      <c r="R44" s="60">
        <v>0</v>
      </c>
      <c r="S44" s="70">
        <v>1.19</v>
      </c>
      <c r="T44" s="71">
        <v>19</v>
      </c>
      <c r="U44" s="71">
        <v>23</v>
      </c>
      <c r="V44" s="77">
        <v>-4</v>
      </c>
      <c r="W44" s="77">
        <v>-0.27</v>
      </c>
      <c r="X44" s="78">
        <v>0.53</v>
      </c>
      <c r="Y44" s="70">
        <v>17.7</v>
      </c>
      <c r="Z44" s="71">
        <v>23.9</v>
      </c>
      <c r="AA44" s="77">
        <v>-6.2</v>
      </c>
      <c r="AB44" s="77">
        <v>-0.42</v>
      </c>
      <c r="AC44" s="78">
        <v>0.18</v>
      </c>
      <c r="AD44" s="63" t="s">
        <v>25</v>
      </c>
    </row>
    <row r="45" spans="1:30" ht="17.25" thickBot="1">
      <c r="A45" s="72">
        <v>211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3777</v>
      </c>
      <c r="G45" s="69">
        <v>2000</v>
      </c>
      <c r="H45" s="70">
        <v>16</v>
      </c>
      <c r="I45" s="98">
        <v>1328</v>
      </c>
      <c r="J45" s="71">
        <v>83</v>
      </c>
      <c r="K45" s="71">
        <v>92.2</v>
      </c>
      <c r="L45" s="71">
        <v>14.8</v>
      </c>
      <c r="M45" s="70">
        <v>14</v>
      </c>
      <c r="N45" s="71">
        <v>89</v>
      </c>
      <c r="O45" s="71">
        <v>13</v>
      </c>
      <c r="P45" s="70">
        <v>2</v>
      </c>
      <c r="Q45" s="71">
        <v>38</v>
      </c>
      <c r="R45" s="60">
        <v>0</v>
      </c>
      <c r="S45" s="70">
        <v>0.88</v>
      </c>
      <c r="T45" s="71">
        <v>17</v>
      </c>
      <c r="U45" s="71">
        <v>25</v>
      </c>
      <c r="V45" s="77">
        <v>-8</v>
      </c>
      <c r="W45" s="77">
        <v>-0.54</v>
      </c>
      <c r="X45" s="78">
        <v>1.87</v>
      </c>
      <c r="Y45" s="70">
        <v>16.8</v>
      </c>
      <c r="Z45" s="71">
        <v>22.6</v>
      </c>
      <c r="AA45" s="77">
        <v>-5.8</v>
      </c>
      <c r="AB45" s="77">
        <v>-0.39</v>
      </c>
      <c r="AC45" s="78">
        <v>0.71</v>
      </c>
      <c r="AD45" s="63" t="s">
        <v>25</v>
      </c>
    </row>
    <row r="46" spans="1:30" ht="17.25" thickBot="1">
      <c r="A46" s="72">
        <v>8</v>
      </c>
      <c r="B46" s="57" t="s">
        <v>105</v>
      </c>
      <c r="C46" s="58" t="s">
        <v>1813</v>
      </c>
      <c r="D46" s="69" t="s">
        <v>104</v>
      </c>
      <c r="E46" s="58" t="s">
        <v>91</v>
      </c>
      <c r="F46" s="69" t="s">
        <v>3838</v>
      </c>
      <c r="G46" s="69">
        <v>1996</v>
      </c>
      <c r="H46" s="70">
        <v>15</v>
      </c>
      <c r="I46" s="98">
        <v>1326</v>
      </c>
      <c r="J46" s="71">
        <v>88</v>
      </c>
      <c r="K46" s="71">
        <v>92.1</v>
      </c>
      <c r="L46" s="71">
        <v>14.7</v>
      </c>
      <c r="M46" s="70">
        <v>15</v>
      </c>
      <c r="N46" s="71">
        <v>88</v>
      </c>
      <c r="O46" s="71">
        <v>14</v>
      </c>
      <c r="P46" s="59">
        <v>0</v>
      </c>
      <c r="Q46" s="60"/>
      <c r="R46" s="60">
        <v>0</v>
      </c>
      <c r="S46" s="70">
        <v>1.4</v>
      </c>
      <c r="T46" s="71">
        <v>22</v>
      </c>
      <c r="U46" s="71">
        <v>29</v>
      </c>
      <c r="V46" s="77">
        <v>-7</v>
      </c>
      <c r="W46" s="77">
        <v>-0.48</v>
      </c>
      <c r="X46" s="77">
        <v>-2.84</v>
      </c>
      <c r="Y46" s="70">
        <v>19.3</v>
      </c>
      <c r="Z46" s="71">
        <v>26.8</v>
      </c>
      <c r="AA46" s="77">
        <v>-7.5</v>
      </c>
      <c r="AB46" s="77">
        <v>-0.51</v>
      </c>
      <c r="AC46" s="77">
        <v>-2.34</v>
      </c>
      <c r="AD46" s="63" t="s">
        <v>25</v>
      </c>
    </row>
    <row r="47" spans="1:30" ht="17.25" thickBot="1">
      <c r="A47" s="72">
        <v>583</v>
      </c>
      <c r="B47" s="57" t="s">
        <v>2818</v>
      </c>
      <c r="C47" s="58" t="s">
        <v>1812</v>
      </c>
      <c r="D47" s="69" t="s">
        <v>103</v>
      </c>
      <c r="E47" s="58" t="s">
        <v>91</v>
      </c>
      <c r="F47" s="69" t="s">
        <v>4238</v>
      </c>
      <c r="G47" s="69">
        <v>1994</v>
      </c>
      <c r="H47" s="70">
        <v>15</v>
      </c>
      <c r="I47" s="98">
        <v>1322</v>
      </c>
      <c r="J47" s="71">
        <v>88</v>
      </c>
      <c r="K47" s="71">
        <v>91.8</v>
      </c>
      <c r="L47" s="71">
        <v>14.7</v>
      </c>
      <c r="M47" s="70">
        <v>15</v>
      </c>
      <c r="N47" s="71">
        <v>88</v>
      </c>
      <c r="O47" s="71">
        <v>13</v>
      </c>
      <c r="P47" s="59">
        <v>0</v>
      </c>
      <c r="Q47" s="60"/>
      <c r="R47" s="60">
        <v>0</v>
      </c>
      <c r="S47" s="70">
        <v>1.53</v>
      </c>
      <c r="T47" s="71">
        <v>24</v>
      </c>
      <c r="U47" s="71">
        <v>29</v>
      </c>
      <c r="V47" s="77">
        <v>-5</v>
      </c>
      <c r="W47" s="77">
        <v>-0.34</v>
      </c>
      <c r="X47" s="77">
        <v>-1.1000000000000001</v>
      </c>
      <c r="Y47" s="70">
        <v>21.2</v>
      </c>
      <c r="Z47" s="71">
        <v>26.9</v>
      </c>
      <c r="AA47" s="77">
        <v>-5.7</v>
      </c>
      <c r="AB47" s="77">
        <v>-0.39</v>
      </c>
      <c r="AC47" s="77">
        <v>-0.8</v>
      </c>
      <c r="AD47" s="63" t="s">
        <v>25</v>
      </c>
    </row>
    <row r="48" spans="1:30" ht="17.25" thickBot="1">
      <c r="A48" s="72">
        <v>510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4186</v>
      </c>
      <c r="G48" s="69">
        <v>1993</v>
      </c>
      <c r="H48" s="70">
        <v>15</v>
      </c>
      <c r="I48" s="98">
        <v>1319</v>
      </c>
      <c r="J48" s="71">
        <v>88</v>
      </c>
      <c r="K48" s="71">
        <v>91.6</v>
      </c>
      <c r="L48" s="71">
        <v>14.7</v>
      </c>
      <c r="M48" s="70">
        <v>15</v>
      </c>
      <c r="N48" s="71">
        <v>88</v>
      </c>
      <c r="O48" s="71">
        <v>13</v>
      </c>
      <c r="P48" s="59">
        <v>0</v>
      </c>
      <c r="Q48" s="60"/>
      <c r="R48" s="60">
        <v>0</v>
      </c>
      <c r="S48" s="70">
        <v>1.07</v>
      </c>
      <c r="T48" s="71">
        <v>17</v>
      </c>
      <c r="U48" s="71">
        <v>25</v>
      </c>
      <c r="V48" s="77">
        <v>-8</v>
      </c>
      <c r="W48" s="77">
        <v>-0.55000000000000004</v>
      </c>
      <c r="X48" s="77">
        <v>-2.78</v>
      </c>
      <c r="Y48" s="70">
        <v>17</v>
      </c>
      <c r="Z48" s="71">
        <v>26.1</v>
      </c>
      <c r="AA48" s="77">
        <v>-9.1</v>
      </c>
      <c r="AB48" s="77">
        <v>-0.62</v>
      </c>
      <c r="AC48" s="77">
        <v>-2.2400000000000002</v>
      </c>
      <c r="AD48" s="63" t="s">
        <v>25</v>
      </c>
    </row>
    <row r="49" spans="1:30" ht="17.25" thickBot="1">
      <c r="A49" s="72">
        <v>21</v>
      </c>
      <c r="B49" s="57" t="s">
        <v>113</v>
      </c>
      <c r="C49" s="58" t="s">
        <v>1821</v>
      </c>
      <c r="D49" s="69" t="s">
        <v>1810</v>
      </c>
      <c r="E49" s="58" t="s">
        <v>65</v>
      </c>
      <c r="F49" s="69" t="s">
        <v>3849</v>
      </c>
      <c r="G49" s="69">
        <v>2000</v>
      </c>
      <c r="H49" s="70">
        <v>16</v>
      </c>
      <c r="I49" s="98">
        <v>1318</v>
      </c>
      <c r="J49" s="71">
        <v>82</v>
      </c>
      <c r="K49" s="71">
        <v>91.5</v>
      </c>
      <c r="L49" s="71">
        <v>14.6</v>
      </c>
      <c r="M49" s="70">
        <v>16</v>
      </c>
      <c r="N49" s="71">
        <v>82</v>
      </c>
      <c r="O49" s="71">
        <v>7</v>
      </c>
      <c r="P49" s="59">
        <v>0</v>
      </c>
      <c r="Q49" s="60"/>
      <c r="R49" s="60">
        <v>0</v>
      </c>
      <c r="S49" s="70">
        <v>2.06</v>
      </c>
      <c r="T49" s="71">
        <v>34</v>
      </c>
      <c r="U49" s="71">
        <v>13</v>
      </c>
      <c r="V49" s="78">
        <v>21</v>
      </c>
      <c r="W49" s="78">
        <v>1.43</v>
      </c>
      <c r="X49" s="78">
        <v>2.17</v>
      </c>
      <c r="Y49" s="70">
        <v>28.8</v>
      </c>
      <c r="Z49" s="71">
        <v>11.7</v>
      </c>
      <c r="AA49" s="78">
        <v>17</v>
      </c>
      <c r="AB49" s="78">
        <v>1.1599999999999999</v>
      </c>
      <c r="AC49" s="78">
        <v>2.0499999999999998</v>
      </c>
      <c r="AD49" s="63" t="s">
        <v>25</v>
      </c>
    </row>
    <row r="50" spans="1:30" ht="17.25" thickBot="1">
      <c r="A50" s="72">
        <v>482</v>
      </c>
      <c r="B50" s="57" t="s">
        <v>304</v>
      </c>
      <c r="C50" s="58" t="s">
        <v>1809</v>
      </c>
      <c r="D50" s="69" t="s">
        <v>104</v>
      </c>
      <c r="E50" s="58" t="s">
        <v>75</v>
      </c>
      <c r="F50" s="69" t="s">
        <v>4167</v>
      </c>
      <c r="G50" s="69">
        <v>1997</v>
      </c>
      <c r="H50" s="70">
        <v>15</v>
      </c>
      <c r="I50" s="98">
        <v>1315</v>
      </c>
      <c r="J50" s="71">
        <v>88</v>
      </c>
      <c r="K50" s="71">
        <v>91.3</v>
      </c>
      <c r="L50" s="71">
        <v>14.6</v>
      </c>
      <c r="M50" s="70">
        <v>15</v>
      </c>
      <c r="N50" s="71">
        <v>88</v>
      </c>
      <c r="O50" s="71">
        <v>13</v>
      </c>
      <c r="P50" s="59">
        <v>0</v>
      </c>
      <c r="Q50" s="60"/>
      <c r="R50" s="60">
        <v>0</v>
      </c>
      <c r="S50" s="70">
        <v>1.2</v>
      </c>
      <c r="T50" s="71">
        <v>23</v>
      </c>
      <c r="U50" s="71">
        <v>26</v>
      </c>
      <c r="V50" s="77">
        <v>-3</v>
      </c>
      <c r="W50" s="77">
        <v>-0.21</v>
      </c>
      <c r="X50" s="77">
        <v>-2.37</v>
      </c>
      <c r="Y50" s="70">
        <v>19.100000000000001</v>
      </c>
      <c r="Z50" s="71">
        <v>25.6</v>
      </c>
      <c r="AA50" s="77">
        <v>-6.4</v>
      </c>
      <c r="AB50" s="77">
        <v>-0.44</v>
      </c>
      <c r="AC50" s="77">
        <v>-0.85</v>
      </c>
      <c r="AD50" s="63" t="s">
        <v>25</v>
      </c>
    </row>
    <row r="51" spans="1:30" ht="17.25" thickBot="1">
      <c r="A51" s="72">
        <v>232</v>
      </c>
      <c r="B51" s="57" t="s">
        <v>200</v>
      </c>
      <c r="C51" s="58" t="s">
        <v>1822</v>
      </c>
      <c r="D51" s="69" t="s">
        <v>103</v>
      </c>
      <c r="E51" s="58" t="s">
        <v>67</v>
      </c>
      <c r="F51" s="69" t="s">
        <v>3999</v>
      </c>
      <c r="G51" s="69">
        <v>1997</v>
      </c>
      <c r="H51" s="70">
        <v>15</v>
      </c>
      <c r="I51" s="98">
        <v>1312</v>
      </c>
      <c r="J51" s="71">
        <v>87</v>
      </c>
      <c r="K51" s="71">
        <v>91.1</v>
      </c>
      <c r="L51" s="71">
        <v>14.6</v>
      </c>
      <c r="M51" s="70">
        <v>15</v>
      </c>
      <c r="N51" s="71">
        <v>87</v>
      </c>
      <c r="O51" s="71">
        <v>12</v>
      </c>
      <c r="P51" s="59">
        <v>0</v>
      </c>
      <c r="Q51" s="60"/>
      <c r="R51" s="60">
        <v>0</v>
      </c>
      <c r="S51" s="70">
        <v>1.73</v>
      </c>
      <c r="T51" s="71">
        <v>31</v>
      </c>
      <c r="U51" s="71">
        <v>19</v>
      </c>
      <c r="V51" s="78">
        <v>12</v>
      </c>
      <c r="W51" s="78">
        <v>0.82</v>
      </c>
      <c r="X51" s="78">
        <v>0.82</v>
      </c>
      <c r="Y51" s="70">
        <v>29.5</v>
      </c>
      <c r="Z51" s="71">
        <v>17.8</v>
      </c>
      <c r="AA51" s="78">
        <v>11.7</v>
      </c>
      <c r="AB51" s="78">
        <v>0.8</v>
      </c>
      <c r="AC51" s="78">
        <v>2.0699999999999998</v>
      </c>
      <c r="AD51" s="63" t="s">
        <v>25</v>
      </c>
    </row>
    <row r="52" spans="1:30" ht="17.25" thickBot="1">
      <c r="A52" s="72">
        <v>39</v>
      </c>
      <c r="B52" s="57" t="s">
        <v>123</v>
      </c>
      <c r="C52" s="58" t="s">
        <v>1824</v>
      </c>
      <c r="D52" s="69" t="s">
        <v>1819</v>
      </c>
      <c r="E52" s="58" t="s">
        <v>85</v>
      </c>
      <c r="F52" s="69" t="s">
        <v>3860</v>
      </c>
      <c r="G52" s="69">
        <v>1991</v>
      </c>
      <c r="H52" s="70">
        <v>16</v>
      </c>
      <c r="I52" s="98">
        <v>1310</v>
      </c>
      <c r="J52" s="71">
        <v>82</v>
      </c>
      <c r="K52" s="71">
        <v>91</v>
      </c>
      <c r="L52" s="71">
        <v>14.6</v>
      </c>
      <c r="M52" s="70">
        <v>15</v>
      </c>
      <c r="N52" s="71">
        <v>85</v>
      </c>
      <c r="O52" s="71">
        <v>13</v>
      </c>
      <c r="P52" s="70">
        <v>1</v>
      </c>
      <c r="Q52" s="71">
        <v>42</v>
      </c>
      <c r="R52" s="60">
        <v>0</v>
      </c>
      <c r="S52" s="70">
        <v>1</v>
      </c>
      <c r="T52" s="71">
        <v>14</v>
      </c>
      <c r="U52" s="71">
        <v>18</v>
      </c>
      <c r="V52" s="77">
        <v>-4</v>
      </c>
      <c r="W52" s="77">
        <v>-0.27</v>
      </c>
      <c r="X52" s="78">
        <v>2.4900000000000002</v>
      </c>
      <c r="Y52" s="70">
        <v>17.5</v>
      </c>
      <c r="Z52" s="71">
        <v>18.600000000000001</v>
      </c>
      <c r="AA52" s="77">
        <v>-1.1000000000000001</v>
      </c>
      <c r="AB52" s="77">
        <v>-7.0000000000000007E-2</v>
      </c>
      <c r="AC52" s="78">
        <v>0.9</v>
      </c>
      <c r="AD52" s="63" t="s">
        <v>25</v>
      </c>
    </row>
    <row r="53" spans="1:30" ht="17.25" thickBot="1">
      <c r="A53" s="72">
        <v>194</v>
      </c>
      <c r="B53" s="57" t="s">
        <v>2661</v>
      </c>
      <c r="C53" s="58" t="s">
        <v>1818</v>
      </c>
      <c r="D53" s="69" t="s">
        <v>111</v>
      </c>
      <c r="E53" s="58" t="s">
        <v>77</v>
      </c>
      <c r="F53" s="69" t="s">
        <v>3977</v>
      </c>
      <c r="G53" s="69">
        <v>1993</v>
      </c>
      <c r="H53" s="70">
        <v>15</v>
      </c>
      <c r="I53" s="98">
        <v>1305</v>
      </c>
      <c r="J53" s="71">
        <v>87</v>
      </c>
      <c r="K53" s="71">
        <v>90.6</v>
      </c>
      <c r="L53" s="71">
        <v>14.5</v>
      </c>
      <c r="M53" s="70">
        <v>15</v>
      </c>
      <c r="N53" s="71">
        <v>87</v>
      </c>
      <c r="O53" s="71">
        <v>14</v>
      </c>
      <c r="P53" s="59">
        <v>0</v>
      </c>
      <c r="Q53" s="60"/>
      <c r="R53" s="60">
        <v>0</v>
      </c>
      <c r="S53" s="70">
        <v>1.27</v>
      </c>
      <c r="T53" s="71">
        <v>20</v>
      </c>
      <c r="U53" s="71">
        <v>20</v>
      </c>
      <c r="V53" s="60">
        <v>0</v>
      </c>
      <c r="W53" s="60">
        <v>0</v>
      </c>
      <c r="X53" s="77">
        <v>-0.67</v>
      </c>
      <c r="Y53" s="70">
        <v>27.1</v>
      </c>
      <c r="Z53" s="71">
        <v>18.8</v>
      </c>
      <c r="AA53" s="78">
        <v>8.3000000000000007</v>
      </c>
      <c r="AB53" s="78">
        <v>0.56999999999999995</v>
      </c>
      <c r="AC53" s="78">
        <v>0.73</v>
      </c>
      <c r="AD53" s="63" t="s">
        <v>25</v>
      </c>
    </row>
    <row r="54" spans="1:30" ht="17.25" thickBot="1">
      <c r="A54" s="72">
        <v>441</v>
      </c>
      <c r="B54" s="57" t="s">
        <v>286</v>
      </c>
      <c r="C54" s="58" t="s">
        <v>1852</v>
      </c>
      <c r="D54" s="69" t="s">
        <v>104</v>
      </c>
      <c r="E54" s="58" t="s">
        <v>91</v>
      </c>
      <c r="F54" s="69" t="s">
        <v>4140</v>
      </c>
      <c r="G54" s="69">
        <v>1994</v>
      </c>
      <c r="H54" s="70">
        <v>15</v>
      </c>
      <c r="I54" s="98">
        <v>1305</v>
      </c>
      <c r="J54" s="71">
        <v>87</v>
      </c>
      <c r="K54" s="71">
        <v>90.6</v>
      </c>
      <c r="L54" s="71">
        <v>14.5</v>
      </c>
      <c r="M54" s="70">
        <v>14</v>
      </c>
      <c r="N54" s="71">
        <v>90</v>
      </c>
      <c r="O54" s="71">
        <v>14</v>
      </c>
      <c r="P54" s="70">
        <v>1</v>
      </c>
      <c r="Q54" s="71">
        <v>45</v>
      </c>
      <c r="R54" s="60">
        <v>0</v>
      </c>
      <c r="S54" s="70">
        <v>1.6</v>
      </c>
      <c r="T54" s="71">
        <v>26</v>
      </c>
      <c r="U54" s="71">
        <v>26</v>
      </c>
      <c r="V54" s="60">
        <v>0</v>
      </c>
      <c r="W54" s="60">
        <v>0</v>
      </c>
      <c r="X54" s="78">
        <v>2.67</v>
      </c>
      <c r="Y54" s="70">
        <v>22.1</v>
      </c>
      <c r="Z54" s="71">
        <v>26.6</v>
      </c>
      <c r="AA54" s="77">
        <v>-4.4000000000000004</v>
      </c>
      <c r="AB54" s="77">
        <v>-0.31</v>
      </c>
      <c r="AC54" s="78">
        <v>0.2</v>
      </c>
      <c r="AD54" s="63" t="s">
        <v>25</v>
      </c>
    </row>
    <row r="55" spans="1:30" ht="17.25" thickBot="1">
      <c r="A55" s="72">
        <v>442</v>
      </c>
      <c r="B55" s="57" t="s">
        <v>287</v>
      </c>
      <c r="C55" s="58" t="s">
        <v>1822</v>
      </c>
      <c r="D55" s="69" t="s">
        <v>1819</v>
      </c>
      <c r="E55" s="58" t="s">
        <v>91</v>
      </c>
      <c r="F55" s="69" t="s">
        <v>4141</v>
      </c>
      <c r="G55" s="69">
        <v>1997</v>
      </c>
      <c r="H55" s="70">
        <v>15</v>
      </c>
      <c r="I55" s="98">
        <v>1305</v>
      </c>
      <c r="J55" s="71">
        <v>87</v>
      </c>
      <c r="K55" s="71">
        <v>90.6</v>
      </c>
      <c r="L55" s="71">
        <v>14.5</v>
      </c>
      <c r="M55" s="70">
        <v>15</v>
      </c>
      <c r="N55" s="71">
        <v>87</v>
      </c>
      <c r="O55" s="71">
        <v>7</v>
      </c>
      <c r="P55" s="59">
        <v>0</v>
      </c>
      <c r="Q55" s="60"/>
      <c r="R55" s="60">
        <v>0</v>
      </c>
      <c r="S55" s="70">
        <v>1.6</v>
      </c>
      <c r="T55" s="71">
        <v>24</v>
      </c>
      <c r="U55" s="71">
        <v>24</v>
      </c>
      <c r="V55" s="60">
        <v>0</v>
      </c>
      <c r="W55" s="60">
        <v>0</v>
      </c>
      <c r="X55" s="78">
        <v>2.67</v>
      </c>
      <c r="Y55" s="70">
        <v>19.899999999999999</v>
      </c>
      <c r="Z55" s="71">
        <v>25</v>
      </c>
      <c r="AA55" s="77">
        <v>-5.0999999999999996</v>
      </c>
      <c r="AB55" s="77">
        <v>-0.35</v>
      </c>
      <c r="AC55" s="77">
        <v>-0.3</v>
      </c>
      <c r="AD55" s="63" t="s">
        <v>25</v>
      </c>
    </row>
    <row r="56" spans="1:30" ht="17.25" thickBot="1">
      <c r="A56" s="72">
        <v>493</v>
      </c>
      <c r="B56" s="57" t="s">
        <v>311</v>
      </c>
      <c r="C56" s="58" t="s">
        <v>1812</v>
      </c>
      <c r="D56" s="69" t="s">
        <v>102</v>
      </c>
      <c r="E56" s="58" t="s">
        <v>63</v>
      </c>
      <c r="F56" s="69" t="s">
        <v>4174</v>
      </c>
      <c r="G56" s="69">
        <v>2001</v>
      </c>
      <c r="H56" s="70">
        <v>15</v>
      </c>
      <c r="I56" s="98">
        <v>1302</v>
      </c>
      <c r="J56" s="71">
        <v>87</v>
      </c>
      <c r="K56" s="71">
        <v>90.4</v>
      </c>
      <c r="L56" s="71">
        <v>14.5</v>
      </c>
      <c r="M56" s="70">
        <v>15</v>
      </c>
      <c r="N56" s="71">
        <v>87</v>
      </c>
      <c r="O56" s="71">
        <v>8</v>
      </c>
      <c r="P56" s="59">
        <v>0</v>
      </c>
      <c r="Q56" s="60"/>
      <c r="R56" s="60">
        <v>0</v>
      </c>
      <c r="S56" s="70">
        <v>2.2000000000000002</v>
      </c>
      <c r="T56" s="71">
        <v>29</v>
      </c>
      <c r="U56" s="71">
        <v>15</v>
      </c>
      <c r="V56" s="78">
        <v>14</v>
      </c>
      <c r="W56" s="78">
        <v>0.97</v>
      </c>
      <c r="X56" s="77">
        <v>-1.64</v>
      </c>
      <c r="Y56" s="70">
        <v>26.8</v>
      </c>
      <c r="Z56" s="71">
        <v>11.2</v>
      </c>
      <c r="AA56" s="78">
        <v>15.6</v>
      </c>
      <c r="AB56" s="78">
        <v>1.08</v>
      </c>
      <c r="AC56" s="78">
        <v>0.2</v>
      </c>
      <c r="AD56" s="63" t="s">
        <v>25</v>
      </c>
    </row>
    <row r="57" spans="1:30" ht="17.25" thickBot="1">
      <c r="A57" s="72">
        <v>413</v>
      </c>
      <c r="B57" s="57" t="s">
        <v>280</v>
      </c>
      <c r="C57" s="58" t="s">
        <v>1825</v>
      </c>
      <c r="D57" s="69" t="s">
        <v>103</v>
      </c>
      <c r="E57" s="58" t="s">
        <v>77</v>
      </c>
      <c r="F57" s="69" t="s">
        <v>3680</v>
      </c>
      <c r="G57" s="69">
        <v>1994</v>
      </c>
      <c r="H57" s="70">
        <v>15</v>
      </c>
      <c r="I57" s="98">
        <v>1300</v>
      </c>
      <c r="J57" s="71">
        <v>87</v>
      </c>
      <c r="K57" s="71">
        <v>90.3</v>
      </c>
      <c r="L57" s="71">
        <v>14.4</v>
      </c>
      <c r="M57" s="70">
        <v>15</v>
      </c>
      <c r="N57" s="71">
        <v>87</v>
      </c>
      <c r="O57" s="71">
        <v>12</v>
      </c>
      <c r="P57" s="59">
        <v>0</v>
      </c>
      <c r="Q57" s="60"/>
      <c r="R57" s="60">
        <v>0</v>
      </c>
      <c r="S57" s="70">
        <v>1.27</v>
      </c>
      <c r="T57" s="71">
        <v>21</v>
      </c>
      <c r="U57" s="71">
        <v>20</v>
      </c>
      <c r="V57" s="78">
        <v>1</v>
      </c>
      <c r="W57" s="78">
        <v>7.0000000000000007E-2</v>
      </c>
      <c r="X57" s="78">
        <v>7.0000000000000007E-2</v>
      </c>
      <c r="Y57" s="70">
        <v>25.1</v>
      </c>
      <c r="Z57" s="71">
        <v>18.7</v>
      </c>
      <c r="AA57" s="78">
        <v>6.4</v>
      </c>
      <c r="AB57" s="78">
        <v>0.45</v>
      </c>
      <c r="AC57" s="77">
        <v>-0.57999999999999996</v>
      </c>
      <c r="AD57" s="63" t="s">
        <v>25</v>
      </c>
    </row>
    <row r="58" spans="1:30" ht="17.25" thickBot="1">
      <c r="A58" s="72">
        <v>582</v>
      </c>
      <c r="B58" s="57" t="s">
        <v>349</v>
      </c>
      <c r="C58" s="58" t="s">
        <v>1812</v>
      </c>
      <c r="D58" s="69" t="s">
        <v>104</v>
      </c>
      <c r="E58" s="58" t="s">
        <v>85</v>
      </c>
      <c r="F58" s="69" t="s">
        <v>4237</v>
      </c>
      <c r="G58" s="69">
        <v>1989</v>
      </c>
      <c r="H58" s="70">
        <v>15</v>
      </c>
      <c r="I58" s="98">
        <v>1299</v>
      </c>
      <c r="J58" s="71">
        <v>87</v>
      </c>
      <c r="K58" s="71">
        <v>90.2</v>
      </c>
      <c r="L58" s="71">
        <v>14.4</v>
      </c>
      <c r="M58" s="70">
        <v>15</v>
      </c>
      <c r="N58" s="71">
        <v>87</v>
      </c>
      <c r="O58" s="71">
        <v>12</v>
      </c>
      <c r="P58" s="59">
        <v>0</v>
      </c>
      <c r="Q58" s="60"/>
      <c r="R58" s="60">
        <v>0</v>
      </c>
      <c r="S58" s="70">
        <v>1</v>
      </c>
      <c r="T58" s="71">
        <v>14</v>
      </c>
      <c r="U58" s="71">
        <v>22</v>
      </c>
      <c r="V58" s="77">
        <v>-8</v>
      </c>
      <c r="W58" s="77">
        <v>-0.55000000000000004</v>
      </c>
      <c r="X58" s="77">
        <v>-0.55000000000000004</v>
      </c>
      <c r="Y58" s="70">
        <v>17.3</v>
      </c>
      <c r="Z58" s="71">
        <v>19.600000000000001</v>
      </c>
      <c r="AA58" s="77">
        <v>-2.4</v>
      </c>
      <c r="AB58" s="77">
        <v>-0.16</v>
      </c>
      <c r="AC58" s="77">
        <v>-0.09</v>
      </c>
      <c r="AD58" s="63" t="s">
        <v>25</v>
      </c>
    </row>
    <row r="59" spans="1:30" ht="17.25" thickBot="1">
      <c r="A59" s="72">
        <v>596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4249</v>
      </c>
      <c r="G59" s="69">
        <v>1996</v>
      </c>
      <c r="H59" s="70">
        <v>16</v>
      </c>
      <c r="I59" s="98">
        <v>1294</v>
      </c>
      <c r="J59" s="71">
        <v>81</v>
      </c>
      <c r="K59" s="71">
        <v>89.9</v>
      </c>
      <c r="L59" s="71">
        <v>14.4</v>
      </c>
      <c r="M59" s="70">
        <v>15</v>
      </c>
      <c r="N59" s="71">
        <v>83</v>
      </c>
      <c r="O59" s="71">
        <v>8</v>
      </c>
      <c r="P59" s="70">
        <v>1</v>
      </c>
      <c r="Q59" s="71">
        <v>51</v>
      </c>
      <c r="R59" s="60">
        <v>0</v>
      </c>
      <c r="S59" s="70">
        <v>1.19</v>
      </c>
      <c r="T59" s="71">
        <v>20</v>
      </c>
      <c r="U59" s="71">
        <v>17</v>
      </c>
      <c r="V59" s="78">
        <v>3</v>
      </c>
      <c r="W59" s="78">
        <v>0.21</v>
      </c>
      <c r="X59" s="78">
        <v>1.44</v>
      </c>
      <c r="Y59" s="70">
        <v>23.3</v>
      </c>
      <c r="Z59" s="71">
        <v>17.399999999999999</v>
      </c>
      <c r="AA59" s="78">
        <v>5.9</v>
      </c>
      <c r="AB59" s="78">
        <v>0.41</v>
      </c>
      <c r="AC59" s="77">
        <v>-0.9</v>
      </c>
      <c r="AD59" s="63" t="s">
        <v>25</v>
      </c>
    </row>
    <row r="60" spans="1:30" ht="17.25" thickBot="1">
      <c r="A60" s="72">
        <v>235</v>
      </c>
      <c r="B60" s="57" t="s">
        <v>201</v>
      </c>
      <c r="C60" s="58" t="s">
        <v>1816</v>
      </c>
      <c r="D60" s="69" t="s">
        <v>102</v>
      </c>
      <c r="E60" s="58" t="s">
        <v>65</v>
      </c>
      <c r="F60" s="69" t="s">
        <v>4002</v>
      </c>
      <c r="G60" s="69">
        <v>2000</v>
      </c>
      <c r="H60" s="70">
        <v>15</v>
      </c>
      <c r="I60" s="98">
        <v>1293</v>
      </c>
      <c r="J60" s="71">
        <v>86</v>
      </c>
      <c r="K60" s="71">
        <v>89.8</v>
      </c>
      <c r="L60" s="71">
        <v>14.4</v>
      </c>
      <c r="M60" s="70">
        <v>15</v>
      </c>
      <c r="N60" s="71">
        <v>86</v>
      </c>
      <c r="O60" s="71">
        <v>12</v>
      </c>
      <c r="P60" s="59">
        <v>0</v>
      </c>
      <c r="Q60" s="60"/>
      <c r="R60" s="60">
        <v>0</v>
      </c>
      <c r="S60" s="70">
        <v>2</v>
      </c>
      <c r="T60" s="71">
        <v>33</v>
      </c>
      <c r="U60" s="71">
        <v>16</v>
      </c>
      <c r="V60" s="78">
        <v>17</v>
      </c>
      <c r="W60" s="78">
        <v>1.18</v>
      </c>
      <c r="X60" s="77">
        <v>-0.65</v>
      </c>
      <c r="Y60" s="70">
        <v>27.8</v>
      </c>
      <c r="Z60" s="71">
        <v>13.8</v>
      </c>
      <c r="AA60" s="78">
        <v>14</v>
      </c>
      <c r="AB60" s="78">
        <v>0.98</v>
      </c>
      <c r="AC60" s="77">
        <v>-0.12</v>
      </c>
      <c r="AD60" s="63" t="s">
        <v>25</v>
      </c>
    </row>
    <row r="61" spans="1:30" ht="17.25" thickBot="1">
      <c r="A61" s="72">
        <v>273</v>
      </c>
      <c r="B61" s="57" t="s">
        <v>214</v>
      </c>
      <c r="C61" s="58" t="s">
        <v>1836</v>
      </c>
      <c r="D61" s="69" t="s">
        <v>1853</v>
      </c>
      <c r="E61" s="58" t="s">
        <v>77</v>
      </c>
      <c r="F61" s="69" t="s">
        <v>4024</v>
      </c>
      <c r="G61" s="69">
        <v>1998</v>
      </c>
      <c r="H61" s="70">
        <v>16</v>
      </c>
      <c r="I61" s="98">
        <v>1287</v>
      </c>
      <c r="J61" s="71">
        <v>80</v>
      </c>
      <c r="K61" s="71">
        <v>89.4</v>
      </c>
      <c r="L61" s="71">
        <v>14.3</v>
      </c>
      <c r="M61" s="70">
        <v>16</v>
      </c>
      <c r="N61" s="71">
        <v>80</v>
      </c>
      <c r="O61" s="71">
        <v>8</v>
      </c>
      <c r="P61" s="59">
        <v>0</v>
      </c>
      <c r="Q61" s="60"/>
      <c r="R61" s="60">
        <v>0</v>
      </c>
      <c r="S61" s="70">
        <v>1.19</v>
      </c>
      <c r="T61" s="71">
        <v>21</v>
      </c>
      <c r="U61" s="71">
        <v>15</v>
      </c>
      <c r="V61" s="78">
        <v>6</v>
      </c>
      <c r="W61" s="78">
        <v>0.42</v>
      </c>
      <c r="X61" s="78">
        <v>3.36</v>
      </c>
      <c r="Y61" s="70">
        <v>23.1</v>
      </c>
      <c r="Z61" s="71">
        <v>16.2</v>
      </c>
      <c r="AA61" s="78">
        <v>6.8</v>
      </c>
      <c r="AB61" s="78">
        <v>0.48</v>
      </c>
      <c r="AC61" s="77">
        <v>-0.24</v>
      </c>
      <c r="AD61" s="63" t="s">
        <v>25</v>
      </c>
    </row>
    <row r="62" spans="1:30" ht="17.25" thickBot="1">
      <c r="A62" s="72">
        <v>364</v>
      </c>
      <c r="B62" s="57" t="s">
        <v>257</v>
      </c>
      <c r="C62" s="58" t="s">
        <v>1860</v>
      </c>
      <c r="D62" s="69" t="s">
        <v>102</v>
      </c>
      <c r="E62" s="58" t="s">
        <v>77</v>
      </c>
      <c r="F62" s="69" t="s">
        <v>4085</v>
      </c>
      <c r="G62" s="69">
        <v>1999</v>
      </c>
      <c r="H62" s="70">
        <v>15</v>
      </c>
      <c r="I62" s="98">
        <v>1286</v>
      </c>
      <c r="J62" s="71">
        <v>86</v>
      </c>
      <c r="K62" s="71">
        <v>89.3</v>
      </c>
      <c r="L62" s="71">
        <v>14.3</v>
      </c>
      <c r="M62" s="70">
        <v>15</v>
      </c>
      <c r="N62" s="71">
        <v>86</v>
      </c>
      <c r="O62" s="71">
        <v>13</v>
      </c>
      <c r="P62" s="59">
        <v>0</v>
      </c>
      <c r="Q62" s="60"/>
      <c r="R62" s="60">
        <v>0</v>
      </c>
      <c r="S62" s="70">
        <v>1.27</v>
      </c>
      <c r="T62" s="71">
        <v>22</v>
      </c>
      <c r="U62" s="71">
        <v>20</v>
      </c>
      <c r="V62" s="78">
        <v>2</v>
      </c>
      <c r="W62" s="78">
        <v>0.14000000000000001</v>
      </c>
      <c r="X62" s="78">
        <v>0.72</v>
      </c>
      <c r="Y62" s="70">
        <v>25.8</v>
      </c>
      <c r="Z62" s="71">
        <v>18.5</v>
      </c>
      <c r="AA62" s="78">
        <v>7.2</v>
      </c>
      <c r="AB62" s="78">
        <v>0.51</v>
      </c>
      <c r="AC62" s="78">
        <v>0.04</v>
      </c>
      <c r="AD62" s="63" t="s">
        <v>25</v>
      </c>
    </row>
    <row r="63" spans="1:30" ht="17.25" thickBot="1">
      <c r="A63" s="72">
        <v>133</v>
      </c>
      <c r="B63" s="57" t="s">
        <v>155</v>
      </c>
      <c r="C63" s="58" t="s">
        <v>1841</v>
      </c>
      <c r="D63" s="69" t="s">
        <v>104</v>
      </c>
      <c r="E63" s="58" t="s">
        <v>69</v>
      </c>
      <c r="F63" s="69" t="s">
        <v>3929</v>
      </c>
      <c r="G63" s="69">
        <v>1999</v>
      </c>
      <c r="H63" s="70">
        <v>15</v>
      </c>
      <c r="I63" s="98">
        <v>1285</v>
      </c>
      <c r="J63" s="71">
        <v>86</v>
      </c>
      <c r="K63" s="71">
        <v>89.2</v>
      </c>
      <c r="L63" s="71">
        <v>14.3</v>
      </c>
      <c r="M63" s="70">
        <v>14</v>
      </c>
      <c r="N63" s="71">
        <v>90</v>
      </c>
      <c r="O63" s="71">
        <v>14</v>
      </c>
      <c r="P63" s="70">
        <v>1</v>
      </c>
      <c r="Q63" s="71">
        <v>25</v>
      </c>
      <c r="R63" s="71">
        <v>1</v>
      </c>
      <c r="S63" s="70">
        <v>1.6</v>
      </c>
      <c r="T63" s="71">
        <v>17</v>
      </c>
      <c r="U63" s="71">
        <v>20</v>
      </c>
      <c r="V63" s="77">
        <v>-3</v>
      </c>
      <c r="W63" s="77">
        <v>-0.21</v>
      </c>
      <c r="X63" s="77">
        <v>-0.21</v>
      </c>
      <c r="Y63" s="70">
        <v>21.5</v>
      </c>
      <c r="Z63" s="71">
        <v>23.2</v>
      </c>
      <c r="AA63" s="77">
        <v>-1.7</v>
      </c>
      <c r="AB63" s="77">
        <v>-0.12</v>
      </c>
      <c r="AC63" s="77">
        <v>-0.43</v>
      </c>
      <c r="AD63" s="63" t="s">
        <v>25</v>
      </c>
    </row>
    <row r="64" spans="1:30" ht="17.25" thickBot="1">
      <c r="A64" s="72">
        <v>491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4173</v>
      </c>
      <c r="G64" s="69">
        <v>1993</v>
      </c>
      <c r="H64" s="70">
        <v>15</v>
      </c>
      <c r="I64" s="98">
        <v>1282</v>
      </c>
      <c r="J64" s="71">
        <v>85</v>
      </c>
      <c r="K64" s="71">
        <v>89</v>
      </c>
      <c r="L64" s="71">
        <v>14.2</v>
      </c>
      <c r="M64" s="70">
        <v>15</v>
      </c>
      <c r="N64" s="71">
        <v>85</v>
      </c>
      <c r="O64" s="71">
        <v>14</v>
      </c>
      <c r="P64" s="59">
        <v>0</v>
      </c>
      <c r="Q64" s="60"/>
      <c r="R64" s="60">
        <v>0</v>
      </c>
      <c r="S64" s="70">
        <v>1.07</v>
      </c>
      <c r="T64" s="71">
        <v>19</v>
      </c>
      <c r="U64" s="71">
        <v>26</v>
      </c>
      <c r="V64" s="77">
        <v>-7</v>
      </c>
      <c r="W64" s="77">
        <v>-0.49</v>
      </c>
      <c r="X64" s="77">
        <v>-1.63</v>
      </c>
      <c r="Y64" s="70">
        <v>18.899999999999999</v>
      </c>
      <c r="Z64" s="71">
        <v>24.2</v>
      </c>
      <c r="AA64" s="77">
        <v>-5.3</v>
      </c>
      <c r="AB64" s="77">
        <v>-0.37</v>
      </c>
      <c r="AC64" s="78">
        <v>0.56000000000000005</v>
      </c>
      <c r="AD64" s="63" t="s">
        <v>25</v>
      </c>
    </row>
    <row r="65" spans="1:30" ht="17.25" thickBot="1">
      <c r="A65" s="72">
        <v>344</v>
      </c>
      <c r="B65" s="57" t="s">
        <v>246</v>
      </c>
      <c r="C65" s="58" t="s">
        <v>1844</v>
      </c>
      <c r="D65" s="69" t="s">
        <v>103</v>
      </c>
      <c r="E65" s="58" t="s">
        <v>87</v>
      </c>
      <c r="F65" s="69" t="s">
        <v>4077</v>
      </c>
      <c r="G65" s="69">
        <v>1998</v>
      </c>
      <c r="H65" s="70">
        <v>15</v>
      </c>
      <c r="I65" s="98">
        <v>1272</v>
      </c>
      <c r="J65" s="71">
        <v>85</v>
      </c>
      <c r="K65" s="71">
        <v>88.3</v>
      </c>
      <c r="L65" s="71">
        <v>14.1</v>
      </c>
      <c r="M65" s="70">
        <v>15</v>
      </c>
      <c r="N65" s="71">
        <v>85</v>
      </c>
      <c r="O65" s="71">
        <v>9</v>
      </c>
      <c r="P65" s="59">
        <v>0</v>
      </c>
      <c r="Q65" s="60"/>
      <c r="R65" s="60">
        <v>0</v>
      </c>
      <c r="S65" s="70">
        <v>0.93</v>
      </c>
      <c r="T65" s="71">
        <v>14</v>
      </c>
      <c r="U65" s="71">
        <v>25</v>
      </c>
      <c r="V65" s="77">
        <v>-11</v>
      </c>
      <c r="W65" s="77">
        <v>-0.78</v>
      </c>
      <c r="X65" s="77">
        <v>-0.78</v>
      </c>
      <c r="Y65" s="70">
        <v>15.2</v>
      </c>
      <c r="Z65" s="71">
        <v>20.3</v>
      </c>
      <c r="AA65" s="77">
        <v>-5.0999999999999996</v>
      </c>
      <c r="AB65" s="77">
        <v>-0.36</v>
      </c>
      <c r="AC65" s="78">
        <v>0.74</v>
      </c>
      <c r="AD65" s="63" t="s">
        <v>25</v>
      </c>
    </row>
    <row r="66" spans="1:30" ht="17.25" thickBot="1">
      <c r="A66" s="72">
        <v>381</v>
      </c>
      <c r="B66" s="57" t="s">
        <v>264</v>
      </c>
      <c r="C66" s="58" t="s">
        <v>1812</v>
      </c>
      <c r="D66" s="69" t="s">
        <v>104</v>
      </c>
      <c r="E66" s="58" t="s">
        <v>85</v>
      </c>
      <c r="F66" s="69" t="s">
        <v>4099</v>
      </c>
      <c r="G66" s="69">
        <v>1999</v>
      </c>
      <c r="H66" s="70">
        <v>15</v>
      </c>
      <c r="I66" s="98">
        <v>1267</v>
      </c>
      <c r="J66" s="71">
        <v>84</v>
      </c>
      <c r="K66" s="71">
        <v>88</v>
      </c>
      <c r="L66" s="71">
        <v>14.1</v>
      </c>
      <c r="M66" s="70">
        <v>15</v>
      </c>
      <c r="N66" s="71">
        <v>84</v>
      </c>
      <c r="O66" s="71">
        <v>13</v>
      </c>
      <c r="P66" s="59">
        <v>0</v>
      </c>
      <c r="Q66" s="60"/>
      <c r="R66" s="60">
        <v>0</v>
      </c>
      <c r="S66" s="70">
        <v>1.07</v>
      </c>
      <c r="T66" s="71">
        <v>13</v>
      </c>
      <c r="U66" s="71">
        <v>20</v>
      </c>
      <c r="V66" s="77">
        <v>-7</v>
      </c>
      <c r="W66" s="77">
        <v>-0.5</v>
      </c>
      <c r="X66" s="78">
        <v>0.02</v>
      </c>
      <c r="Y66" s="70">
        <v>17</v>
      </c>
      <c r="Z66" s="71">
        <v>19.399999999999999</v>
      </c>
      <c r="AA66" s="77">
        <v>-2.2999999999999998</v>
      </c>
      <c r="AB66" s="77">
        <v>-0.16</v>
      </c>
      <c r="AC66" s="77">
        <v>-0.08</v>
      </c>
      <c r="AD66" s="63" t="s">
        <v>25</v>
      </c>
    </row>
    <row r="67" spans="1:30" ht="17.25" thickBot="1">
      <c r="A67" s="72">
        <v>18</v>
      </c>
      <c r="B67" s="57" t="s">
        <v>80</v>
      </c>
      <c r="C67" s="58" t="s">
        <v>1822</v>
      </c>
      <c r="D67" s="69" t="s">
        <v>111</v>
      </c>
      <c r="E67" s="58" t="s">
        <v>79</v>
      </c>
      <c r="F67" s="69" t="s">
        <v>3846</v>
      </c>
      <c r="G67" s="69">
        <v>1992</v>
      </c>
      <c r="H67" s="70">
        <v>14</v>
      </c>
      <c r="I67" s="98">
        <v>1260</v>
      </c>
      <c r="J67" s="71">
        <v>90</v>
      </c>
      <c r="K67" s="71">
        <v>87.5</v>
      </c>
      <c r="L67" s="71">
        <v>14</v>
      </c>
      <c r="M67" s="70">
        <v>14</v>
      </c>
      <c r="N67" s="71">
        <v>90</v>
      </c>
      <c r="O67" s="71">
        <v>14</v>
      </c>
      <c r="P67" s="59">
        <v>0</v>
      </c>
      <c r="Q67" s="60"/>
      <c r="R67" s="60">
        <v>0</v>
      </c>
      <c r="S67" s="70">
        <v>2.21</v>
      </c>
      <c r="T67" s="71">
        <v>30</v>
      </c>
      <c r="U67" s="71">
        <v>12</v>
      </c>
      <c r="V67" s="78">
        <v>18</v>
      </c>
      <c r="W67" s="78">
        <v>1.29</v>
      </c>
      <c r="X67" s="77">
        <v>-0.21</v>
      </c>
      <c r="Y67" s="70">
        <v>28.3</v>
      </c>
      <c r="Z67" s="71">
        <v>17.600000000000001</v>
      </c>
      <c r="AA67" s="78">
        <v>10.7</v>
      </c>
      <c r="AB67" s="78">
        <v>0.77</v>
      </c>
      <c r="AC67" s="77">
        <v>-0.05</v>
      </c>
      <c r="AD67" s="63" t="s">
        <v>25</v>
      </c>
    </row>
    <row r="68" spans="1:30" ht="17.25" thickBot="1">
      <c r="A68" s="72">
        <v>35</v>
      </c>
      <c r="B68" s="57" t="s">
        <v>120</v>
      </c>
      <c r="C68" s="58" t="s">
        <v>1814</v>
      </c>
      <c r="D68" s="69" t="s">
        <v>111</v>
      </c>
      <c r="E68" s="58" t="s">
        <v>91</v>
      </c>
      <c r="F68" s="69" t="s">
        <v>3858</v>
      </c>
      <c r="G68" s="69">
        <v>1993</v>
      </c>
      <c r="H68" s="70">
        <v>14</v>
      </c>
      <c r="I68" s="98">
        <v>1260</v>
      </c>
      <c r="J68" s="71">
        <v>90</v>
      </c>
      <c r="K68" s="71">
        <v>87.5</v>
      </c>
      <c r="L68" s="71">
        <v>14</v>
      </c>
      <c r="M68" s="70">
        <v>14</v>
      </c>
      <c r="N68" s="71">
        <v>90</v>
      </c>
      <c r="O68" s="71">
        <v>14</v>
      </c>
      <c r="P68" s="59">
        <v>0</v>
      </c>
      <c r="Q68" s="60"/>
      <c r="R68" s="60">
        <v>0</v>
      </c>
      <c r="S68" s="70">
        <v>1.5</v>
      </c>
      <c r="T68" s="71">
        <v>24</v>
      </c>
      <c r="U68" s="71">
        <v>24</v>
      </c>
      <c r="V68" s="60">
        <v>0</v>
      </c>
      <c r="W68" s="60">
        <v>0</v>
      </c>
      <c r="X68" s="78">
        <v>2</v>
      </c>
      <c r="Y68" s="70">
        <v>19.600000000000001</v>
      </c>
      <c r="Z68" s="71">
        <v>24.4</v>
      </c>
      <c r="AA68" s="77">
        <v>-4.8</v>
      </c>
      <c r="AB68" s="77">
        <v>-0.34</v>
      </c>
      <c r="AC68" s="77">
        <v>-0.12</v>
      </c>
      <c r="AD68" s="63" t="s">
        <v>25</v>
      </c>
    </row>
    <row r="69" spans="1:30" ht="17.25" thickBot="1">
      <c r="A69" s="72">
        <v>77</v>
      </c>
      <c r="B69" s="57" t="s">
        <v>2709</v>
      </c>
      <c r="C69" s="58" t="s">
        <v>1812</v>
      </c>
      <c r="D69" s="69" t="s">
        <v>104</v>
      </c>
      <c r="E69" s="58" t="s">
        <v>96</v>
      </c>
      <c r="F69" s="69" t="s">
        <v>3889</v>
      </c>
      <c r="G69" s="69">
        <v>2002</v>
      </c>
      <c r="H69" s="70">
        <v>14</v>
      </c>
      <c r="I69" s="98">
        <v>1260</v>
      </c>
      <c r="J69" s="71">
        <v>90</v>
      </c>
      <c r="K69" s="71">
        <v>87.5</v>
      </c>
      <c r="L69" s="71">
        <v>14</v>
      </c>
      <c r="M69" s="70">
        <v>14</v>
      </c>
      <c r="N69" s="71">
        <v>90</v>
      </c>
      <c r="O69" s="71">
        <v>14</v>
      </c>
      <c r="P69" s="59">
        <v>0</v>
      </c>
      <c r="Q69" s="60"/>
      <c r="R69" s="71">
        <v>2</v>
      </c>
      <c r="S69" s="70">
        <v>1.64</v>
      </c>
      <c r="T69" s="71">
        <v>20</v>
      </c>
      <c r="U69" s="71">
        <v>15</v>
      </c>
      <c r="V69" s="78">
        <v>5</v>
      </c>
      <c r="W69" s="78">
        <v>0.36</v>
      </c>
      <c r="X69" s="78">
        <v>2.86</v>
      </c>
      <c r="Y69" s="70">
        <v>22.1</v>
      </c>
      <c r="Z69" s="71">
        <v>16.7</v>
      </c>
      <c r="AA69" s="78">
        <v>5.4</v>
      </c>
      <c r="AB69" s="78">
        <v>0.39</v>
      </c>
      <c r="AC69" s="78">
        <v>0.92</v>
      </c>
      <c r="AD69" s="63" t="s">
        <v>25</v>
      </c>
    </row>
    <row r="70" spans="1:30" ht="17.25" thickBot="1">
      <c r="A70" s="72">
        <v>404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4118</v>
      </c>
      <c r="G70" s="69">
        <v>1989</v>
      </c>
      <c r="H70" s="70">
        <v>14</v>
      </c>
      <c r="I70" s="98">
        <v>1260</v>
      </c>
      <c r="J70" s="71">
        <v>90</v>
      </c>
      <c r="K70" s="71">
        <v>87.5</v>
      </c>
      <c r="L70" s="71">
        <v>14</v>
      </c>
      <c r="M70" s="70">
        <v>14</v>
      </c>
      <c r="N70" s="71">
        <v>90</v>
      </c>
      <c r="O70" s="71">
        <v>14</v>
      </c>
      <c r="P70" s="59">
        <v>0</v>
      </c>
      <c r="Q70" s="60"/>
      <c r="R70" s="60">
        <v>0</v>
      </c>
      <c r="S70" s="70">
        <v>1.1399999999999999</v>
      </c>
      <c r="T70" s="71">
        <v>18</v>
      </c>
      <c r="U70" s="71">
        <v>23</v>
      </c>
      <c r="V70" s="77">
        <v>-5</v>
      </c>
      <c r="W70" s="77">
        <v>-0.36</v>
      </c>
      <c r="X70" s="78">
        <v>1.64</v>
      </c>
      <c r="Y70" s="70">
        <v>20</v>
      </c>
      <c r="Z70" s="71">
        <v>25</v>
      </c>
      <c r="AA70" s="77">
        <v>-5</v>
      </c>
      <c r="AB70" s="77">
        <v>-0.36</v>
      </c>
      <c r="AC70" s="78">
        <v>0.03</v>
      </c>
      <c r="AD70" s="63" t="s">
        <v>25</v>
      </c>
    </row>
    <row r="71" spans="1:30" ht="17.25" thickBot="1">
      <c r="A71" s="72">
        <v>294</v>
      </c>
      <c r="B71" s="57" t="s">
        <v>225</v>
      </c>
      <c r="C71" s="58" t="s">
        <v>1814</v>
      </c>
      <c r="D71" s="69" t="s">
        <v>103</v>
      </c>
      <c r="E71" s="58" t="s">
        <v>83</v>
      </c>
      <c r="F71" s="69" t="s">
        <v>4040</v>
      </c>
      <c r="G71" s="69">
        <v>1999</v>
      </c>
      <c r="H71" s="70">
        <v>15</v>
      </c>
      <c r="I71" s="98">
        <v>1256</v>
      </c>
      <c r="J71" s="71">
        <v>84</v>
      </c>
      <c r="K71" s="71">
        <v>87.2</v>
      </c>
      <c r="L71" s="71">
        <v>14</v>
      </c>
      <c r="M71" s="70">
        <v>15</v>
      </c>
      <c r="N71" s="71">
        <v>84</v>
      </c>
      <c r="O71" s="71">
        <v>8</v>
      </c>
      <c r="P71" s="59">
        <v>0</v>
      </c>
      <c r="Q71" s="60"/>
      <c r="R71" s="60">
        <v>0</v>
      </c>
      <c r="S71" s="70">
        <v>2.27</v>
      </c>
      <c r="T71" s="71">
        <v>29</v>
      </c>
      <c r="U71" s="71">
        <v>17</v>
      </c>
      <c r="V71" s="78">
        <v>12</v>
      </c>
      <c r="W71" s="78">
        <v>0.86</v>
      </c>
      <c r="X71" s="77">
        <v>-0.61</v>
      </c>
      <c r="Y71" s="70">
        <v>24.3</v>
      </c>
      <c r="Z71" s="71">
        <v>18.5</v>
      </c>
      <c r="AA71" s="78">
        <v>5.8</v>
      </c>
      <c r="AB71" s="78">
        <v>0.41</v>
      </c>
      <c r="AC71" s="78">
        <v>0.04</v>
      </c>
      <c r="AD71" s="63" t="s">
        <v>25</v>
      </c>
    </row>
    <row r="72" spans="1:30" ht="17.25" thickBot="1">
      <c r="A72" s="72">
        <v>459</v>
      </c>
      <c r="B72" s="57" t="s">
        <v>68</v>
      </c>
      <c r="C72" s="58" t="s">
        <v>1812</v>
      </c>
      <c r="D72" s="69" t="s">
        <v>111</v>
      </c>
      <c r="E72" s="58" t="s">
        <v>67</v>
      </c>
      <c r="F72" s="69" t="s">
        <v>4152</v>
      </c>
      <c r="G72" s="69">
        <v>1992</v>
      </c>
      <c r="H72" s="70">
        <v>14</v>
      </c>
      <c r="I72" s="98">
        <v>1255</v>
      </c>
      <c r="J72" s="71">
        <v>90</v>
      </c>
      <c r="K72" s="71">
        <v>87.2</v>
      </c>
      <c r="L72" s="71">
        <v>13.9</v>
      </c>
      <c r="M72" s="70">
        <v>14</v>
      </c>
      <c r="N72" s="71">
        <v>90</v>
      </c>
      <c r="O72" s="71">
        <v>13</v>
      </c>
      <c r="P72" s="59">
        <v>0</v>
      </c>
      <c r="Q72" s="60"/>
      <c r="R72" s="60">
        <v>0</v>
      </c>
      <c r="S72" s="70">
        <v>1.86</v>
      </c>
      <c r="T72" s="71">
        <v>32</v>
      </c>
      <c r="U72" s="71">
        <v>14</v>
      </c>
      <c r="V72" s="78">
        <v>18</v>
      </c>
      <c r="W72" s="78">
        <v>1.29</v>
      </c>
      <c r="X72" s="78">
        <v>4.21</v>
      </c>
      <c r="Y72" s="70">
        <v>28.1</v>
      </c>
      <c r="Z72" s="71">
        <v>14</v>
      </c>
      <c r="AA72" s="78">
        <v>14.1</v>
      </c>
      <c r="AB72" s="78">
        <v>1.01</v>
      </c>
      <c r="AC72" s="78">
        <v>3.07</v>
      </c>
      <c r="AD72" s="63" t="s">
        <v>25</v>
      </c>
    </row>
    <row r="73" spans="1:30" ht="17.25" thickBot="1">
      <c r="A73" s="72">
        <v>530</v>
      </c>
      <c r="B73" s="57" t="s">
        <v>331</v>
      </c>
      <c r="C73" s="58" t="s">
        <v>1812</v>
      </c>
      <c r="D73" s="69" t="s">
        <v>1819</v>
      </c>
      <c r="E73" s="58" t="s">
        <v>81</v>
      </c>
      <c r="F73" s="69" t="s">
        <v>4197</v>
      </c>
      <c r="G73" s="69">
        <v>1994</v>
      </c>
      <c r="H73" s="70">
        <v>16</v>
      </c>
      <c r="I73" s="98">
        <v>1255</v>
      </c>
      <c r="J73" s="71">
        <v>78</v>
      </c>
      <c r="K73" s="71">
        <v>87.2</v>
      </c>
      <c r="L73" s="71">
        <v>13.9</v>
      </c>
      <c r="M73" s="70">
        <v>14</v>
      </c>
      <c r="N73" s="71">
        <v>86</v>
      </c>
      <c r="O73" s="71">
        <v>7</v>
      </c>
      <c r="P73" s="70">
        <v>2</v>
      </c>
      <c r="Q73" s="71">
        <v>26</v>
      </c>
      <c r="R73" s="60">
        <v>0</v>
      </c>
      <c r="S73" s="70">
        <v>1.19</v>
      </c>
      <c r="T73" s="71">
        <v>22</v>
      </c>
      <c r="U73" s="71">
        <v>23</v>
      </c>
      <c r="V73" s="77">
        <v>-1</v>
      </c>
      <c r="W73" s="77">
        <v>-7.0000000000000007E-2</v>
      </c>
      <c r="X73" s="77">
        <v>-0.56000000000000005</v>
      </c>
      <c r="Y73" s="70">
        <v>26.4</v>
      </c>
      <c r="Z73" s="71">
        <v>21</v>
      </c>
      <c r="AA73" s="78">
        <v>5.4</v>
      </c>
      <c r="AB73" s="78">
        <v>0.39</v>
      </c>
      <c r="AC73" s="77">
        <v>-7.0000000000000007E-2</v>
      </c>
      <c r="AD73" s="63" t="s">
        <v>25</v>
      </c>
    </row>
    <row r="74" spans="1:30" ht="17.25" thickBot="1">
      <c r="A74" s="72">
        <v>238</v>
      </c>
      <c r="B74" s="57" t="s">
        <v>2811</v>
      </c>
      <c r="C74" s="58" t="s">
        <v>1818</v>
      </c>
      <c r="D74" s="69" t="s">
        <v>103</v>
      </c>
      <c r="E74" s="58" t="s">
        <v>2348</v>
      </c>
      <c r="F74" s="69" t="s">
        <v>4005</v>
      </c>
      <c r="G74" s="69">
        <v>1997</v>
      </c>
      <c r="H74" s="70">
        <v>15</v>
      </c>
      <c r="I74" s="98">
        <v>1252</v>
      </c>
      <c r="J74" s="71">
        <v>83</v>
      </c>
      <c r="K74" s="71">
        <v>86.9</v>
      </c>
      <c r="L74" s="71">
        <v>13.9</v>
      </c>
      <c r="M74" s="70">
        <v>15</v>
      </c>
      <c r="N74" s="71">
        <v>83</v>
      </c>
      <c r="O74" s="71">
        <v>7</v>
      </c>
      <c r="P74" s="59">
        <v>0</v>
      </c>
      <c r="Q74" s="60"/>
      <c r="R74" s="60">
        <v>0</v>
      </c>
      <c r="S74" s="70">
        <v>0.53</v>
      </c>
      <c r="T74" s="71">
        <v>9</v>
      </c>
      <c r="U74" s="71">
        <v>31</v>
      </c>
      <c r="V74" s="77">
        <v>-22</v>
      </c>
      <c r="W74" s="77">
        <v>-1.58</v>
      </c>
      <c r="X74" s="78">
        <v>1.77</v>
      </c>
      <c r="Y74" s="70">
        <v>10</v>
      </c>
      <c r="Z74" s="71">
        <v>27</v>
      </c>
      <c r="AA74" s="77">
        <v>-17</v>
      </c>
      <c r="AB74" s="77">
        <v>-1.22</v>
      </c>
      <c r="AC74" s="78">
        <v>0.48</v>
      </c>
      <c r="AD74" s="63" t="s">
        <v>25</v>
      </c>
    </row>
    <row r="75" spans="1:30" ht="17.25" thickBot="1">
      <c r="A75" s="72">
        <v>209</v>
      </c>
      <c r="B75" s="57" t="s">
        <v>189</v>
      </c>
      <c r="C75" s="58" t="s">
        <v>1812</v>
      </c>
      <c r="D75" s="69" t="s">
        <v>103</v>
      </c>
      <c r="E75" s="58" t="s">
        <v>96</v>
      </c>
      <c r="F75" s="69" t="s">
        <v>3986</v>
      </c>
      <c r="G75" s="69">
        <v>2001</v>
      </c>
      <c r="H75" s="70">
        <v>15</v>
      </c>
      <c r="I75" s="98">
        <v>1247</v>
      </c>
      <c r="J75" s="71">
        <v>83</v>
      </c>
      <c r="K75" s="71">
        <v>86.6</v>
      </c>
      <c r="L75" s="71">
        <v>13.9</v>
      </c>
      <c r="M75" s="70">
        <v>14</v>
      </c>
      <c r="N75" s="71">
        <v>88</v>
      </c>
      <c r="O75" s="71">
        <v>12</v>
      </c>
      <c r="P75" s="70">
        <v>1</v>
      </c>
      <c r="Q75" s="71">
        <v>11</v>
      </c>
      <c r="R75" s="60">
        <v>0</v>
      </c>
      <c r="S75" s="70">
        <v>1.33</v>
      </c>
      <c r="T75" s="71">
        <v>17</v>
      </c>
      <c r="U75" s="71">
        <v>19</v>
      </c>
      <c r="V75" s="77">
        <v>-2</v>
      </c>
      <c r="W75" s="77">
        <v>-0.14000000000000001</v>
      </c>
      <c r="X75" s="77">
        <v>-1.08</v>
      </c>
      <c r="Y75" s="70">
        <v>21.5</v>
      </c>
      <c r="Z75" s="71">
        <v>17.899999999999999</v>
      </c>
      <c r="AA75" s="78">
        <v>3.6</v>
      </c>
      <c r="AB75" s="78">
        <v>0.26</v>
      </c>
      <c r="AC75" s="77">
        <v>-0.1</v>
      </c>
      <c r="AD75" s="63" t="s">
        <v>25</v>
      </c>
    </row>
    <row r="76" spans="1:30" ht="17.25" thickBot="1">
      <c r="A76" s="72">
        <v>195</v>
      </c>
      <c r="B76" s="57" t="s">
        <v>181</v>
      </c>
      <c r="C76" s="58" t="s">
        <v>1812</v>
      </c>
      <c r="D76" s="69" t="s">
        <v>1819</v>
      </c>
      <c r="E76" s="58" t="s">
        <v>65</v>
      </c>
      <c r="F76" s="69" t="s">
        <v>3978</v>
      </c>
      <c r="G76" s="69">
        <v>2000</v>
      </c>
      <c r="H76" s="70">
        <v>16</v>
      </c>
      <c r="I76" s="98">
        <v>1244</v>
      </c>
      <c r="J76" s="71">
        <v>78</v>
      </c>
      <c r="K76" s="71">
        <v>86.4</v>
      </c>
      <c r="L76" s="71">
        <v>13.8</v>
      </c>
      <c r="M76" s="70">
        <v>14</v>
      </c>
      <c r="N76" s="71">
        <v>85</v>
      </c>
      <c r="O76" s="71">
        <v>8</v>
      </c>
      <c r="P76" s="70">
        <v>2</v>
      </c>
      <c r="Q76" s="71">
        <v>25</v>
      </c>
      <c r="R76" s="60">
        <v>0</v>
      </c>
      <c r="S76" s="70">
        <v>2.06</v>
      </c>
      <c r="T76" s="71">
        <v>30</v>
      </c>
      <c r="U76" s="71">
        <v>15</v>
      </c>
      <c r="V76" s="78">
        <v>15</v>
      </c>
      <c r="W76" s="78">
        <v>1.0900000000000001</v>
      </c>
      <c r="X76" s="77">
        <v>-1.21</v>
      </c>
      <c r="Y76" s="70">
        <v>25.2</v>
      </c>
      <c r="Z76" s="71">
        <v>13.1</v>
      </c>
      <c r="AA76" s="78">
        <v>12</v>
      </c>
      <c r="AB76" s="78">
        <v>0.87</v>
      </c>
      <c r="AC76" s="77">
        <v>-0.88</v>
      </c>
      <c r="AD76" s="63" t="s">
        <v>25</v>
      </c>
    </row>
    <row r="77" spans="1:30" ht="17.25" thickBot="1">
      <c r="A77" s="72">
        <v>174</v>
      </c>
      <c r="B77" s="57" t="s">
        <v>171</v>
      </c>
      <c r="C77" s="58" t="s">
        <v>1814</v>
      </c>
      <c r="D77" s="69" t="s">
        <v>102</v>
      </c>
      <c r="E77" s="58" t="s">
        <v>85</v>
      </c>
      <c r="F77" s="69" t="s">
        <v>3960</v>
      </c>
      <c r="G77" s="69">
        <v>1998</v>
      </c>
      <c r="H77" s="70">
        <v>15</v>
      </c>
      <c r="I77" s="98">
        <v>1242</v>
      </c>
      <c r="J77" s="71">
        <v>83</v>
      </c>
      <c r="K77" s="71">
        <v>86.3</v>
      </c>
      <c r="L77" s="71">
        <v>13.8</v>
      </c>
      <c r="M77" s="70">
        <v>15</v>
      </c>
      <c r="N77" s="71">
        <v>83</v>
      </c>
      <c r="O77" s="71">
        <v>5</v>
      </c>
      <c r="P77" s="59">
        <v>0</v>
      </c>
      <c r="Q77" s="60"/>
      <c r="R77" s="60">
        <v>0</v>
      </c>
      <c r="S77" s="70">
        <v>0.87</v>
      </c>
      <c r="T77" s="71">
        <v>10</v>
      </c>
      <c r="U77" s="71">
        <v>16</v>
      </c>
      <c r="V77" s="77">
        <v>-6</v>
      </c>
      <c r="W77" s="77">
        <v>-0.43</v>
      </c>
      <c r="X77" s="78">
        <v>0.47</v>
      </c>
      <c r="Y77" s="70">
        <v>15.4</v>
      </c>
      <c r="Z77" s="71">
        <v>16</v>
      </c>
      <c r="AA77" s="77">
        <v>-0.6</v>
      </c>
      <c r="AB77" s="77">
        <v>-0.04</v>
      </c>
      <c r="AC77" s="78">
        <v>0.81</v>
      </c>
      <c r="AD77" s="63" t="s">
        <v>25</v>
      </c>
    </row>
    <row r="78" spans="1:30" ht="17.25" thickBot="1">
      <c r="A78" s="72">
        <v>206</v>
      </c>
      <c r="B78" s="57" t="s">
        <v>186</v>
      </c>
      <c r="C78" s="58" t="s">
        <v>1812</v>
      </c>
      <c r="D78" s="69" t="s">
        <v>103</v>
      </c>
      <c r="E78" s="58" t="s">
        <v>81</v>
      </c>
      <c r="F78" s="69" t="s">
        <v>3984</v>
      </c>
      <c r="G78" s="69">
        <v>2000</v>
      </c>
      <c r="H78" s="70">
        <v>15</v>
      </c>
      <c r="I78" s="98">
        <v>1237</v>
      </c>
      <c r="J78" s="71">
        <v>82</v>
      </c>
      <c r="K78" s="71">
        <v>85.9</v>
      </c>
      <c r="L78" s="71">
        <v>13.7</v>
      </c>
      <c r="M78" s="70">
        <v>15</v>
      </c>
      <c r="N78" s="71">
        <v>82</v>
      </c>
      <c r="O78" s="71">
        <v>11</v>
      </c>
      <c r="P78" s="59">
        <v>0</v>
      </c>
      <c r="Q78" s="60"/>
      <c r="R78" s="60">
        <v>0</v>
      </c>
      <c r="S78" s="70">
        <v>1.27</v>
      </c>
      <c r="T78" s="71">
        <v>24</v>
      </c>
      <c r="U78" s="71">
        <v>21</v>
      </c>
      <c r="V78" s="78">
        <v>3</v>
      </c>
      <c r="W78" s="78">
        <v>0.22</v>
      </c>
      <c r="X78" s="78">
        <v>1.55</v>
      </c>
      <c r="Y78" s="70">
        <v>27</v>
      </c>
      <c r="Z78" s="71">
        <v>17.3</v>
      </c>
      <c r="AA78" s="78">
        <v>9.6</v>
      </c>
      <c r="AB78" s="78">
        <v>0.7</v>
      </c>
      <c r="AC78" s="78">
        <v>2.15</v>
      </c>
      <c r="AD78" s="63" t="s">
        <v>25</v>
      </c>
    </row>
    <row r="79" spans="1:30" ht="17.25" thickBot="1">
      <c r="A79" s="72">
        <v>154</v>
      </c>
      <c r="B79" s="57" t="s">
        <v>2657</v>
      </c>
      <c r="C79" s="58" t="s">
        <v>1814</v>
      </c>
      <c r="D79" s="69" t="s">
        <v>104</v>
      </c>
      <c r="E79" s="58" t="s">
        <v>81</v>
      </c>
      <c r="F79" s="69" t="s">
        <v>3943</v>
      </c>
      <c r="G79" s="69">
        <v>1998</v>
      </c>
      <c r="H79" s="70">
        <v>14</v>
      </c>
      <c r="I79" s="98">
        <v>1236</v>
      </c>
      <c r="J79" s="71">
        <v>88</v>
      </c>
      <c r="K79" s="71">
        <v>85.8</v>
      </c>
      <c r="L79" s="71">
        <v>13.7</v>
      </c>
      <c r="M79" s="70">
        <v>14</v>
      </c>
      <c r="N79" s="71">
        <v>88</v>
      </c>
      <c r="O79" s="71">
        <v>13</v>
      </c>
      <c r="P79" s="59">
        <v>0</v>
      </c>
      <c r="Q79" s="60"/>
      <c r="R79" s="71">
        <v>2</v>
      </c>
      <c r="S79" s="70">
        <v>1.29</v>
      </c>
      <c r="T79" s="71">
        <v>23</v>
      </c>
      <c r="U79" s="71">
        <v>19</v>
      </c>
      <c r="V79" s="78">
        <v>4</v>
      </c>
      <c r="W79" s="78">
        <v>0.28999999999999998</v>
      </c>
      <c r="X79" s="78">
        <v>2.06</v>
      </c>
      <c r="Y79" s="70">
        <v>27.6</v>
      </c>
      <c r="Z79" s="71">
        <v>18.899999999999999</v>
      </c>
      <c r="AA79" s="78">
        <v>8.8000000000000007</v>
      </c>
      <c r="AB79" s="78">
        <v>0.64</v>
      </c>
      <c r="AC79" s="78">
        <v>1.7</v>
      </c>
      <c r="AD79" s="63" t="s">
        <v>25</v>
      </c>
    </row>
    <row r="80" spans="1:30" ht="17.25" thickBot="1">
      <c r="A80" s="72">
        <v>114</v>
      </c>
      <c r="B80" s="57" t="s">
        <v>144</v>
      </c>
      <c r="C80" s="58" t="s">
        <v>1811</v>
      </c>
      <c r="D80" s="69" t="s">
        <v>103</v>
      </c>
      <c r="E80" s="58" t="s">
        <v>95</v>
      </c>
      <c r="F80" s="69" t="s">
        <v>3912</v>
      </c>
      <c r="G80" s="69">
        <v>1995</v>
      </c>
      <c r="H80" s="70">
        <v>16</v>
      </c>
      <c r="I80" s="98">
        <v>1233</v>
      </c>
      <c r="J80" s="71">
        <v>77</v>
      </c>
      <c r="K80" s="71">
        <v>85.6</v>
      </c>
      <c r="L80" s="71">
        <v>13.7</v>
      </c>
      <c r="M80" s="70">
        <v>15</v>
      </c>
      <c r="N80" s="71">
        <v>80</v>
      </c>
      <c r="O80" s="71">
        <v>7</v>
      </c>
      <c r="P80" s="70">
        <v>1</v>
      </c>
      <c r="Q80" s="71">
        <v>34</v>
      </c>
      <c r="R80" s="60">
        <v>0</v>
      </c>
      <c r="S80" s="70">
        <v>1.19</v>
      </c>
      <c r="T80" s="71">
        <v>19</v>
      </c>
      <c r="U80" s="71">
        <v>25</v>
      </c>
      <c r="V80" s="77">
        <v>-6</v>
      </c>
      <c r="W80" s="77">
        <v>-0.44</v>
      </c>
      <c r="X80" s="78">
        <v>0.87</v>
      </c>
      <c r="Y80" s="70">
        <v>18.2</v>
      </c>
      <c r="Z80" s="71">
        <v>22.8</v>
      </c>
      <c r="AA80" s="77">
        <v>-4.5999999999999996</v>
      </c>
      <c r="AB80" s="77">
        <v>-0.33</v>
      </c>
      <c r="AC80" s="78">
        <v>0.2</v>
      </c>
      <c r="AD80" s="63" t="s">
        <v>25</v>
      </c>
    </row>
    <row r="81" spans="1:30" ht="17.25" thickBot="1">
      <c r="A81" s="72">
        <v>607</v>
      </c>
      <c r="B81" s="57" t="s">
        <v>362</v>
      </c>
      <c r="C81" s="58" t="s">
        <v>1814</v>
      </c>
      <c r="D81" s="69" t="s">
        <v>104</v>
      </c>
      <c r="E81" s="58" t="s">
        <v>91</v>
      </c>
      <c r="F81" s="69" t="s">
        <v>4258</v>
      </c>
      <c r="G81" s="69">
        <v>1994</v>
      </c>
      <c r="H81" s="70">
        <v>14</v>
      </c>
      <c r="I81" s="98">
        <v>1233</v>
      </c>
      <c r="J81" s="71">
        <v>88</v>
      </c>
      <c r="K81" s="71">
        <v>85.6</v>
      </c>
      <c r="L81" s="71">
        <v>13.7</v>
      </c>
      <c r="M81" s="70">
        <v>14</v>
      </c>
      <c r="N81" s="71">
        <v>88</v>
      </c>
      <c r="O81" s="71">
        <v>13</v>
      </c>
      <c r="P81" s="59">
        <v>0</v>
      </c>
      <c r="Q81" s="60"/>
      <c r="R81" s="60">
        <v>0</v>
      </c>
      <c r="S81" s="70">
        <v>1.64</v>
      </c>
      <c r="T81" s="71">
        <v>23</v>
      </c>
      <c r="U81" s="71">
        <v>25</v>
      </c>
      <c r="V81" s="77">
        <v>-2</v>
      </c>
      <c r="W81" s="77">
        <v>-0.15</v>
      </c>
      <c r="X81" s="78">
        <v>0.72</v>
      </c>
      <c r="Y81" s="70">
        <v>19.399999999999999</v>
      </c>
      <c r="Z81" s="71">
        <v>25.3</v>
      </c>
      <c r="AA81" s="77">
        <v>-5.9</v>
      </c>
      <c r="AB81" s="77">
        <v>-0.43</v>
      </c>
      <c r="AC81" s="77">
        <v>-0.74</v>
      </c>
      <c r="AD81" s="63" t="s">
        <v>25</v>
      </c>
    </row>
    <row r="82" spans="1:30" ht="17.25" thickBot="1">
      <c r="A82" s="72">
        <v>192</v>
      </c>
      <c r="B82" s="57" t="s">
        <v>1779</v>
      </c>
      <c r="C82" s="58" t="s">
        <v>1821</v>
      </c>
      <c r="D82" s="69" t="s">
        <v>103</v>
      </c>
      <c r="E82" s="58" t="s">
        <v>81</v>
      </c>
      <c r="F82" s="69" t="s">
        <v>3975</v>
      </c>
      <c r="G82" s="69">
        <v>2001</v>
      </c>
      <c r="H82" s="70">
        <v>15</v>
      </c>
      <c r="I82" s="98">
        <v>1231</v>
      </c>
      <c r="J82" s="71">
        <v>82</v>
      </c>
      <c r="K82" s="71">
        <v>85.5</v>
      </c>
      <c r="L82" s="71">
        <v>13.7</v>
      </c>
      <c r="M82" s="70">
        <v>15</v>
      </c>
      <c r="N82" s="71">
        <v>82</v>
      </c>
      <c r="O82" s="71">
        <v>9</v>
      </c>
      <c r="P82" s="59">
        <v>0</v>
      </c>
      <c r="Q82" s="60"/>
      <c r="R82" s="60">
        <v>0</v>
      </c>
      <c r="S82" s="70">
        <v>1.27</v>
      </c>
      <c r="T82" s="71">
        <v>21</v>
      </c>
      <c r="U82" s="71">
        <v>21</v>
      </c>
      <c r="V82" s="60">
        <v>0</v>
      </c>
      <c r="W82" s="60">
        <v>0</v>
      </c>
      <c r="X82" s="60">
        <v>0</v>
      </c>
      <c r="Y82" s="70">
        <v>22.8</v>
      </c>
      <c r="Z82" s="71">
        <v>19.899999999999999</v>
      </c>
      <c r="AA82" s="78">
        <v>2.9</v>
      </c>
      <c r="AB82" s="78">
        <v>0.21</v>
      </c>
      <c r="AC82" s="77">
        <v>-1.28</v>
      </c>
      <c r="AD82" s="63" t="s">
        <v>25</v>
      </c>
    </row>
    <row r="83" spans="1:30" ht="17.25" thickBot="1">
      <c r="A83" s="72">
        <v>224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3994</v>
      </c>
      <c r="G83" s="69">
        <v>2001</v>
      </c>
      <c r="H83" s="70">
        <v>15</v>
      </c>
      <c r="I83" s="98">
        <v>1222</v>
      </c>
      <c r="J83" s="71">
        <v>81</v>
      </c>
      <c r="K83" s="71">
        <v>84.9</v>
      </c>
      <c r="L83" s="71">
        <v>13.6</v>
      </c>
      <c r="M83" s="70">
        <v>14</v>
      </c>
      <c r="N83" s="71">
        <v>82</v>
      </c>
      <c r="O83" s="71">
        <v>7</v>
      </c>
      <c r="P83" s="70">
        <v>1</v>
      </c>
      <c r="Q83" s="71">
        <v>79</v>
      </c>
      <c r="R83" s="60">
        <v>0</v>
      </c>
      <c r="S83" s="70">
        <v>1.67</v>
      </c>
      <c r="T83" s="71">
        <v>28</v>
      </c>
      <c r="U83" s="71">
        <v>16</v>
      </c>
      <c r="V83" s="78">
        <v>12</v>
      </c>
      <c r="W83" s="78">
        <v>0.88</v>
      </c>
      <c r="X83" s="78">
        <v>0.88</v>
      </c>
      <c r="Y83" s="70">
        <v>26.3</v>
      </c>
      <c r="Z83" s="71">
        <v>16.600000000000001</v>
      </c>
      <c r="AA83" s="78">
        <v>9.6999999999999993</v>
      </c>
      <c r="AB83" s="78">
        <v>0.72</v>
      </c>
      <c r="AC83" s="78">
        <v>0.63</v>
      </c>
      <c r="AD83" s="63" t="s">
        <v>25</v>
      </c>
    </row>
    <row r="84" spans="1:30" ht="17.25" thickBot="1">
      <c r="A84" s="72">
        <v>322</v>
      </c>
      <c r="B84" s="57" t="s">
        <v>236</v>
      </c>
      <c r="C84" s="58" t="s">
        <v>1828</v>
      </c>
      <c r="D84" s="69" t="s">
        <v>103</v>
      </c>
      <c r="E84" s="58" t="s">
        <v>93</v>
      </c>
      <c r="F84" s="69" t="s">
        <v>4060</v>
      </c>
      <c r="G84" s="69">
        <v>1993</v>
      </c>
      <c r="H84" s="70">
        <v>14</v>
      </c>
      <c r="I84" s="98">
        <v>1211</v>
      </c>
      <c r="J84" s="71">
        <v>87</v>
      </c>
      <c r="K84" s="71">
        <v>84.1</v>
      </c>
      <c r="L84" s="71">
        <v>13.5</v>
      </c>
      <c r="M84" s="70">
        <v>14</v>
      </c>
      <c r="N84" s="71">
        <v>87</v>
      </c>
      <c r="O84" s="71">
        <v>10</v>
      </c>
      <c r="P84" s="59">
        <v>0</v>
      </c>
      <c r="Q84" s="60"/>
      <c r="R84" s="60">
        <v>0</v>
      </c>
      <c r="S84" s="70">
        <v>1.1399999999999999</v>
      </c>
      <c r="T84" s="71">
        <v>18</v>
      </c>
      <c r="U84" s="71">
        <v>21</v>
      </c>
      <c r="V84" s="77">
        <v>-3</v>
      </c>
      <c r="W84" s="77">
        <v>-0.22</v>
      </c>
      <c r="X84" s="78">
        <v>0.56000000000000005</v>
      </c>
      <c r="Y84" s="70">
        <v>16.8</v>
      </c>
      <c r="Z84" s="71">
        <v>21.6</v>
      </c>
      <c r="AA84" s="77">
        <v>-4.9000000000000004</v>
      </c>
      <c r="AB84" s="77">
        <v>-0.36</v>
      </c>
      <c r="AC84" s="78">
        <v>0.45</v>
      </c>
      <c r="AD84" s="63" t="s">
        <v>25</v>
      </c>
    </row>
    <row r="85" spans="1:30" ht="17.25" thickBot="1">
      <c r="A85" s="72">
        <v>602</v>
      </c>
      <c r="B85" s="57" t="s">
        <v>361</v>
      </c>
      <c r="C85" s="58" t="s">
        <v>1812</v>
      </c>
      <c r="D85" s="69" t="s">
        <v>104</v>
      </c>
      <c r="E85" s="58" t="s">
        <v>96</v>
      </c>
      <c r="F85" s="69" t="s">
        <v>4254</v>
      </c>
      <c r="G85" s="69">
        <v>1985</v>
      </c>
      <c r="H85" s="70">
        <v>15</v>
      </c>
      <c r="I85" s="98">
        <v>1209</v>
      </c>
      <c r="J85" s="71">
        <v>81</v>
      </c>
      <c r="K85" s="71">
        <v>84</v>
      </c>
      <c r="L85" s="71">
        <v>13.4</v>
      </c>
      <c r="M85" s="70">
        <v>15</v>
      </c>
      <c r="N85" s="71">
        <v>81</v>
      </c>
      <c r="O85" s="71">
        <v>8</v>
      </c>
      <c r="P85" s="59">
        <v>0</v>
      </c>
      <c r="Q85" s="60"/>
      <c r="R85" s="60">
        <v>0</v>
      </c>
      <c r="S85" s="70">
        <v>1.33</v>
      </c>
      <c r="T85" s="71">
        <v>17</v>
      </c>
      <c r="U85" s="71">
        <v>17</v>
      </c>
      <c r="V85" s="60">
        <v>0</v>
      </c>
      <c r="W85" s="60">
        <v>0</v>
      </c>
      <c r="X85" s="60">
        <v>0</v>
      </c>
      <c r="Y85" s="70">
        <v>22.3</v>
      </c>
      <c r="Z85" s="71">
        <v>16.8</v>
      </c>
      <c r="AA85" s="78">
        <v>5.5</v>
      </c>
      <c r="AB85" s="78">
        <v>0.41</v>
      </c>
      <c r="AC85" s="78">
        <v>0.87</v>
      </c>
      <c r="AD85" s="63" t="s">
        <v>25</v>
      </c>
    </row>
    <row r="86" spans="1:30" ht="17.25" thickBot="1">
      <c r="A86" s="72">
        <v>565</v>
      </c>
      <c r="B86" s="57" t="s">
        <v>342</v>
      </c>
      <c r="C86" s="58" t="s">
        <v>1818</v>
      </c>
      <c r="D86" s="69" t="s">
        <v>104</v>
      </c>
      <c r="E86" s="58" t="s">
        <v>79</v>
      </c>
      <c r="F86" s="69" t="s">
        <v>4224</v>
      </c>
      <c r="G86" s="69">
        <v>1991</v>
      </c>
      <c r="H86" s="70">
        <v>14</v>
      </c>
      <c r="I86" s="98">
        <v>1197</v>
      </c>
      <c r="J86" s="71">
        <v>86</v>
      </c>
      <c r="K86" s="71">
        <v>83.1</v>
      </c>
      <c r="L86" s="71">
        <v>13.3</v>
      </c>
      <c r="M86" s="70">
        <v>14</v>
      </c>
      <c r="N86" s="71">
        <v>86</v>
      </c>
      <c r="O86" s="71">
        <v>13</v>
      </c>
      <c r="P86" s="59">
        <v>0</v>
      </c>
      <c r="Q86" s="60"/>
      <c r="R86" s="60">
        <v>0</v>
      </c>
      <c r="S86" s="70">
        <v>2.21</v>
      </c>
      <c r="T86" s="71">
        <v>28</v>
      </c>
      <c r="U86" s="71">
        <v>14</v>
      </c>
      <c r="V86" s="78">
        <v>14</v>
      </c>
      <c r="W86" s="78">
        <v>1.05</v>
      </c>
      <c r="X86" s="77">
        <v>-1.54</v>
      </c>
      <c r="Y86" s="70">
        <v>26.5</v>
      </c>
      <c r="Z86" s="71">
        <v>17</v>
      </c>
      <c r="AA86" s="78">
        <v>9.4</v>
      </c>
      <c r="AB86" s="78">
        <v>0.71</v>
      </c>
      <c r="AC86" s="77">
        <v>-0.38</v>
      </c>
      <c r="AD86" s="63" t="s">
        <v>25</v>
      </c>
    </row>
    <row r="87" spans="1:30" ht="17.25" thickBot="1">
      <c r="A87" s="72">
        <v>120</v>
      </c>
      <c r="B87" s="57" t="s">
        <v>148</v>
      </c>
      <c r="C87" s="58" t="s">
        <v>1812</v>
      </c>
      <c r="D87" s="69" t="s">
        <v>104</v>
      </c>
      <c r="E87" s="58" t="s">
        <v>81</v>
      </c>
      <c r="F87" s="69" t="s">
        <v>3918</v>
      </c>
      <c r="G87" s="69">
        <v>2003</v>
      </c>
      <c r="H87" s="70">
        <v>15</v>
      </c>
      <c r="I87" s="98">
        <v>1194</v>
      </c>
      <c r="J87" s="71">
        <v>80</v>
      </c>
      <c r="K87" s="71">
        <v>82.9</v>
      </c>
      <c r="L87" s="71">
        <v>13.3</v>
      </c>
      <c r="M87" s="70">
        <v>13</v>
      </c>
      <c r="N87" s="71">
        <v>86</v>
      </c>
      <c r="O87" s="71">
        <v>11</v>
      </c>
      <c r="P87" s="70">
        <v>2</v>
      </c>
      <c r="Q87" s="71">
        <v>40</v>
      </c>
      <c r="R87" s="60">
        <v>0</v>
      </c>
      <c r="S87" s="70">
        <v>1.2</v>
      </c>
      <c r="T87" s="71">
        <v>18</v>
      </c>
      <c r="U87" s="71">
        <v>19</v>
      </c>
      <c r="V87" s="77">
        <v>-1</v>
      </c>
      <c r="W87" s="77">
        <v>-0.08</v>
      </c>
      <c r="X87" s="77">
        <v>-0.44</v>
      </c>
      <c r="Y87" s="70">
        <v>23.1</v>
      </c>
      <c r="Z87" s="71">
        <v>18.100000000000001</v>
      </c>
      <c r="AA87" s="78">
        <v>5.0999999999999996</v>
      </c>
      <c r="AB87" s="78">
        <v>0.38</v>
      </c>
      <c r="AC87" s="77">
        <v>-0.1</v>
      </c>
      <c r="AD87" s="63" t="s">
        <v>25</v>
      </c>
    </row>
    <row r="88" spans="1:30" ht="17.25" thickBot="1">
      <c r="A88" s="72">
        <v>230</v>
      </c>
      <c r="B88" s="57" t="s">
        <v>198</v>
      </c>
      <c r="C88" s="58" t="s">
        <v>1836</v>
      </c>
      <c r="D88" s="69" t="s">
        <v>1853</v>
      </c>
      <c r="E88" s="58" t="s">
        <v>73</v>
      </c>
      <c r="F88" s="69" t="s">
        <v>3997</v>
      </c>
      <c r="G88" s="69">
        <v>1991</v>
      </c>
      <c r="H88" s="70">
        <v>14</v>
      </c>
      <c r="I88" s="98">
        <v>1192</v>
      </c>
      <c r="J88" s="71">
        <v>85</v>
      </c>
      <c r="K88" s="71">
        <v>82.8</v>
      </c>
      <c r="L88" s="71">
        <v>13.2</v>
      </c>
      <c r="M88" s="70">
        <v>13</v>
      </c>
      <c r="N88" s="71">
        <v>89</v>
      </c>
      <c r="O88" s="71">
        <v>11</v>
      </c>
      <c r="P88" s="70">
        <v>1</v>
      </c>
      <c r="Q88" s="71">
        <v>34</v>
      </c>
      <c r="R88" s="60">
        <v>0</v>
      </c>
      <c r="S88" s="70">
        <v>1.64</v>
      </c>
      <c r="T88" s="71">
        <v>28</v>
      </c>
      <c r="U88" s="71">
        <v>18</v>
      </c>
      <c r="V88" s="78">
        <v>10</v>
      </c>
      <c r="W88" s="78">
        <v>0.76</v>
      </c>
      <c r="X88" s="78">
        <v>2.57</v>
      </c>
      <c r="Y88" s="70">
        <v>23.6</v>
      </c>
      <c r="Z88" s="71">
        <v>18.5</v>
      </c>
      <c r="AA88" s="78">
        <v>5.0999999999999996</v>
      </c>
      <c r="AB88" s="78">
        <v>0.39</v>
      </c>
      <c r="AC88" s="78">
        <v>0.6</v>
      </c>
      <c r="AD88" s="63" t="s">
        <v>25</v>
      </c>
    </row>
    <row r="89" spans="1:30" ht="17.25" thickBot="1">
      <c r="A89" s="72">
        <v>390</v>
      </c>
      <c r="B89" s="57" t="s">
        <v>2682</v>
      </c>
      <c r="C89" s="58" t="s">
        <v>1812</v>
      </c>
      <c r="D89" s="69" t="s">
        <v>102</v>
      </c>
      <c r="E89" s="58" t="s">
        <v>2634</v>
      </c>
      <c r="F89" s="69" t="s">
        <v>4107</v>
      </c>
      <c r="G89" s="69">
        <v>1995</v>
      </c>
      <c r="H89" s="70">
        <v>16</v>
      </c>
      <c r="I89" s="98">
        <v>1190</v>
      </c>
      <c r="J89" s="71">
        <v>74</v>
      </c>
      <c r="K89" s="71">
        <v>82.6</v>
      </c>
      <c r="L89" s="71">
        <v>13.2</v>
      </c>
      <c r="M89" s="70">
        <v>14</v>
      </c>
      <c r="N89" s="71">
        <v>82</v>
      </c>
      <c r="O89" s="71">
        <v>7</v>
      </c>
      <c r="P89" s="70">
        <v>2</v>
      </c>
      <c r="Q89" s="71">
        <v>25</v>
      </c>
      <c r="R89" s="60">
        <v>0</v>
      </c>
      <c r="S89" s="70">
        <v>0.56000000000000005</v>
      </c>
      <c r="T89" s="71">
        <v>7</v>
      </c>
      <c r="U89" s="71">
        <v>24</v>
      </c>
      <c r="V89" s="77">
        <v>-17</v>
      </c>
      <c r="W89" s="77">
        <v>-1.29</v>
      </c>
      <c r="X89" s="77">
        <v>-2.0099999999999998</v>
      </c>
      <c r="Y89" s="70">
        <v>11.3</v>
      </c>
      <c r="Z89" s="71">
        <v>26.8</v>
      </c>
      <c r="AA89" s="77">
        <v>-15.5</v>
      </c>
      <c r="AB89" s="77">
        <v>-1.17</v>
      </c>
      <c r="AC89" s="77">
        <v>-0.12</v>
      </c>
      <c r="AD89" s="63" t="s">
        <v>25</v>
      </c>
    </row>
    <row r="90" spans="1:30" ht="17.25" thickBot="1">
      <c r="A90" s="72">
        <v>148</v>
      </c>
      <c r="B90" s="57" t="s">
        <v>2808</v>
      </c>
      <c r="C90" s="58" t="s">
        <v>1841</v>
      </c>
      <c r="D90" s="69" t="s">
        <v>104</v>
      </c>
      <c r="E90" s="58" t="s">
        <v>65</v>
      </c>
      <c r="F90" s="69" t="s">
        <v>3612</v>
      </c>
      <c r="G90" s="69">
        <v>1997</v>
      </c>
      <c r="H90" s="70">
        <v>14</v>
      </c>
      <c r="I90" s="98">
        <v>1186</v>
      </c>
      <c r="J90" s="71">
        <v>85</v>
      </c>
      <c r="K90" s="71">
        <v>82.4</v>
      </c>
      <c r="L90" s="71">
        <v>13.2</v>
      </c>
      <c r="M90" s="70">
        <v>13</v>
      </c>
      <c r="N90" s="71">
        <v>90</v>
      </c>
      <c r="O90" s="71">
        <v>13</v>
      </c>
      <c r="P90" s="70">
        <v>1</v>
      </c>
      <c r="Q90" s="71">
        <v>16</v>
      </c>
      <c r="R90" s="71">
        <v>1</v>
      </c>
      <c r="S90" s="70">
        <v>1.93</v>
      </c>
      <c r="T90" s="71">
        <v>27</v>
      </c>
      <c r="U90" s="71">
        <v>16</v>
      </c>
      <c r="V90" s="78">
        <v>11</v>
      </c>
      <c r="W90" s="78">
        <v>0.83</v>
      </c>
      <c r="X90" s="77">
        <v>-2.35</v>
      </c>
      <c r="Y90" s="70">
        <v>25.9</v>
      </c>
      <c r="Z90" s="71">
        <v>12.7</v>
      </c>
      <c r="AA90" s="78">
        <v>13.3</v>
      </c>
      <c r="AB90" s="78">
        <v>1.01</v>
      </c>
      <c r="AC90" s="78">
        <v>0.09</v>
      </c>
      <c r="AD90" s="63" t="s">
        <v>25</v>
      </c>
    </row>
    <row r="91" spans="1:30" ht="17.25" thickBot="1">
      <c r="A91" s="72">
        <v>540</v>
      </c>
      <c r="B91" s="57" t="s">
        <v>3209</v>
      </c>
      <c r="C91" s="58" t="s">
        <v>1812</v>
      </c>
      <c r="D91" s="69" t="s">
        <v>104</v>
      </c>
      <c r="E91" s="58" t="s">
        <v>2347</v>
      </c>
      <c r="F91" s="69" t="s">
        <v>4203</v>
      </c>
      <c r="G91" s="69">
        <v>1993</v>
      </c>
      <c r="H91" s="70">
        <v>13</v>
      </c>
      <c r="I91" s="98">
        <v>1170</v>
      </c>
      <c r="J91" s="71">
        <v>90</v>
      </c>
      <c r="K91" s="71">
        <v>81.3</v>
      </c>
      <c r="L91" s="71">
        <v>13</v>
      </c>
      <c r="M91" s="70">
        <v>13</v>
      </c>
      <c r="N91" s="71">
        <v>90</v>
      </c>
      <c r="O91" s="71">
        <v>13</v>
      </c>
      <c r="P91" s="59">
        <v>0</v>
      </c>
      <c r="Q91" s="60"/>
      <c r="R91" s="60">
        <v>0</v>
      </c>
      <c r="S91" s="70">
        <v>0.62</v>
      </c>
      <c r="T91" s="71">
        <v>13</v>
      </c>
      <c r="U91" s="71">
        <v>23</v>
      </c>
      <c r="V91" s="77">
        <v>-10</v>
      </c>
      <c r="W91" s="77">
        <v>-0.77</v>
      </c>
      <c r="X91" s="78">
        <v>1.9</v>
      </c>
      <c r="Y91" s="70">
        <v>12</v>
      </c>
      <c r="Z91" s="71">
        <v>20.100000000000001</v>
      </c>
      <c r="AA91" s="77">
        <v>-8</v>
      </c>
      <c r="AB91" s="77">
        <v>-0.62</v>
      </c>
      <c r="AC91" s="78">
        <v>0.81</v>
      </c>
      <c r="AD91" s="63" t="s">
        <v>25</v>
      </c>
    </row>
    <row r="92" spans="1:30" ht="17.25" thickBot="1">
      <c r="A92" s="72">
        <v>331</v>
      </c>
      <c r="B92" s="57" t="s">
        <v>2677</v>
      </c>
      <c r="C92" s="58" t="s">
        <v>1838</v>
      </c>
      <c r="D92" s="69" t="s">
        <v>104</v>
      </c>
      <c r="E92" s="58" t="s">
        <v>2634</v>
      </c>
      <c r="F92" s="69" t="s">
        <v>4068</v>
      </c>
      <c r="G92" s="69">
        <v>1994</v>
      </c>
      <c r="H92" s="70">
        <v>14</v>
      </c>
      <c r="I92" s="98">
        <v>1169</v>
      </c>
      <c r="J92" s="71">
        <v>84</v>
      </c>
      <c r="K92" s="71">
        <v>81.2</v>
      </c>
      <c r="L92" s="71">
        <v>13</v>
      </c>
      <c r="M92" s="70">
        <v>14</v>
      </c>
      <c r="N92" s="71">
        <v>84</v>
      </c>
      <c r="O92" s="71">
        <v>10</v>
      </c>
      <c r="P92" s="59">
        <v>0</v>
      </c>
      <c r="Q92" s="60"/>
      <c r="R92" s="60">
        <v>0</v>
      </c>
      <c r="S92" s="70">
        <v>0.64</v>
      </c>
      <c r="T92" s="71">
        <v>12</v>
      </c>
      <c r="U92" s="71">
        <v>23</v>
      </c>
      <c r="V92" s="77">
        <v>-11</v>
      </c>
      <c r="W92" s="77">
        <v>-0.85</v>
      </c>
      <c r="X92" s="78">
        <v>0.48</v>
      </c>
      <c r="Y92" s="70">
        <v>12.7</v>
      </c>
      <c r="Z92" s="71">
        <v>27</v>
      </c>
      <c r="AA92" s="77">
        <v>-14.3</v>
      </c>
      <c r="AB92" s="77">
        <v>-1.1000000000000001</v>
      </c>
      <c r="AC92" s="78">
        <v>0.24</v>
      </c>
      <c r="AD92" s="63" t="s">
        <v>25</v>
      </c>
    </row>
    <row r="93" spans="1:30" ht="17.25" thickBot="1">
      <c r="A93" s="72">
        <v>526</v>
      </c>
      <c r="B93" s="57" t="s">
        <v>329</v>
      </c>
      <c r="C93" s="58" t="s">
        <v>1845</v>
      </c>
      <c r="D93" s="69" t="s">
        <v>103</v>
      </c>
      <c r="E93" s="58" t="s">
        <v>91</v>
      </c>
      <c r="F93" s="69" t="s">
        <v>3759</v>
      </c>
      <c r="G93" s="69">
        <v>1995</v>
      </c>
      <c r="H93" s="70">
        <v>15</v>
      </c>
      <c r="I93" s="98">
        <v>1166</v>
      </c>
      <c r="J93" s="71">
        <v>78</v>
      </c>
      <c r="K93" s="71">
        <v>81</v>
      </c>
      <c r="L93" s="71">
        <v>13</v>
      </c>
      <c r="M93" s="70">
        <v>14</v>
      </c>
      <c r="N93" s="71">
        <v>82</v>
      </c>
      <c r="O93" s="71">
        <v>9</v>
      </c>
      <c r="P93" s="70">
        <v>1</v>
      </c>
      <c r="Q93" s="71">
        <v>18</v>
      </c>
      <c r="R93" s="60">
        <v>0</v>
      </c>
      <c r="S93" s="70">
        <v>1.4</v>
      </c>
      <c r="T93" s="71">
        <v>21</v>
      </c>
      <c r="U93" s="71">
        <v>24</v>
      </c>
      <c r="V93" s="77">
        <v>-3</v>
      </c>
      <c r="W93" s="77">
        <v>-0.23</v>
      </c>
      <c r="X93" s="78">
        <v>0.1</v>
      </c>
      <c r="Y93" s="70">
        <v>19.399999999999999</v>
      </c>
      <c r="Z93" s="71">
        <v>24.3</v>
      </c>
      <c r="AA93" s="77">
        <v>-4.9000000000000004</v>
      </c>
      <c r="AB93" s="77">
        <v>-0.38</v>
      </c>
      <c r="AC93" s="77">
        <v>-0.28999999999999998</v>
      </c>
      <c r="AD93" s="63" t="s">
        <v>25</v>
      </c>
    </row>
    <row r="94" spans="1:30" ht="17.25" thickBot="1">
      <c r="A94" s="72">
        <v>303</v>
      </c>
      <c r="B94" s="57" t="s">
        <v>2673</v>
      </c>
      <c r="C94" s="58" t="s">
        <v>1870</v>
      </c>
      <c r="D94" s="69" t="s">
        <v>104</v>
      </c>
      <c r="E94" s="58" t="s">
        <v>95</v>
      </c>
      <c r="F94" s="69" t="s">
        <v>4045</v>
      </c>
      <c r="G94" s="69">
        <v>2003</v>
      </c>
      <c r="H94" s="70">
        <v>15</v>
      </c>
      <c r="I94" s="98">
        <v>1161</v>
      </c>
      <c r="J94" s="71">
        <v>77</v>
      </c>
      <c r="K94" s="71">
        <v>80.599999999999994</v>
      </c>
      <c r="L94" s="71">
        <v>12.9</v>
      </c>
      <c r="M94" s="70">
        <v>13</v>
      </c>
      <c r="N94" s="71">
        <v>85</v>
      </c>
      <c r="O94" s="71">
        <v>8</v>
      </c>
      <c r="P94" s="70">
        <v>2</v>
      </c>
      <c r="Q94" s="71">
        <v>27</v>
      </c>
      <c r="R94" s="71">
        <v>1</v>
      </c>
      <c r="S94" s="70">
        <v>1.07</v>
      </c>
      <c r="T94" s="71">
        <v>15</v>
      </c>
      <c r="U94" s="71">
        <v>26</v>
      </c>
      <c r="V94" s="77">
        <v>-11</v>
      </c>
      <c r="W94" s="77">
        <v>-0.85</v>
      </c>
      <c r="X94" s="77">
        <v>-1.5</v>
      </c>
      <c r="Y94" s="70">
        <v>15.9</v>
      </c>
      <c r="Z94" s="71">
        <v>24.5</v>
      </c>
      <c r="AA94" s="77">
        <v>-8.6</v>
      </c>
      <c r="AB94" s="77">
        <v>-0.66</v>
      </c>
      <c r="AC94" s="77">
        <v>-1.56</v>
      </c>
      <c r="AD94" s="63" t="s">
        <v>25</v>
      </c>
    </row>
    <row r="95" spans="1:30" ht="17.25" thickBot="1">
      <c r="A95" s="72">
        <v>63</v>
      </c>
      <c r="B95" s="57" t="s">
        <v>2645</v>
      </c>
      <c r="C95" s="58" t="s">
        <v>1816</v>
      </c>
      <c r="D95" s="69" t="s">
        <v>103</v>
      </c>
      <c r="E95" s="58" t="s">
        <v>2347</v>
      </c>
      <c r="F95" s="69" t="s">
        <v>3878</v>
      </c>
      <c r="G95" s="69">
        <v>1998</v>
      </c>
      <c r="H95" s="70">
        <v>16</v>
      </c>
      <c r="I95" s="98">
        <v>1150</v>
      </c>
      <c r="J95" s="71">
        <v>72</v>
      </c>
      <c r="K95" s="71">
        <v>79.900000000000006</v>
      </c>
      <c r="L95" s="71">
        <v>12.8</v>
      </c>
      <c r="M95" s="70">
        <v>13</v>
      </c>
      <c r="N95" s="71">
        <v>83</v>
      </c>
      <c r="O95" s="71">
        <v>8</v>
      </c>
      <c r="P95" s="70">
        <v>3</v>
      </c>
      <c r="Q95" s="71">
        <v>26</v>
      </c>
      <c r="R95" s="60">
        <v>0</v>
      </c>
      <c r="S95" s="70">
        <v>0.5</v>
      </c>
      <c r="T95" s="71">
        <v>13</v>
      </c>
      <c r="U95" s="71">
        <v>27</v>
      </c>
      <c r="V95" s="77">
        <v>-14</v>
      </c>
      <c r="W95" s="77">
        <v>-1.1000000000000001</v>
      </c>
      <c r="X95" s="78">
        <v>0.15</v>
      </c>
      <c r="Y95" s="70">
        <v>11</v>
      </c>
      <c r="Z95" s="71">
        <v>22.7</v>
      </c>
      <c r="AA95" s="77">
        <v>-11.7</v>
      </c>
      <c r="AB95" s="77">
        <v>-0.92</v>
      </c>
      <c r="AC95" s="77">
        <v>-0.72</v>
      </c>
      <c r="AD95" s="63" t="s">
        <v>25</v>
      </c>
    </row>
    <row r="96" spans="1:30" ht="17.25" thickBot="1">
      <c r="A96" s="72">
        <v>382</v>
      </c>
      <c r="B96" s="57" t="s">
        <v>265</v>
      </c>
      <c r="C96" s="58" t="s">
        <v>1861</v>
      </c>
      <c r="D96" s="69" t="s">
        <v>1819</v>
      </c>
      <c r="E96" s="58" t="s">
        <v>73</v>
      </c>
      <c r="F96" s="69" t="s">
        <v>4100</v>
      </c>
      <c r="G96" s="69">
        <v>1997</v>
      </c>
      <c r="H96" s="70">
        <v>15</v>
      </c>
      <c r="I96" s="98">
        <v>1149</v>
      </c>
      <c r="J96" s="71">
        <v>77</v>
      </c>
      <c r="K96" s="71">
        <v>79.8</v>
      </c>
      <c r="L96" s="71">
        <v>12.8</v>
      </c>
      <c r="M96" s="70">
        <v>11</v>
      </c>
      <c r="N96" s="71">
        <v>89</v>
      </c>
      <c r="O96" s="71">
        <v>10</v>
      </c>
      <c r="P96" s="70">
        <v>4</v>
      </c>
      <c r="Q96" s="71">
        <v>42</v>
      </c>
      <c r="R96" s="60">
        <v>0</v>
      </c>
      <c r="S96" s="70">
        <v>1.53</v>
      </c>
      <c r="T96" s="71">
        <v>27</v>
      </c>
      <c r="U96" s="71">
        <v>22</v>
      </c>
      <c r="V96" s="78">
        <v>5</v>
      </c>
      <c r="W96" s="78">
        <v>0.39</v>
      </c>
      <c r="X96" s="78">
        <v>0.39</v>
      </c>
      <c r="Y96" s="70">
        <v>23.6</v>
      </c>
      <c r="Z96" s="71">
        <v>18.399999999999999</v>
      </c>
      <c r="AA96" s="78">
        <v>5.3</v>
      </c>
      <c r="AB96" s="78">
        <v>0.41</v>
      </c>
      <c r="AC96" s="78">
        <v>0.63</v>
      </c>
      <c r="AD96" s="63" t="s">
        <v>25</v>
      </c>
    </row>
    <row r="97" spans="1:30" ht="17.25" thickBot="1">
      <c r="A97" s="72">
        <v>527</v>
      </c>
      <c r="B97" s="57" t="s">
        <v>2693</v>
      </c>
      <c r="C97" s="58" t="s">
        <v>1822</v>
      </c>
      <c r="D97" s="69" t="s">
        <v>103</v>
      </c>
      <c r="E97" s="58" t="s">
        <v>2348</v>
      </c>
      <c r="F97" s="69" t="s">
        <v>4190</v>
      </c>
      <c r="G97" s="69">
        <v>1999</v>
      </c>
      <c r="H97" s="70">
        <v>15</v>
      </c>
      <c r="I97" s="98">
        <v>1149</v>
      </c>
      <c r="J97" s="71">
        <v>77</v>
      </c>
      <c r="K97" s="71">
        <v>79.8</v>
      </c>
      <c r="L97" s="71">
        <v>12.8</v>
      </c>
      <c r="M97" s="70">
        <v>14</v>
      </c>
      <c r="N97" s="71">
        <v>81</v>
      </c>
      <c r="O97" s="71">
        <v>10</v>
      </c>
      <c r="P97" s="70">
        <v>1</v>
      </c>
      <c r="Q97" s="71">
        <v>11</v>
      </c>
      <c r="R97" s="71">
        <v>1</v>
      </c>
      <c r="S97" s="70">
        <v>0.53</v>
      </c>
      <c r="T97" s="71">
        <v>10</v>
      </c>
      <c r="U97" s="71">
        <v>32</v>
      </c>
      <c r="V97" s="77">
        <v>-22</v>
      </c>
      <c r="W97" s="77">
        <v>-1.72</v>
      </c>
      <c r="X97" s="78">
        <v>0.44</v>
      </c>
      <c r="Y97" s="70">
        <v>9.9</v>
      </c>
      <c r="Z97" s="71">
        <v>26.9</v>
      </c>
      <c r="AA97" s="77">
        <v>-17</v>
      </c>
      <c r="AB97" s="77">
        <v>-1.33</v>
      </c>
      <c r="AC97" s="77">
        <v>-0.21</v>
      </c>
      <c r="AD97" s="63" t="s">
        <v>25</v>
      </c>
    </row>
    <row r="98" spans="1:30" ht="17.25" thickBot="1">
      <c r="A98" s="72">
        <v>170</v>
      </c>
      <c r="B98" s="57" t="s">
        <v>170</v>
      </c>
      <c r="C98" s="58" t="s">
        <v>1812</v>
      </c>
      <c r="D98" s="69" t="s">
        <v>104</v>
      </c>
      <c r="E98" s="58" t="s">
        <v>73</v>
      </c>
      <c r="F98" s="69" t="s">
        <v>3957</v>
      </c>
      <c r="G98" s="69">
        <v>1991</v>
      </c>
      <c r="H98" s="70">
        <v>13</v>
      </c>
      <c r="I98" s="98">
        <v>1146</v>
      </c>
      <c r="J98" s="71">
        <v>88</v>
      </c>
      <c r="K98" s="71">
        <v>79.599999999999994</v>
      </c>
      <c r="L98" s="71">
        <v>12.7</v>
      </c>
      <c r="M98" s="70">
        <v>13</v>
      </c>
      <c r="N98" s="71">
        <v>88</v>
      </c>
      <c r="O98" s="71">
        <v>11</v>
      </c>
      <c r="P98" s="59">
        <v>0</v>
      </c>
      <c r="Q98" s="60"/>
      <c r="R98" s="60">
        <v>0</v>
      </c>
      <c r="S98" s="70">
        <v>1.69</v>
      </c>
      <c r="T98" s="71">
        <v>28</v>
      </c>
      <c r="U98" s="71">
        <v>22</v>
      </c>
      <c r="V98" s="78">
        <v>6</v>
      </c>
      <c r="W98" s="78">
        <v>0.47</v>
      </c>
      <c r="X98" s="78">
        <v>0.78</v>
      </c>
      <c r="Y98" s="70">
        <v>22.4</v>
      </c>
      <c r="Z98" s="71">
        <v>17.2</v>
      </c>
      <c r="AA98" s="78">
        <v>5.2</v>
      </c>
      <c r="AB98" s="78">
        <v>0.41</v>
      </c>
      <c r="AC98" s="78">
        <v>0.61</v>
      </c>
      <c r="AD98" s="63" t="s">
        <v>25</v>
      </c>
    </row>
    <row r="99" spans="1:30" ht="17.25" thickBot="1">
      <c r="A99" s="72">
        <v>609</v>
      </c>
      <c r="B99" s="57" t="s">
        <v>363</v>
      </c>
      <c r="C99" s="58" t="s">
        <v>1816</v>
      </c>
      <c r="D99" s="69" t="s">
        <v>103</v>
      </c>
      <c r="E99" s="58" t="s">
        <v>63</v>
      </c>
      <c r="F99" s="69" t="s">
        <v>4259</v>
      </c>
      <c r="G99" s="69">
        <v>1998</v>
      </c>
      <c r="H99" s="70">
        <v>13</v>
      </c>
      <c r="I99" s="98">
        <v>1145</v>
      </c>
      <c r="J99" s="71">
        <v>88</v>
      </c>
      <c r="K99" s="71">
        <v>79.5</v>
      </c>
      <c r="L99" s="71">
        <v>12.7</v>
      </c>
      <c r="M99" s="70">
        <v>13</v>
      </c>
      <c r="N99" s="71">
        <v>88</v>
      </c>
      <c r="O99" s="71">
        <v>7</v>
      </c>
      <c r="P99" s="59">
        <v>0</v>
      </c>
      <c r="Q99" s="60"/>
      <c r="R99" s="71">
        <v>1</v>
      </c>
      <c r="S99" s="70">
        <v>2.31</v>
      </c>
      <c r="T99" s="71">
        <v>23</v>
      </c>
      <c r="U99" s="71">
        <v>12</v>
      </c>
      <c r="V99" s="78">
        <v>11</v>
      </c>
      <c r="W99" s="78">
        <v>0.86</v>
      </c>
      <c r="X99" s="77">
        <v>-1.27</v>
      </c>
      <c r="Y99" s="70">
        <v>22.1</v>
      </c>
      <c r="Z99" s="71">
        <v>10.1</v>
      </c>
      <c r="AA99" s="78">
        <v>12</v>
      </c>
      <c r="AB99" s="78">
        <v>0.94</v>
      </c>
      <c r="AC99" s="77">
        <v>-0.56000000000000005</v>
      </c>
      <c r="AD99" s="63" t="s">
        <v>25</v>
      </c>
    </row>
    <row r="100" spans="1:30" ht="17.25" thickBot="1">
      <c r="A100" s="72">
        <v>470</v>
      </c>
      <c r="B100" s="57" t="s">
        <v>295</v>
      </c>
      <c r="C100" s="58" t="s">
        <v>1809</v>
      </c>
      <c r="D100" s="69" t="s">
        <v>104</v>
      </c>
      <c r="E100" s="58" t="s">
        <v>75</v>
      </c>
      <c r="F100" s="69" t="s">
        <v>4161</v>
      </c>
      <c r="G100" s="69">
        <v>1987</v>
      </c>
      <c r="H100" s="70">
        <v>13</v>
      </c>
      <c r="I100" s="98">
        <v>1143</v>
      </c>
      <c r="J100" s="71">
        <v>88</v>
      </c>
      <c r="K100" s="71">
        <v>79.400000000000006</v>
      </c>
      <c r="L100" s="71">
        <v>12.7</v>
      </c>
      <c r="M100" s="70">
        <v>13</v>
      </c>
      <c r="N100" s="71">
        <v>88</v>
      </c>
      <c r="O100" s="71">
        <v>12</v>
      </c>
      <c r="P100" s="59">
        <v>0</v>
      </c>
      <c r="Q100" s="60"/>
      <c r="R100" s="71">
        <v>1</v>
      </c>
      <c r="S100" s="70">
        <v>1.08</v>
      </c>
      <c r="T100" s="71">
        <v>14</v>
      </c>
      <c r="U100" s="71">
        <v>22</v>
      </c>
      <c r="V100" s="77">
        <v>-8</v>
      </c>
      <c r="W100" s="77">
        <v>-0.63</v>
      </c>
      <c r="X100" s="77">
        <v>-3.05</v>
      </c>
      <c r="Y100" s="70">
        <v>15.8</v>
      </c>
      <c r="Z100" s="71">
        <v>19.8</v>
      </c>
      <c r="AA100" s="77">
        <v>-4</v>
      </c>
      <c r="AB100" s="77">
        <v>-0.32</v>
      </c>
      <c r="AC100" s="78">
        <v>0.23</v>
      </c>
      <c r="AD100" s="63" t="s">
        <v>25</v>
      </c>
    </row>
    <row r="101" spans="1:30" ht="17.25" thickBot="1">
      <c r="A101" s="72">
        <v>562</v>
      </c>
      <c r="B101" s="57" t="s">
        <v>2699</v>
      </c>
      <c r="C101" s="58" t="s">
        <v>1852</v>
      </c>
      <c r="D101" s="69" t="s">
        <v>104</v>
      </c>
      <c r="E101" s="58" t="s">
        <v>71</v>
      </c>
      <c r="F101" s="69" t="s">
        <v>4222</v>
      </c>
      <c r="G101" s="69">
        <v>2002</v>
      </c>
      <c r="H101" s="70">
        <v>14</v>
      </c>
      <c r="I101" s="98">
        <v>1142</v>
      </c>
      <c r="J101" s="71">
        <v>82</v>
      </c>
      <c r="K101" s="71">
        <v>79.3</v>
      </c>
      <c r="L101" s="71">
        <v>12.7</v>
      </c>
      <c r="M101" s="70">
        <v>14</v>
      </c>
      <c r="N101" s="71">
        <v>82</v>
      </c>
      <c r="O101" s="71">
        <v>8</v>
      </c>
      <c r="P101" s="59">
        <v>0</v>
      </c>
      <c r="Q101" s="60"/>
      <c r="R101" s="60">
        <v>0</v>
      </c>
      <c r="S101" s="70">
        <v>1.93</v>
      </c>
      <c r="T101" s="71">
        <v>28</v>
      </c>
      <c r="U101" s="71">
        <v>17</v>
      </c>
      <c r="V101" s="78">
        <v>11</v>
      </c>
      <c r="W101" s="78">
        <v>0.87</v>
      </c>
      <c r="X101" s="78">
        <v>1.17</v>
      </c>
      <c r="Y101" s="70">
        <v>23.9</v>
      </c>
      <c r="Z101" s="71">
        <v>19.899999999999999</v>
      </c>
      <c r="AA101" s="78">
        <v>4</v>
      </c>
      <c r="AB101" s="78">
        <v>0.31</v>
      </c>
      <c r="AC101" s="78">
        <v>1.28</v>
      </c>
      <c r="AD101" s="63" t="s">
        <v>25</v>
      </c>
    </row>
    <row r="102" spans="1:30" ht="17.25" thickBot="1">
      <c r="A102" s="72">
        <v>85</v>
      </c>
      <c r="B102" s="57" t="s">
        <v>2650</v>
      </c>
      <c r="C102" s="58" t="s">
        <v>1812</v>
      </c>
      <c r="D102" s="69" t="s">
        <v>103</v>
      </c>
      <c r="E102" s="58" t="s">
        <v>2347</v>
      </c>
      <c r="F102" s="69" t="s">
        <v>3757</v>
      </c>
      <c r="G102" s="69">
        <v>1995</v>
      </c>
      <c r="H102" s="70">
        <v>15</v>
      </c>
      <c r="I102" s="98">
        <v>1140</v>
      </c>
      <c r="J102" s="71">
        <v>76</v>
      </c>
      <c r="K102" s="71">
        <v>79.2</v>
      </c>
      <c r="L102" s="71">
        <v>12.7</v>
      </c>
      <c r="M102" s="70">
        <v>12</v>
      </c>
      <c r="N102" s="71">
        <v>89</v>
      </c>
      <c r="O102" s="71">
        <v>10</v>
      </c>
      <c r="P102" s="70">
        <v>3</v>
      </c>
      <c r="Q102" s="71">
        <v>24</v>
      </c>
      <c r="R102" s="71">
        <v>1</v>
      </c>
      <c r="S102" s="70">
        <v>0.53</v>
      </c>
      <c r="T102" s="71">
        <v>14</v>
      </c>
      <c r="U102" s="71">
        <v>24</v>
      </c>
      <c r="V102" s="77">
        <v>-10</v>
      </c>
      <c r="W102" s="77">
        <v>-0.79</v>
      </c>
      <c r="X102" s="78">
        <v>1.61</v>
      </c>
      <c r="Y102" s="70">
        <v>12.6</v>
      </c>
      <c r="Z102" s="71">
        <v>18.5</v>
      </c>
      <c r="AA102" s="77">
        <v>-6</v>
      </c>
      <c r="AB102" s="77">
        <v>-0.47</v>
      </c>
      <c r="AC102" s="78">
        <v>1.44</v>
      </c>
      <c r="AD102" s="63" t="s">
        <v>25</v>
      </c>
    </row>
    <row r="103" spans="1:30" ht="17.25" thickBot="1">
      <c r="A103" s="72">
        <v>588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4243</v>
      </c>
      <c r="G103" s="69">
        <v>1997</v>
      </c>
      <c r="H103" s="70">
        <v>15</v>
      </c>
      <c r="I103" s="98">
        <v>1140</v>
      </c>
      <c r="J103" s="71">
        <v>76</v>
      </c>
      <c r="K103" s="71">
        <v>79.2</v>
      </c>
      <c r="L103" s="71">
        <v>12.7</v>
      </c>
      <c r="M103" s="70">
        <v>13</v>
      </c>
      <c r="N103" s="71">
        <v>87</v>
      </c>
      <c r="O103" s="71">
        <v>11</v>
      </c>
      <c r="P103" s="70">
        <v>2</v>
      </c>
      <c r="Q103" s="71">
        <v>7</v>
      </c>
      <c r="R103" s="60">
        <v>0</v>
      </c>
      <c r="S103" s="70">
        <v>2.2000000000000002</v>
      </c>
      <c r="T103" s="71">
        <v>25</v>
      </c>
      <c r="U103" s="71">
        <v>14</v>
      </c>
      <c r="V103" s="78">
        <v>11</v>
      </c>
      <c r="W103" s="78">
        <v>0.87</v>
      </c>
      <c r="X103" s="77">
        <v>-1.23</v>
      </c>
      <c r="Y103" s="70">
        <v>22.8</v>
      </c>
      <c r="Z103" s="71">
        <v>10.1</v>
      </c>
      <c r="AA103" s="78">
        <v>12.7</v>
      </c>
      <c r="AB103" s="78">
        <v>1</v>
      </c>
      <c r="AC103" s="77">
        <v>-0.26</v>
      </c>
      <c r="AD103" s="63" t="s">
        <v>25</v>
      </c>
    </row>
    <row r="104" spans="1:30" ht="17.25" thickBot="1">
      <c r="A104" s="72">
        <v>69</v>
      </c>
      <c r="B104" s="57" t="s">
        <v>129</v>
      </c>
      <c r="C104" s="58" t="s">
        <v>1839</v>
      </c>
      <c r="D104" s="69" t="s">
        <v>103</v>
      </c>
      <c r="E104" s="58" t="s">
        <v>71</v>
      </c>
      <c r="F104" s="69" t="s">
        <v>3883</v>
      </c>
      <c r="G104" s="69">
        <v>1996</v>
      </c>
      <c r="H104" s="70">
        <v>14</v>
      </c>
      <c r="I104" s="98">
        <v>1138</v>
      </c>
      <c r="J104" s="71">
        <v>81</v>
      </c>
      <c r="K104" s="71">
        <v>79</v>
      </c>
      <c r="L104" s="71">
        <v>12.6</v>
      </c>
      <c r="M104" s="70">
        <v>14</v>
      </c>
      <c r="N104" s="71">
        <v>81</v>
      </c>
      <c r="O104" s="71">
        <v>6</v>
      </c>
      <c r="P104" s="59">
        <v>0</v>
      </c>
      <c r="Q104" s="60"/>
      <c r="R104" s="60">
        <v>0</v>
      </c>
      <c r="S104" s="70">
        <v>1.93</v>
      </c>
      <c r="T104" s="71">
        <v>26</v>
      </c>
      <c r="U104" s="71">
        <v>17</v>
      </c>
      <c r="V104" s="78">
        <v>9</v>
      </c>
      <c r="W104" s="78">
        <v>0.71</v>
      </c>
      <c r="X104" s="78">
        <v>0.41</v>
      </c>
      <c r="Y104" s="70">
        <v>21.1</v>
      </c>
      <c r="Z104" s="71">
        <v>21.3</v>
      </c>
      <c r="AA104" s="77">
        <v>-0.3</v>
      </c>
      <c r="AB104" s="77">
        <v>-0.02</v>
      </c>
      <c r="AC104" s="77">
        <v>-0.34</v>
      </c>
      <c r="AD104" s="63" t="s">
        <v>25</v>
      </c>
    </row>
    <row r="105" spans="1:30" ht="17.25" thickBot="1">
      <c r="A105" s="72">
        <v>17</v>
      </c>
      <c r="B105" s="57" t="s">
        <v>110</v>
      </c>
      <c r="C105" s="58" t="s">
        <v>1812</v>
      </c>
      <c r="D105" s="69" t="s">
        <v>104</v>
      </c>
      <c r="E105" s="58" t="s">
        <v>79</v>
      </c>
      <c r="F105" s="69" t="s">
        <v>3845</v>
      </c>
      <c r="G105" s="69">
        <v>1998</v>
      </c>
      <c r="H105" s="70">
        <v>14</v>
      </c>
      <c r="I105" s="98">
        <v>1137</v>
      </c>
      <c r="J105" s="71">
        <v>81</v>
      </c>
      <c r="K105" s="71">
        <v>79</v>
      </c>
      <c r="L105" s="71">
        <v>12.6</v>
      </c>
      <c r="M105" s="70">
        <v>13</v>
      </c>
      <c r="N105" s="71">
        <v>86</v>
      </c>
      <c r="O105" s="71">
        <v>8</v>
      </c>
      <c r="P105" s="70">
        <v>1</v>
      </c>
      <c r="Q105" s="71">
        <v>17</v>
      </c>
      <c r="R105" s="60">
        <v>0</v>
      </c>
      <c r="S105" s="70">
        <v>2.21</v>
      </c>
      <c r="T105" s="71">
        <v>29</v>
      </c>
      <c r="U105" s="71">
        <v>12</v>
      </c>
      <c r="V105" s="78">
        <v>17</v>
      </c>
      <c r="W105" s="78">
        <v>1.35</v>
      </c>
      <c r="X105" s="78">
        <v>0.16</v>
      </c>
      <c r="Y105" s="70">
        <v>24.9</v>
      </c>
      <c r="Z105" s="71">
        <v>15</v>
      </c>
      <c r="AA105" s="78">
        <v>9.9</v>
      </c>
      <c r="AB105" s="78">
        <v>0.78</v>
      </c>
      <c r="AC105" s="78">
        <v>0.05</v>
      </c>
      <c r="AD105" s="63" t="s">
        <v>25</v>
      </c>
    </row>
    <row r="106" spans="1:30" ht="17.25" thickBot="1">
      <c r="A106" s="72">
        <v>243</v>
      </c>
      <c r="B106" s="57" t="s">
        <v>204</v>
      </c>
      <c r="C106" s="58" t="s">
        <v>1854</v>
      </c>
      <c r="D106" s="69" t="s">
        <v>1819</v>
      </c>
      <c r="E106" s="58" t="s">
        <v>93</v>
      </c>
      <c r="F106" s="69" t="s">
        <v>4010</v>
      </c>
      <c r="G106" s="69">
        <v>1996</v>
      </c>
      <c r="H106" s="70">
        <v>16</v>
      </c>
      <c r="I106" s="98">
        <v>1134</v>
      </c>
      <c r="J106" s="71">
        <v>71</v>
      </c>
      <c r="K106" s="71">
        <v>78.8</v>
      </c>
      <c r="L106" s="71">
        <v>12.6</v>
      </c>
      <c r="M106" s="70">
        <v>13</v>
      </c>
      <c r="N106" s="71">
        <v>80</v>
      </c>
      <c r="O106" s="71">
        <v>8</v>
      </c>
      <c r="P106" s="70">
        <v>3</v>
      </c>
      <c r="Q106" s="71">
        <v>32</v>
      </c>
      <c r="R106" s="60">
        <v>0</v>
      </c>
      <c r="S106" s="70">
        <v>1.19</v>
      </c>
      <c r="T106" s="71">
        <v>19</v>
      </c>
      <c r="U106" s="71">
        <v>18</v>
      </c>
      <c r="V106" s="78">
        <v>1</v>
      </c>
      <c r="W106" s="78">
        <v>0.08</v>
      </c>
      <c r="X106" s="78">
        <v>1.84</v>
      </c>
      <c r="Y106" s="70">
        <v>16.100000000000001</v>
      </c>
      <c r="Z106" s="71">
        <v>19.600000000000001</v>
      </c>
      <c r="AA106" s="77">
        <v>-3.6</v>
      </c>
      <c r="AB106" s="77">
        <v>-0.28000000000000003</v>
      </c>
      <c r="AC106" s="78">
        <v>0.71</v>
      </c>
      <c r="AD106" s="63" t="s">
        <v>25</v>
      </c>
    </row>
    <row r="107" spans="1:30" ht="17.25" thickBot="1">
      <c r="A107" s="72">
        <v>400</v>
      </c>
      <c r="B107" s="57" t="s">
        <v>374</v>
      </c>
      <c r="C107" s="58" t="s">
        <v>1868</v>
      </c>
      <c r="D107" s="69" t="s">
        <v>103</v>
      </c>
      <c r="E107" s="58" t="s">
        <v>2634</v>
      </c>
      <c r="F107" s="69" t="s">
        <v>4115</v>
      </c>
      <c r="G107" s="69">
        <v>1994</v>
      </c>
      <c r="H107" s="70">
        <v>13</v>
      </c>
      <c r="I107" s="98">
        <v>1130</v>
      </c>
      <c r="J107" s="71">
        <v>87</v>
      </c>
      <c r="K107" s="71">
        <v>78.5</v>
      </c>
      <c r="L107" s="71">
        <v>12.6</v>
      </c>
      <c r="M107" s="70">
        <v>13</v>
      </c>
      <c r="N107" s="71">
        <v>87</v>
      </c>
      <c r="O107" s="71">
        <v>10</v>
      </c>
      <c r="P107" s="59">
        <v>0</v>
      </c>
      <c r="Q107" s="60"/>
      <c r="R107" s="60">
        <v>0</v>
      </c>
      <c r="S107" s="70">
        <v>0.46</v>
      </c>
      <c r="T107" s="71">
        <v>10</v>
      </c>
      <c r="U107" s="71">
        <v>24</v>
      </c>
      <c r="V107" s="77">
        <v>-14</v>
      </c>
      <c r="W107" s="77">
        <v>-1.1200000000000001</v>
      </c>
      <c r="X107" s="77">
        <v>-0.82</v>
      </c>
      <c r="Y107" s="70">
        <v>12.8</v>
      </c>
      <c r="Z107" s="71">
        <v>25.7</v>
      </c>
      <c r="AA107" s="77">
        <v>-12.9</v>
      </c>
      <c r="AB107" s="77">
        <v>-1.02</v>
      </c>
      <c r="AC107" s="78">
        <v>0.57999999999999996</v>
      </c>
      <c r="AD107" s="63" t="s">
        <v>25</v>
      </c>
    </row>
    <row r="108" spans="1:30" ht="17.25" thickBot="1">
      <c r="A108" s="72">
        <v>102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3907</v>
      </c>
      <c r="G108" s="69">
        <v>1997</v>
      </c>
      <c r="H108" s="70">
        <v>15</v>
      </c>
      <c r="I108" s="98">
        <v>1110</v>
      </c>
      <c r="J108" s="71">
        <v>74</v>
      </c>
      <c r="K108" s="71">
        <v>77.099999999999994</v>
      </c>
      <c r="L108" s="71">
        <v>12.3</v>
      </c>
      <c r="M108" s="70">
        <v>13</v>
      </c>
      <c r="N108" s="71">
        <v>82</v>
      </c>
      <c r="O108" s="71">
        <v>8</v>
      </c>
      <c r="P108" s="70">
        <v>2</v>
      </c>
      <c r="Q108" s="71">
        <v>21</v>
      </c>
      <c r="R108" s="71">
        <v>1</v>
      </c>
      <c r="S108" s="70">
        <v>2.13</v>
      </c>
      <c r="T108" s="71">
        <v>31</v>
      </c>
      <c r="U108" s="71">
        <v>16</v>
      </c>
      <c r="V108" s="78">
        <v>15</v>
      </c>
      <c r="W108" s="78">
        <v>1.22</v>
      </c>
      <c r="X108" s="78">
        <v>1.22</v>
      </c>
      <c r="Y108" s="70">
        <v>22.8</v>
      </c>
      <c r="Z108" s="71">
        <v>16.2</v>
      </c>
      <c r="AA108" s="78">
        <v>6.6</v>
      </c>
      <c r="AB108" s="78">
        <v>0.53</v>
      </c>
      <c r="AC108" s="78">
        <v>0.54</v>
      </c>
      <c r="AD108" s="63" t="s">
        <v>25</v>
      </c>
    </row>
    <row r="109" spans="1:30" ht="17.25" thickBot="1">
      <c r="A109" s="72">
        <v>162</v>
      </c>
      <c r="B109" s="57" t="s">
        <v>167</v>
      </c>
      <c r="C109" s="58" t="s">
        <v>1822</v>
      </c>
      <c r="D109" s="69" t="s">
        <v>104</v>
      </c>
      <c r="E109" s="58" t="s">
        <v>63</v>
      </c>
      <c r="F109" s="69" t="s">
        <v>3950</v>
      </c>
      <c r="G109" s="69">
        <v>1997</v>
      </c>
      <c r="H109" s="70">
        <v>14</v>
      </c>
      <c r="I109" s="98">
        <v>1106</v>
      </c>
      <c r="J109" s="71">
        <v>79</v>
      </c>
      <c r="K109" s="71">
        <v>76.8</v>
      </c>
      <c r="L109" s="71">
        <v>12.3</v>
      </c>
      <c r="M109" s="70">
        <v>12</v>
      </c>
      <c r="N109" s="71">
        <v>90</v>
      </c>
      <c r="O109" s="71">
        <v>12</v>
      </c>
      <c r="P109" s="70">
        <v>2</v>
      </c>
      <c r="Q109" s="71">
        <v>13</v>
      </c>
      <c r="R109" s="71">
        <v>2</v>
      </c>
      <c r="S109" s="70">
        <v>2.29</v>
      </c>
      <c r="T109" s="71">
        <v>23</v>
      </c>
      <c r="U109" s="71">
        <v>12</v>
      </c>
      <c r="V109" s="78">
        <v>11</v>
      </c>
      <c r="W109" s="78">
        <v>0.9</v>
      </c>
      <c r="X109" s="77">
        <v>-0.99</v>
      </c>
      <c r="Y109" s="70">
        <v>20.5</v>
      </c>
      <c r="Z109" s="71">
        <v>10</v>
      </c>
      <c r="AA109" s="78">
        <v>10.5</v>
      </c>
      <c r="AB109" s="78">
        <v>0.85</v>
      </c>
      <c r="AC109" s="77">
        <v>-0.89</v>
      </c>
      <c r="AD109" s="63" t="s">
        <v>25</v>
      </c>
    </row>
    <row r="110" spans="1:30" ht="17.25" thickBot="1">
      <c r="A110" s="72">
        <v>270</v>
      </c>
      <c r="B110" s="57" t="s">
        <v>2668</v>
      </c>
      <c r="C110" s="58" t="s">
        <v>1851</v>
      </c>
      <c r="D110" s="69" t="s">
        <v>102</v>
      </c>
      <c r="E110" s="58" t="s">
        <v>81</v>
      </c>
      <c r="F110" s="69" t="s">
        <v>3768</v>
      </c>
      <c r="G110" s="69">
        <v>2001</v>
      </c>
      <c r="H110" s="70">
        <v>15</v>
      </c>
      <c r="I110" s="98">
        <v>1101</v>
      </c>
      <c r="J110" s="71">
        <v>73</v>
      </c>
      <c r="K110" s="71">
        <v>76.5</v>
      </c>
      <c r="L110" s="71">
        <v>12.2</v>
      </c>
      <c r="M110" s="70">
        <v>12</v>
      </c>
      <c r="N110" s="71">
        <v>84</v>
      </c>
      <c r="O110" s="71">
        <v>7</v>
      </c>
      <c r="P110" s="70">
        <v>3</v>
      </c>
      <c r="Q110" s="71">
        <v>31</v>
      </c>
      <c r="R110" s="60">
        <v>0</v>
      </c>
      <c r="S110" s="70">
        <v>1.07</v>
      </c>
      <c r="T110" s="71">
        <v>21</v>
      </c>
      <c r="U110" s="71">
        <v>21</v>
      </c>
      <c r="V110" s="60">
        <v>0</v>
      </c>
      <c r="W110" s="60">
        <v>0</v>
      </c>
      <c r="X110" s="60">
        <v>0</v>
      </c>
      <c r="Y110" s="70">
        <v>25.8</v>
      </c>
      <c r="Z110" s="71">
        <v>18.7</v>
      </c>
      <c r="AA110" s="78">
        <v>7.1</v>
      </c>
      <c r="AB110" s="78">
        <v>0.57999999999999996</v>
      </c>
      <c r="AC110" s="78">
        <v>0.77</v>
      </c>
      <c r="AD110" s="63" t="s">
        <v>25</v>
      </c>
    </row>
    <row r="111" spans="1:30" ht="17.25" thickBot="1">
      <c r="A111" s="72">
        <v>467</v>
      </c>
      <c r="B111" s="57" t="s">
        <v>294</v>
      </c>
      <c r="C111" s="58" t="s">
        <v>1812</v>
      </c>
      <c r="D111" s="69" t="s">
        <v>102</v>
      </c>
      <c r="E111" s="58" t="s">
        <v>69</v>
      </c>
      <c r="F111" s="69" t="s">
        <v>4159</v>
      </c>
      <c r="G111" s="69">
        <v>1997</v>
      </c>
      <c r="H111" s="70">
        <v>15</v>
      </c>
      <c r="I111" s="98">
        <v>1100</v>
      </c>
      <c r="J111" s="71">
        <v>73</v>
      </c>
      <c r="K111" s="71">
        <v>76.400000000000006</v>
      </c>
      <c r="L111" s="71">
        <v>12.2</v>
      </c>
      <c r="M111" s="70">
        <v>13</v>
      </c>
      <c r="N111" s="71">
        <v>83</v>
      </c>
      <c r="O111" s="71">
        <v>6</v>
      </c>
      <c r="P111" s="70">
        <v>2</v>
      </c>
      <c r="Q111" s="71">
        <v>10</v>
      </c>
      <c r="R111" s="60">
        <v>0</v>
      </c>
      <c r="S111" s="70">
        <v>1.6</v>
      </c>
      <c r="T111" s="71">
        <v>13</v>
      </c>
      <c r="U111" s="71">
        <v>17</v>
      </c>
      <c r="V111" s="77">
        <v>-4</v>
      </c>
      <c r="W111" s="77">
        <v>-0.33</v>
      </c>
      <c r="X111" s="77">
        <v>-0.59</v>
      </c>
      <c r="Y111" s="70">
        <v>17.7</v>
      </c>
      <c r="Z111" s="71">
        <v>22.2</v>
      </c>
      <c r="AA111" s="77">
        <v>-4.5</v>
      </c>
      <c r="AB111" s="77">
        <v>-0.37</v>
      </c>
      <c r="AC111" s="77">
        <v>-1.27</v>
      </c>
      <c r="AD111" s="63" t="s">
        <v>25</v>
      </c>
    </row>
    <row r="112" spans="1:30" ht="17.25" thickBot="1">
      <c r="A112" s="72">
        <v>449</v>
      </c>
      <c r="B112" s="57" t="s">
        <v>290</v>
      </c>
      <c r="C112" s="58" t="s">
        <v>1822</v>
      </c>
      <c r="D112" s="69" t="s">
        <v>103</v>
      </c>
      <c r="E112" s="58" t="s">
        <v>75</v>
      </c>
      <c r="F112" s="69" t="s">
        <v>3927</v>
      </c>
      <c r="G112" s="69">
        <v>1996</v>
      </c>
      <c r="H112" s="70">
        <v>16</v>
      </c>
      <c r="I112" s="98">
        <v>1097</v>
      </c>
      <c r="J112" s="71">
        <v>69</v>
      </c>
      <c r="K112" s="71">
        <v>76.2</v>
      </c>
      <c r="L112" s="71">
        <v>12.2</v>
      </c>
      <c r="M112" s="70">
        <v>14</v>
      </c>
      <c r="N112" s="71">
        <v>74</v>
      </c>
      <c r="O112" s="71">
        <v>3</v>
      </c>
      <c r="P112" s="70">
        <v>2</v>
      </c>
      <c r="Q112" s="71">
        <v>33</v>
      </c>
      <c r="R112" s="60">
        <v>0</v>
      </c>
      <c r="S112" s="70">
        <v>1.31</v>
      </c>
      <c r="T112" s="71">
        <v>21</v>
      </c>
      <c r="U112" s="71">
        <v>18</v>
      </c>
      <c r="V112" s="78">
        <v>3</v>
      </c>
      <c r="W112" s="78">
        <v>0.25</v>
      </c>
      <c r="X112" s="78">
        <v>1.03</v>
      </c>
      <c r="Y112" s="70">
        <v>17</v>
      </c>
      <c r="Z112" s="71">
        <v>17</v>
      </c>
      <c r="AA112" s="60">
        <v>0</v>
      </c>
      <c r="AB112" s="60">
        <v>0</v>
      </c>
      <c r="AC112" s="78">
        <v>1.52</v>
      </c>
      <c r="AD112" s="63" t="s">
        <v>25</v>
      </c>
    </row>
    <row r="113" spans="1:30" ht="17.25" thickBot="1">
      <c r="A113" s="72">
        <v>94</v>
      </c>
      <c r="B113" s="57" t="s">
        <v>2806</v>
      </c>
      <c r="C113" s="58" t="s">
        <v>1842</v>
      </c>
      <c r="D113" s="69" t="s">
        <v>103</v>
      </c>
      <c r="E113" s="58" t="s">
        <v>81</v>
      </c>
      <c r="F113" s="69" t="s">
        <v>3901</v>
      </c>
      <c r="G113" s="69">
        <v>2001</v>
      </c>
      <c r="H113" s="70">
        <v>14</v>
      </c>
      <c r="I113" s="98">
        <v>1094</v>
      </c>
      <c r="J113" s="71">
        <v>78</v>
      </c>
      <c r="K113" s="71">
        <v>76</v>
      </c>
      <c r="L113" s="71">
        <v>12.2</v>
      </c>
      <c r="M113" s="70">
        <v>12</v>
      </c>
      <c r="N113" s="71">
        <v>87</v>
      </c>
      <c r="O113" s="71">
        <v>7</v>
      </c>
      <c r="P113" s="70">
        <v>2</v>
      </c>
      <c r="Q113" s="71">
        <v>26</v>
      </c>
      <c r="R113" s="60">
        <v>0</v>
      </c>
      <c r="S113" s="70">
        <v>1.21</v>
      </c>
      <c r="T113" s="71">
        <v>22</v>
      </c>
      <c r="U113" s="71">
        <v>19</v>
      </c>
      <c r="V113" s="78">
        <v>3</v>
      </c>
      <c r="W113" s="78">
        <v>0.25</v>
      </c>
      <c r="X113" s="78">
        <v>1.03</v>
      </c>
      <c r="Y113" s="70">
        <v>21.9</v>
      </c>
      <c r="Z113" s="71">
        <v>16.5</v>
      </c>
      <c r="AA113" s="78">
        <v>5.5</v>
      </c>
      <c r="AB113" s="78">
        <v>0.45</v>
      </c>
      <c r="AC113" s="78">
        <v>0.21</v>
      </c>
      <c r="AD113" s="63" t="s">
        <v>25</v>
      </c>
    </row>
    <row r="114" spans="1:30" ht="17.25" thickBot="1">
      <c r="A114" s="72">
        <v>485</v>
      </c>
      <c r="B114" s="57" t="s">
        <v>306</v>
      </c>
      <c r="C114" s="58" t="s">
        <v>1820</v>
      </c>
      <c r="D114" s="69" t="s">
        <v>103</v>
      </c>
      <c r="E114" s="58" t="s">
        <v>65</v>
      </c>
      <c r="F114" s="69" t="s">
        <v>4168</v>
      </c>
      <c r="G114" s="69">
        <v>1996</v>
      </c>
      <c r="H114" s="70">
        <v>13</v>
      </c>
      <c r="I114" s="98">
        <v>1090</v>
      </c>
      <c r="J114" s="71">
        <v>84</v>
      </c>
      <c r="K114" s="71">
        <v>75.7</v>
      </c>
      <c r="L114" s="71">
        <v>12.1</v>
      </c>
      <c r="M114" s="70">
        <v>13</v>
      </c>
      <c r="N114" s="71">
        <v>84</v>
      </c>
      <c r="O114" s="71">
        <v>10</v>
      </c>
      <c r="P114" s="59">
        <v>0</v>
      </c>
      <c r="Q114" s="60"/>
      <c r="R114" s="60">
        <v>0</v>
      </c>
      <c r="S114" s="70">
        <v>2.54</v>
      </c>
      <c r="T114" s="71">
        <v>34</v>
      </c>
      <c r="U114" s="71">
        <v>13</v>
      </c>
      <c r="V114" s="78">
        <v>21</v>
      </c>
      <c r="W114" s="78">
        <v>1.73</v>
      </c>
      <c r="X114" s="78">
        <v>1.99</v>
      </c>
      <c r="Y114" s="70">
        <v>27.1</v>
      </c>
      <c r="Z114" s="71">
        <v>10.3</v>
      </c>
      <c r="AA114" s="78">
        <v>16.8</v>
      </c>
      <c r="AB114" s="78">
        <v>1.39</v>
      </c>
      <c r="AC114" s="78">
        <v>1.64</v>
      </c>
      <c r="AD114" s="63" t="s">
        <v>25</v>
      </c>
    </row>
    <row r="115" spans="1:30" ht="17.25" thickBot="1">
      <c r="A115" s="72">
        <v>516</v>
      </c>
      <c r="B115" s="57" t="s">
        <v>323</v>
      </c>
      <c r="C115" s="58" t="s">
        <v>1841</v>
      </c>
      <c r="D115" s="69" t="s">
        <v>1810</v>
      </c>
      <c r="E115" s="58" t="s">
        <v>65</v>
      </c>
      <c r="F115" s="69" t="s">
        <v>4187</v>
      </c>
      <c r="G115" s="69">
        <v>1994</v>
      </c>
      <c r="H115" s="70">
        <v>13</v>
      </c>
      <c r="I115" s="98">
        <v>1088</v>
      </c>
      <c r="J115" s="71">
        <v>84</v>
      </c>
      <c r="K115" s="71">
        <v>75.599999999999994</v>
      </c>
      <c r="L115" s="71">
        <v>12.1</v>
      </c>
      <c r="M115" s="70">
        <v>12</v>
      </c>
      <c r="N115" s="71">
        <v>89</v>
      </c>
      <c r="O115" s="71">
        <v>10</v>
      </c>
      <c r="P115" s="70">
        <v>1</v>
      </c>
      <c r="Q115" s="71">
        <v>15</v>
      </c>
      <c r="R115" s="60">
        <v>0</v>
      </c>
      <c r="S115" s="70">
        <v>2.08</v>
      </c>
      <c r="T115" s="71">
        <v>29</v>
      </c>
      <c r="U115" s="71">
        <v>15</v>
      </c>
      <c r="V115" s="78">
        <v>14</v>
      </c>
      <c r="W115" s="78">
        <v>1.1599999999999999</v>
      </c>
      <c r="X115" s="77">
        <v>-0.38</v>
      </c>
      <c r="Y115" s="70">
        <v>24.9</v>
      </c>
      <c r="Z115" s="71">
        <v>11.6</v>
      </c>
      <c r="AA115" s="78">
        <v>13.3</v>
      </c>
      <c r="AB115" s="78">
        <v>1.1000000000000001</v>
      </c>
      <c r="AC115" s="78">
        <v>0.44</v>
      </c>
      <c r="AD115" s="63" t="s">
        <v>25</v>
      </c>
    </row>
    <row r="116" spans="1:30" ht="17.25" thickBot="1">
      <c r="A116" s="72">
        <v>339</v>
      </c>
      <c r="B116" s="57" t="s">
        <v>243</v>
      </c>
      <c r="C116" s="58" t="s">
        <v>1821</v>
      </c>
      <c r="D116" s="69" t="s">
        <v>103</v>
      </c>
      <c r="E116" s="58" t="s">
        <v>79</v>
      </c>
      <c r="F116" s="69" t="s">
        <v>4074</v>
      </c>
      <c r="G116" s="69">
        <v>1998</v>
      </c>
      <c r="H116" s="70">
        <v>14</v>
      </c>
      <c r="I116" s="98">
        <v>1084</v>
      </c>
      <c r="J116" s="71">
        <v>77</v>
      </c>
      <c r="K116" s="71">
        <v>75.3</v>
      </c>
      <c r="L116" s="71">
        <v>12</v>
      </c>
      <c r="M116" s="70">
        <v>14</v>
      </c>
      <c r="N116" s="71">
        <v>77</v>
      </c>
      <c r="O116" s="71">
        <v>5</v>
      </c>
      <c r="P116" s="59">
        <v>0</v>
      </c>
      <c r="Q116" s="60"/>
      <c r="R116" s="60">
        <v>0</v>
      </c>
      <c r="S116" s="70">
        <v>2.21</v>
      </c>
      <c r="T116" s="71">
        <v>22</v>
      </c>
      <c r="U116" s="71">
        <v>12</v>
      </c>
      <c r="V116" s="78">
        <v>10</v>
      </c>
      <c r="W116" s="78">
        <v>0.83</v>
      </c>
      <c r="X116" s="77">
        <v>-1.95</v>
      </c>
      <c r="Y116" s="70">
        <v>23.8</v>
      </c>
      <c r="Z116" s="71">
        <v>13.4</v>
      </c>
      <c r="AA116" s="78">
        <v>10.4</v>
      </c>
      <c r="AB116" s="78">
        <v>0.86</v>
      </c>
      <c r="AC116" s="78">
        <v>0.35</v>
      </c>
      <c r="AD116" s="63" t="s">
        <v>25</v>
      </c>
    </row>
    <row r="117" spans="1:30" ht="17.25" thickBot="1">
      <c r="A117" s="72">
        <v>15</v>
      </c>
      <c r="B117" s="57" t="s">
        <v>108</v>
      </c>
      <c r="C117" s="58" t="s">
        <v>1817</v>
      </c>
      <c r="D117" s="69" t="s">
        <v>1833</v>
      </c>
      <c r="E117" s="58" t="s">
        <v>65</v>
      </c>
      <c r="F117" s="69" t="s">
        <v>3843</v>
      </c>
      <c r="G117" s="69">
        <v>1995</v>
      </c>
      <c r="H117" s="70">
        <v>13</v>
      </c>
      <c r="I117" s="98">
        <v>1080</v>
      </c>
      <c r="J117" s="71">
        <v>83</v>
      </c>
      <c r="K117" s="71">
        <v>75</v>
      </c>
      <c r="L117" s="71">
        <v>12</v>
      </c>
      <c r="M117" s="70">
        <v>12</v>
      </c>
      <c r="N117" s="71">
        <v>90</v>
      </c>
      <c r="O117" s="71">
        <v>11</v>
      </c>
      <c r="P117" s="70">
        <v>1</v>
      </c>
      <c r="Q117" s="71">
        <v>1</v>
      </c>
      <c r="R117" s="71">
        <v>1</v>
      </c>
      <c r="S117" s="70">
        <v>2.08</v>
      </c>
      <c r="T117" s="71">
        <v>31</v>
      </c>
      <c r="U117" s="71">
        <v>15</v>
      </c>
      <c r="V117" s="78">
        <v>16</v>
      </c>
      <c r="W117" s="78">
        <v>1.33</v>
      </c>
      <c r="X117" s="78">
        <v>0.33</v>
      </c>
      <c r="Y117" s="70">
        <v>21</v>
      </c>
      <c r="Z117" s="71">
        <v>12.4</v>
      </c>
      <c r="AA117" s="78">
        <v>8.6</v>
      </c>
      <c r="AB117" s="78">
        <v>0.72</v>
      </c>
      <c r="AC117" s="77">
        <v>-1.1000000000000001</v>
      </c>
      <c r="AD117" s="63" t="s">
        <v>25</v>
      </c>
    </row>
    <row r="118" spans="1:30" ht="17.25" thickBot="1">
      <c r="A118" s="72">
        <v>19</v>
      </c>
      <c r="B118" s="57" t="s">
        <v>112</v>
      </c>
      <c r="C118" s="58" t="s">
        <v>1823</v>
      </c>
      <c r="D118" s="69" t="s">
        <v>102</v>
      </c>
      <c r="E118" s="58" t="s">
        <v>67</v>
      </c>
      <c r="F118" s="69" t="s">
        <v>3847</v>
      </c>
      <c r="G118" s="69">
        <v>1994</v>
      </c>
      <c r="H118" s="70">
        <v>16</v>
      </c>
      <c r="I118" s="98">
        <v>1077</v>
      </c>
      <c r="J118" s="71">
        <v>67</v>
      </c>
      <c r="K118" s="71">
        <v>74.8</v>
      </c>
      <c r="L118" s="71">
        <v>12</v>
      </c>
      <c r="M118" s="70">
        <v>14</v>
      </c>
      <c r="N118" s="71">
        <v>75</v>
      </c>
      <c r="O118" s="71">
        <v>3</v>
      </c>
      <c r="P118" s="70">
        <v>2</v>
      </c>
      <c r="Q118" s="71">
        <v>15</v>
      </c>
      <c r="R118" s="60">
        <v>0</v>
      </c>
      <c r="S118" s="70">
        <v>1.63</v>
      </c>
      <c r="T118" s="71">
        <v>22</v>
      </c>
      <c r="U118" s="71">
        <v>15</v>
      </c>
      <c r="V118" s="78">
        <v>7</v>
      </c>
      <c r="W118" s="78">
        <v>0.57999999999999996</v>
      </c>
      <c r="X118" s="77">
        <v>-0.65</v>
      </c>
      <c r="Y118" s="70">
        <v>23.2</v>
      </c>
      <c r="Z118" s="71">
        <v>16</v>
      </c>
      <c r="AA118" s="78">
        <v>7.2</v>
      </c>
      <c r="AB118" s="78">
        <v>0.6</v>
      </c>
      <c r="AC118" s="77">
        <v>-7.0000000000000007E-2</v>
      </c>
      <c r="AD118" s="63" t="s">
        <v>25</v>
      </c>
    </row>
    <row r="119" spans="1:30" ht="17.25" thickBot="1">
      <c r="A119" s="72">
        <v>399</v>
      </c>
      <c r="B119" s="57" t="s">
        <v>272</v>
      </c>
      <c r="C119" s="58" t="s">
        <v>1862</v>
      </c>
      <c r="D119" s="69" t="s">
        <v>104</v>
      </c>
      <c r="E119" s="58" t="s">
        <v>96</v>
      </c>
      <c r="F119" s="69" t="s">
        <v>4114</v>
      </c>
      <c r="G119" s="69">
        <v>1999</v>
      </c>
      <c r="H119" s="70">
        <v>12</v>
      </c>
      <c r="I119" s="98">
        <v>1077</v>
      </c>
      <c r="J119" s="71">
        <v>90</v>
      </c>
      <c r="K119" s="71">
        <v>74.8</v>
      </c>
      <c r="L119" s="71">
        <v>12</v>
      </c>
      <c r="M119" s="70">
        <v>12</v>
      </c>
      <c r="N119" s="71">
        <v>90</v>
      </c>
      <c r="O119" s="71">
        <v>11</v>
      </c>
      <c r="P119" s="59">
        <v>0</v>
      </c>
      <c r="Q119" s="60"/>
      <c r="R119" s="71">
        <v>4</v>
      </c>
      <c r="S119" s="70">
        <v>1.83</v>
      </c>
      <c r="T119" s="71">
        <v>18</v>
      </c>
      <c r="U119" s="71">
        <v>11</v>
      </c>
      <c r="V119" s="78">
        <v>7</v>
      </c>
      <c r="W119" s="78">
        <v>0.57999999999999996</v>
      </c>
      <c r="X119" s="78">
        <v>2.3199999999999998</v>
      </c>
      <c r="Y119" s="70">
        <v>18.3</v>
      </c>
      <c r="Z119" s="71">
        <v>13.9</v>
      </c>
      <c r="AA119" s="78">
        <v>4.4000000000000004</v>
      </c>
      <c r="AB119" s="78">
        <v>0.37</v>
      </c>
      <c r="AC119" s="78">
        <v>0.39</v>
      </c>
      <c r="AD119" s="63" t="s">
        <v>25</v>
      </c>
    </row>
    <row r="120" spans="1:30" ht="17.25" thickBot="1">
      <c r="A120" s="72">
        <v>438</v>
      </c>
      <c r="B120" s="57" t="s">
        <v>2815</v>
      </c>
      <c r="C120" s="58" t="s">
        <v>1841</v>
      </c>
      <c r="D120" s="69" t="s">
        <v>103</v>
      </c>
      <c r="E120" s="58" t="s">
        <v>75</v>
      </c>
      <c r="F120" s="69" t="s">
        <v>4138</v>
      </c>
      <c r="G120" s="69">
        <v>1995</v>
      </c>
      <c r="H120" s="70">
        <v>13</v>
      </c>
      <c r="I120" s="98">
        <v>1072</v>
      </c>
      <c r="J120" s="71">
        <v>82</v>
      </c>
      <c r="K120" s="71">
        <v>74.400000000000006</v>
      </c>
      <c r="L120" s="71">
        <v>11.9</v>
      </c>
      <c r="M120" s="70">
        <v>12</v>
      </c>
      <c r="N120" s="71">
        <v>87</v>
      </c>
      <c r="O120" s="71">
        <v>9</v>
      </c>
      <c r="P120" s="70">
        <v>1</v>
      </c>
      <c r="Q120" s="71">
        <v>24</v>
      </c>
      <c r="R120" s="60">
        <v>0</v>
      </c>
      <c r="S120" s="70">
        <v>1.1499999999999999</v>
      </c>
      <c r="T120" s="71">
        <v>19</v>
      </c>
      <c r="U120" s="71">
        <v>17</v>
      </c>
      <c r="V120" s="78">
        <v>2</v>
      </c>
      <c r="W120" s="78">
        <v>0.17</v>
      </c>
      <c r="X120" s="78">
        <v>0.66</v>
      </c>
      <c r="Y120" s="70">
        <v>13.1</v>
      </c>
      <c r="Z120" s="71">
        <v>18.7</v>
      </c>
      <c r="AA120" s="77">
        <v>-5.6</v>
      </c>
      <c r="AB120" s="77">
        <v>-0.47</v>
      </c>
      <c r="AC120" s="77">
        <v>-0.4</v>
      </c>
      <c r="AD120" s="63" t="s">
        <v>25</v>
      </c>
    </row>
    <row r="121" spans="1:30" ht="17.25" thickBot="1">
      <c r="A121" s="72">
        <v>408</v>
      </c>
      <c r="B121" s="57" t="s">
        <v>2683</v>
      </c>
      <c r="C121" s="58" t="s">
        <v>1850</v>
      </c>
      <c r="D121" s="69" t="s">
        <v>103</v>
      </c>
      <c r="E121" s="58" t="s">
        <v>2348</v>
      </c>
      <c r="F121" s="69" t="s">
        <v>4121</v>
      </c>
      <c r="G121" s="69">
        <v>1991</v>
      </c>
      <c r="H121" s="70">
        <v>14</v>
      </c>
      <c r="I121" s="98">
        <v>1066</v>
      </c>
      <c r="J121" s="71">
        <v>76</v>
      </c>
      <c r="K121" s="71">
        <v>74</v>
      </c>
      <c r="L121" s="71">
        <v>11.8</v>
      </c>
      <c r="M121" s="70">
        <v>12</v>
      </c>
      <c r="N121" s="71">
        <v>87</v>
      </c>
      <c r="O121" s="71">
        <v>10</v>
      </c>
      <c r="P121" s="70">
        <v>2</v>
      </c>
      <c r="Q121" s="71">
        <v>13</v>
      </c>
      <c r="R121" s="71">
        <v>1</v>
      </c>
      <c r="S121" s="70">
        <v>0.36</v>
      </c>
      <c r="T121" s="71">
        <v>10</v>
      </c>
      <c r="U121" s="71">
        <v>34</v>
      </c>
      <c r="V121" s="77">
        <v>-24</v>
      </c>
      <c r="W121" s="77">
        <v>-2.0299999999999998</v>
      </c>
      <c r="X121" s="77">
        <v>-0.82</v>
      </c>
      <c r="Y121" s="70">
        <v>9.1</v>
      </c>
      <c r="Z121" s="71">
        <v>25.6</v>
      </c>
      <c r="AA121" s="77">
        <v>-16.5</v>
      </c>
      <c r="AB121" s="77">
        <v>-1.39</v>
      </c>
      <c r="AC121" s="77">
        <v>-0.4</v>
      </c>
      <c r="AD121" s="63" t="s">
        <v>25</v>
      </c>
    </row>
    <row r="122" spans="1:30" ht="17.25" thickBot="1">
      <c r="A122" s="72">
        <v>165</v>
      </c>
      <c r="B122" s="57" t="s">
        <v>2659</v>
      </c>
      <c r="C122" s="58" t="s">
        <v>1812</v>
      </c>
      <c r="D122" s="69" t="s">
        <v>1833</v>
      </c>
      <c r="E122" s="58" t="s">
        <v>2634</v>
      </c>
      <c r="F122" s="69" t="s">
        <v>3953</v>
      </c>
      <c r="G122" s="69">
        <v>1999</v>
      </c>
      <c r="H122" s="70">
        <v>15</v>
      </c>
      <c r="I122" s="98">
        <v>1060</v>
      </c>
      <c r="J122" s="71">
        <v>71</v>
      </c>
      <c r="K122" s="71">
        <v>73.599999999999994</v>
      </c>
      <c r="L122" s="71">
        <v>11.8</v>
      </c>
      <c r="M122" s="70">
        <v>12</v>
      </c>
      <c r="N122" s="71">
        <v>83</v>
      </c>
      <c r="O122" s="71">
        <v>5</v>
      </c>
      <c r="P122" s="70">
        <v>3</v>
      </c>
      <c r="Q122" s="71">
        <v>22</v>
      </c>
      <c r="R122" s="60">
        <v>0</v>
      </c>
      <c r="S122" s="70">
        <v>0.6</v>
      </c>
      <c r="T122" s="71">
        <v>13</v>
      </c>
      <c r="U122" s="71">
        <v>23</v>
      </c>
      <c r="V122" s="77">
        <v>-10</v>
      </c>
      <c r="W122" s="77">
        <v>-0.85</v>
      </c>
      <c r="X122" s="78">
        <v>0.34</v>
      </c>
      <c r="Y122" s="70">
        <v>11.7</v>
      </c>
      <c r="Z122" s="71">
        <v>24.1</v>
      </c>
      <c r="AA122" s="77">
        <v>-12.3</v>
      </c>
      <c r="AB122" s="77">
        <v>-1.05</v>
      </c>
      <c r="AC122" s="78">
        <v>0.38</v>
      </c>
      <c r="AD122" s="63" t="s">
        <v>25</v>
      </c>
    </row>
    <row r="123" spans="1:30" ht="17.25" thickBot="1">
      <c r="A123" s="72">
        <v>23</v>
      </c>
      <c r="B123" s="57" t="s">
        <v>2640</v>
      </c>
      <c r="C123" s="58" t="s">
        <v>1817</v>
      </c>
      <c r="D123" s="69" t="s">
        <v>1819</v>
      </c>
      <c r="E123" s="58" t="s">
        <v>2347</v>
      </c>
      <c r="F123" s="69" t="s">
        <v>3850</v>
      </c>
      <c r="G123" s="69">
        <v>2000</v>
      </c>
      <c r="H123" s="70">
        <v>15</v>
      </c>
      <c r="I123" s="98">
        <v>1057</v>
      </c>
      <c r="J123" s="71">
        <v>70</v>
      </c>
      <c r="K123" s="71">
        <v>73.400000000000006</v>
      </c>
      <c r="L123" s="71">
        <v>11.7</v>
      </c>
      <c r="M123" s="70">
        <v>15</v>
      </c>
      <c r="N123" s="71">
        <v>70</v>
      </c>
      <c r="O123" s="71">
        <v>1</v>
      </c>
      <c r="P123" s="59">
        <v>0</v>
      </c>
      <c r="Q123" s="60"/>
      <c r="R123" s="71">
        <v>1</v>
      </c>
      <c r="S123" s="70">
        <v>0.53</v>
      </c>
      <c r="T123" s="71">
        <v>12</v>
      </c>
      <c r="U123" s="71">
        <v>20</v>
      </c>
      <c r="V123" s="77">
        <v>-8</v>
      </c>
      <c r="W123" s="77">
        <v>-0.68</v>
      </c>
      <c r="X123" s="78">
        <v>1.67</v>
      </c>
      <c r="Y123" s="70">
        <v>9.8000000000000007</v>
      </c>
      <c r="Z123" s="71">
        <v>18.5</v>
      </c>
      <c r="AA123" s="77">
        <v>-8.6999999999999993</v>
      </c>
      <c r="AB123" s="77">
        <v>-0.74</v>
      </c>
      <c r="AC123" s="78">
        <v>0.13</v>
      </c>
      <c r="AD123" s="63" t="s">
        <v>25</v>
      </c>
    </row>
    <row r="124" spans="1:30" ht="17.25" thickBot="1">
      <c r="A124" s="72">
        <v>146</v>
      </c>
      <c r="B124" s="57" t="s">
        <v>2656</v>
      </c>
      <c r="C124" s="58" t="s">
        <v>1814</v>
      </c>
      <c r="D124" s="69" t="s">
        <v>1819</v>
      </c>
      <c r="E124" s="58" t="s">
        <v>83</v>
      </c>
      <c r="F124" s="69" t="s">
        <v>3939</v>
      </c>
      <c r="G124" s="69">
        <v>1999</v>
      </c>
      <c r="H124" s="70">
        <v>16</v>
      </c>
      <c r="I124" s="98">
        <v>1057</v>
      </c>
      <c r="J124" s="71">
        <v>66</v>
      </c>
      <c r="K124" s="71">
        <v>73.400000000000006</v>
      </c>
      <c r="L124" s="71">
        <v>11.7</v>
      </c>
      <c r="M124" s="70">
        <v>13</v>
      </c>
      <c r="N124" s="71">
        <v>76</v>
      </c>
      <c r="O124" s="71">
        <v>3</v>
      </c>
      <c r="P124" s="70">
        <v>3</v>
      </c>
      <c r="Q124" s="71">
        <v>23</v>
      </c>
      <c r="R124" s="60">
        <v>0</v>
      </c>
      <c r="S124" s="70">
        <v>2.19</v>
      </c>
      <c r="T124" s="71">
        <v>26</v>
      </c>
      <c r="U124" s="71">
        <v>16</v>
      </c>
      <c r="V124" s="78">
        <v>10</v>
      </c>
      <c r="W124" s="78">
        <v>0.85</v>
      </c>
      <c r="X124" s="77">
        <v>-0.32</v>
      </c>
      <c r="Y124" s="70">
        <v>19.899999999999999</v>
      </c>
      <c r="Z124" s="71">
        <v>14.3</v>
      </c>
      <c r="AA124" s="78">
        <v>5.6</v>
      </c>
      <c r="AB124" s="78">
        <v>0.47</v>
      </c>
      <c r="AC124" s="78">
        <v>0.24</v>
      </c>
      <c r="AD124" s="63" t="s">
        <v>25</v>
      </c>
    </row>
    <row r="125" spans="1:30" ht="17.25" thickBot="1">
      <c r="A125" s="72">
        <v>68</v>
      </c>
      <c r="B125" s="57" t="s">
        <v>128</v>
      </c>
      <c r="C125" s="58" t="s">
        <v>1825</v>
      </c>
      <c r="D125" s="69" t="s">
        <v>103</v>
      </c>
      <c r="E125" s="58" t="s">
        <v>95</v>
      </c>
      <c r="F125" s="69" t="s">
        <v>3882</v>
      </c>
      <c r="G125" s="69">
        <v>1996</v>
      </c>
      <c r="H125" s="70">
        <v>15</v>
      </c>
      <c r="I125" s="98">
        <v>1039</v>
      </c>
      <c r="J125" s="71">
        <v>69</v>
      </c>
      <c r="K125" s="71">
        <v>72.2</v>
      </c>
      <c r="L125" s="71">
        <v>11.5</v>
      </c>
      <c r="M125" s="70">
        <v>11</v>
      </c>
      <c r="N125" s="71">
        <v>85</v>
      </c>
      <c r="O125" s="71">
        <v>6</v>
      </c>
      <c r="P125" s="70">
        <v>4</v>
      </c>
      <c r="Q125" s="71">
        <v>27</v>
      </c>
      <c r="R125" s="60">
        <v>0</v>
      </c>
      <c r="S125" s="70">
        <v>1.07</v>
      </c>
      <c r="T125" s="71">
        <v>11</v>
      </c>
      <c r="U125" s="71">
        <v>26</v>
      </c>
      <c r="V125" s="77">
        <v>-15</v>
      </c>
      <c r="W125" s="77">
        <v>-1.3</v>
      </c>
      <c r="X125" s="77">
        <v>-2.65</v>
      </c>
      <c r="Y125" s="70">
        <v>12.6</v>
      </c>
      <c r="Z125" s="71">
        <v>22.7</v>
      </c>
      <c r="AA125" s="77">
        <v>-10.1</v>
      </c>
      <c r="AB125" s="77">
        <v>-0.87</v>
      </c>
      <c r="AC125" s="77">
        <v>-1.84</v>
      </c>
      <c r="AD125" s="63" t="s">
        <v>25</v>
      </c>
    </row>
    <row r="126" spans="1:30" ht="17.25" thickBot="1">
      <c r="A126" s="72">
        <v>325</v>
      </c>
      <c r="B126" s="57" t="s">
        <v>237</v>
      </c>
      <c r="C126" s="58" t="s">
        <v>1846</v>
      </c>
      <c r="D126" s="69" t="s">
        <v>103</v>
      </c>
      <c r="E126" s="58" t="s">
        <v>85</v>
      </c>
      <c r="F126" s="69" t="s">
        <v>4062</v>
      </c>
      <c r="G126" s="69">
        <v>1994</v>
      </c>
      <c r="H126" s="70">
        <v>12</v>
      </c>
      <c r="I126" s="98">
        <v>1036</v>
      </c>
      <c r="J126" s="71">
        <v>86</v>
      </c>
      <c r="K126" s="71">
        <v>71.900000000000006</v>
      </c>
      <c r="L126" s="71">
        <v>11.5</v>
      </c>
      <c r="M126" s="70">
        <v>12</v>
      </c>
      <c r="N126" s="71">
        <v>86</v>
      </c>
      <c r="O126" s="71">
        <v>8</v>
      </c>
      <c r="P126" s="59">
        <v>0</v>
      </c>
      <c r="Q126" s="60"/>
      <c r="R126" s="60">
        <v>0</v>
      </c>
      <c r="S126" s="70">
        <v>0.92</v>
      </c>
      <c r="T126" s="71">
        <v>12</v>
      </c>
      <c r="U126" s="71">
        <v>17</v>
      </c>
      <c r="V126" s="77">
        <v>-5</v>
      </c>
      <c r="W126" s="77">
        <v>-0.43</v>
      </c>
      <c r="X126" s="78">
        <v>0.23</v>
      </c>
      <c r="Y126" s="70">
        <v>15.3</v>
      </c>
      <c r="Z126" s="71">
        <v>14.4</v>
      </c>
      <c r="AA126" s="78">
        <v>0.8</v>
      </c>
      <c r="AB126" s="78">
        <v>7.0000000000000007E-2</v>
      </c>
      <c r="AC126" s="78">
        <v>0.81</v>
      </c>
      <c r="AD126" s="63" t="s">
        <v>25</v>
      </c>
    </row>
    <row r="127" spans="1:30" ht="17.25" thickBot="1">
      <c r="A127" s="72">
        <v>11</v>
      </c>
      <c r="B127" s="57" t="s">
        <v>3292</v>
      </c>
      <c r="C127" s="58" t="s">
        <v>1835</v>
      </c>
      <c r="D127" s="69" t="s">
        <v>104</v>
      </c>
      <c r="E127" s="58" t="s">
        <v>2348</v>
      </c>
      <c r="F127" s="69" t="s">
        <v>3840</v>
      </c>
      <c r="G127" s="69">
        <v>1999</v>
      </c>
      <c r="H127" s="70">
        <v>12</v>
      </c>
      <c r="I127" s="98">
        <v>1035</v>
      </c>
      <c r="J127" s="71">
        <v>86</v>
      </c>
      <c r="K127" s="71">
        <v>71.900000000000006</v>
      </c>
      <c r="L127" s="71">
        <v>11.5</v>
      </c>
      <c r="M127" s="70">
        <v>11</v>
      </c>
      <c r="N127" s="71">
        <v>90</v>
      </c>
      <c r="O127" s="71">
        <v>11</v>
      </c>
      <c r="P127" s="70">
        <v>1</v>
      </c>
      <c r="Q127" s="71">
        <v>45</v>
      </c>
      <c r="R127" s="60">
        <v>0</v>
      </c>
      <c r="S127" s="70">
        <v>0.33</v>
      </c>
      <c r="T127" s="71">
        <v>8</v>
      </c>
      <c r="U127" s="71">
        <v>30</v>
      </c>
      <c r="V127" s="77">
        <v>-22</v>
      </c>
      <c r="W127" s="77">
        <v>-1.91</v>
      </c>
      <c r="X127" s="77">
        <v>-0.36</v>
      </c>
      <c r="Y127" s="70">
        <v>9</v>
      </c>
      <c r="Z127" s="71">
        <v>25.3</v>
      </c>
      <c r="AA127" s="77">
        <v>-16.3</v>
      </c>
      <c r="AB127" s="77">
        <v>-1.41</v>
      </c>
      <c r="AC127" s="77">
        <v>-0.46</v>
      </c>
      <c r="AD127" s="63" t="s">
        <v>25</v>
      </c>
    </row>
    <row r="128" spans="1:30" ht="17.25" thickBot="1">
      <c r="A128" s="72">
        <v>488</v>
      </c>
      <c r="B128" s="57" t="s">
        <v>309</v>
      </c>
      <c r="C128" s="58" t="s">
        <v>1821</v>
      </c>
      <c r="D128" s="69" t="s">
        <v>104</v>
      </c>
      <c r="E128" s="58" t="s">
        <v>71</v>
      </c>
      <c r="F128" s="69" t="s">
        <v>4170</v>
      </c>
      <c r="G128" s="69">
        <v>1998</v>
      </c>
      <c r="H128" s="70">
        <v>13</v>
      </c>
      <c r="I128" s="98">
        <v>1035</v>
      </c>
      <c r="J128" s="71">
        <v>80</v>
      </c>
      <c r="K128" s="71">
        <v>71.900000000000006</v>
      </c>
      <c r="L128" s="71">
        <v>11.5</v>
      </c>
      <c r="M128" s="70">
        <v>13</v>
      </c>
      <c r="N128" s="71">
        <v>80</v>
      </c>
      <c r="O128" s="71">
        <v>11</v>
      </c>
      <c r="P128" s="59">
        <v>0</v>
      </c>
      <c r="Q128" s="60"/>
      <c r="R128" s="60">
        <v>0</v>
      </c>
      <c r="S128" s="70">
        <v>2.23</v>
      </c>
      <c r="T128" s="71">
        <v>27</v>
      </c>
      <c r="U128" s="71">
        <v>10</v>
      </c>
      <c r="V128" s="78">
        <v>17</v>
      </c>
      <c r="W128" s="78">
        <v>1.48</v>
      </c>
      <c r="X128" s="78">
        <v>3.03</v>
      </c>
      <c r="Y128" s="70">
        <v>22.8</v>
      </c>
      <c r="Z128" s="71">
        <v>14.4</v>
      </c>
      <c r="AA128" s="78">
        <v>8.3000000000000007</v>
      </c>
      <c r="AB128" s="78">
        <v>0.73</v>
      </c>
      <c r="AC128" s="78">
        <v>2.4</v>
      </c>
      <c r="AD128" s="63" t="s">
        <v>25</v>
      </c>
    </row>
    <row r="129" spans="1:30" ht="17.25" thickBot="1">
      <c r="A129" s="72">
        <v>218</v>
      </c>
      <c r="B129" s="57" t="s">
        <v>1773</v>
      </c>
      <c r="C129" s="58" t="s">
        <v>1822</v>
      </c>
      <c r="D129" s="69" t="s">
        <v>103</v>
      </c>
      <c r="E129" s="58" t="s">
        <v>93</v>
      </c>
      <c r="F129" s="69" t="s">
        <v>3991</v>
      </c>
      <c r="G129" s="69">
        <v>2001</v>
      </c>
      <c r="H129" s="70">
        <v>14</v>
      </c>
      <c r="I129" s="98">
        <v>1031</v>
      </c>
      <c r="J129" s="71">
        <v>74</v>
      </c>
      <c r="K129" s="71">
        <v>71.599999999999994</v>
      </c>
      <c r="L129" s="71">
        <v>11.5</v>
      </c>
      <c r="M129" s="70">
        <v>13</v>
      </c>
      <c r="N129" s="71">
        <v>79</v>
      </c>
      <c r="O129" s="71">
        <v>5</v>
      </c>
      <c r="P129" s="70">
        <v>1</v>
      </c>
      <c r="Q129" s="71">
        <v>5</v>
      </c>
      <c r="R129" s="71">
        <v>1</v>
      </c>
      <c r="S129" s="70">
        <v>1.36</v>
      </c>
      <c r="T129" s="71">
        <v>11</v>
      </c>
      <c r="U129" s="71">
        <v>19</v>
      </c>
      <c r="V129" s="77">
        <v>-8</v>
      </c>
      <c r="W129" s="77">
        <v>-0.7</v>
      </c>
      <c r="X129" s="77">
        <v>-1.36</v>
      </c>
      <c r="Y129" s="70">
        <v>11.9</v>
      </c>
      <c r="Z129" s="71">
        <v>19.399999999999999</v>
      </c>
      <c r="AA129" s="77">
        <v>-7.5</v>
      </c>
      <c r="AB129" s="77">
        <v>-0.65</v>
      </c>
      <c r="AC129" s="77">
        <v>-0.77</v>
      </c>
      <c r="AD129" s="63" t="s">
        <v>25</v>
      </c>
    </row>
    <row r="130" spans="1:30" ht="17.25" thickBot="1">
      <c r="A130" s="72">
        <v>33</v>
      </c>
      <c r="B130" s="57" t="s">
        <v>119</v>
      </c>
      <c r="C130" s="58" t="s">
        <v>1812</v>
      </c>
      <c r="D130" s="69" t="s">
        <v>1819</v>
      </c>
      <c r="E130" s="58" t="s">
        <v>2348</v>
      </c>
      <c r="F130" s="69" t="s">
        <v>3857</v>
      </c>
      <c r="G130" s="69">
        <v>2001</v>
      </c>
      <c r="H130" s="70">
        <v>13</v>
      </c>
      <c r="I130" s="98">
        <v>1027</v>
      </c>
      <c r="J130" s="71">
        <v>79</v>
      </c>
      <c r="K130" s="71">
        <v>71.3</v>
      </c>
      <c r="L130" s="71">
        <v>11.4</v>
      </c>
      <c r="M130" s="70">
        <v>12</v>
      </c>
      <c r="N130" s="71">
        <v>83</v>
      </c>
      <c r="O130" s="71">
        <v>8</v>
      </c>
      <c r="P130" s="70">
        <v>1</v>
      </c>
      <c r="Q130" s="71">
        <v>32</v>
      </c>
      <c r="R130" s="60">
        <v>0</v>
      </c>
      <c r="S130" s="70">
        <v>0.62</v>
      </c>
      <c r="T130" s="71">
        <v>10</v>
      </c>
      <c r="U130" s="71">
        <v>29</v>
      </c>
      <c r="V130" s="77">
        <v>-19</v>
      </c>
      <c r="W130" s="77">
        <v>-1.67</v>
      </c>
      <c r="X130" s="78">
        <v>0.51</v>
      </c>
      <c r="Y130" s="70">
        <v>10</v>
      </c>
      <c r="Z130" s="71">
        <v>22.8</v>
      </c>
      <c r="AA130" s="77">
        <v>-12.8</v>
      </c>
      <c r="AB130" s="77">
        <v>-1.1200000000000001</v>
      </c>
      <c r="AC130" s="78">
        <v>0.56000000000000005</v>
      </c>
      <c r="AD130" s="63" t="s">
        <v>25</v>
      </c>
    </row>
    <row r="131" spans="1:30" ht="17.25" thickBot="1">
      <c r="A131" s="72">
        <v>416</v>
      </c>
      <c r="B131" s="57" t="s">
        <v>2684</v>
      </c>
      <c r="C131" s="58" t="s">
        <v>1832</v>
      </c>
      <c r="D131" s="69" t="s">
        <v>104</v>
      </c>
      <c r="E131" s="58" t="s">
        <v>2347</v>
      </c>
      <c r="F131" s="69" t="s">
        <v>4124</v>
      </c>
      <c r="G131" s="69">
        <v>1999</v>
      </c>
      <c r="H131" s="70">
        <v>12</v>
      </c>
      <c r="I131" s="98">
        <v>1027</v>
      </c>
      <c r="J131" s="71">
        <v>86</v>
      </c>
      <c r="K131" s="71">
        <v>71.3</v>
      </c>
      <c r="L131" s="71">
        <v>11.4</v>
      </c>
      <c r="M131" s="70">
        <v>11</v>
      </c>
      <c r="N131" s="71">
        <v>89</v>
      </c>
      <c r="O131" s="71">
        <v>10</v>
      </c>
      <c r="P131" s="70">
        <v>1</v>
      </c>
      <c r="Q131" s="71">
        <v>45</v>
      </c>
      <c r="R131" s="71">
        <v>1</v>
      </c>
      <c r="S131" s="70">
        <v>0.33</v>
      </c>
      <c r="T131" s="71">
        <v>12</v>
      </c>
      <c r="U131" s="71">
        <v>28</v>
      </c>
      <c r="V131" s="77">
        <v>-16</v>
      </c>
      <c r="W131" s="77">
        <v>-1.4</v>
      </c>
      <c r="X131" s="77">
        <v>-0.97</v>
      </c>
      <c r="Y131" s="70">
        <v>10.4</v>
      </c>
      <c r="Z131" s="71">
        <v>20.2</v>
      </c>
      <c r="AA131" s="77">
        <v>-9.8000000000000007</v>
      </c>
      <c r="AB131" s="77">
        <v>-0.86</v>
      </c>
      <c r="AC131" s="77">
        <v>-0.32</v>
      </c>
      <c r="AD131" s="63" t="s">
        <v>25</v>
      </c>
    </row>
    <row r="132" spans="1:30" ht="17.25" thickBot="1">
      <c r="A132" s="72">
        <v>103</v>
      </c>
      <c r="B132" s="57" t="s">
        <v>3082</v>
      </c>
      <c r="C132" s="58" t="s">
        <v>1844</v>
      </c>
      <c r="D132" s="69" t="s">
        <v>104</v>
      </c>
      <c r="E132" s="58" t="s">
        <v>75</v>
      </c>
      <c r="F132" s="69" t="s">
        <v>3761</v>
      </c>
      <c r="G132" s="69">
        <v>1995</v>
      </c>
      <c r="H132" s="70">
        <v>13</v>
      </c>
      <c r="I132" s="98">
        <v>1024</v>
      </c>
      <c r="J132" s="71">
        <v>79</v>
      </c>
      <c r="K132" s="71">
        <v>71.099999999999994</v>
      </c>
      <c r="L132" s="71">
        <v>11.4</v>
      </c>
      <c r="M132" s="70">
        <v>11</v>
      </c>
      <c r="N132" s="71">
        <v>90</v>
      </c>
      <c r="O132" s="71">
        <v>11</v>
      </c>
      <c r="P132" s="70">
        <v>2</v>
      </c>
      <c r="Q132" s="71">
        <v>17</v>
      </c>
      <c r="R132" s="60">
        <v>0</v>
      </c>
      <c r="S132" s="70">
        <v>1.31</v>
      </c>
      <c r="T132" s="71">
        <v>20</v>
      </c>
      <c r="U132" s="71">
        <v>15</v>
      </c>
      <c r="V132" s="78">
        <v>5</v>
      </c>
      <c r="W132" s="78">
        <v>0.44</v>
      </c>
      <c r="X132" s="78">
        <v>1.52</v>
      </c>
      <c r="Y132" s="70">
        <v>16.5</v>
      </c>
      <c r="Z132" s="71">
        <v>14.5</v>
      </c>
      <c r="AA132" s="78">
        <v>2</v>
      </c>
      <c r="AB132" s="78">
        <v>0.18</v>
      </c>
      <c r="AC132" s="78">
        <v>1.88</v>
      </c>
      <c r="AD132" s="63" t="s">
        <v>25</v>
      </c>
    </row>
    <row r="133" spans="1:30" ht="17.25" thickBot="1">
      <c r="A133" s="72">
        <v>372</v>
      </c>
      <c r="B133" s="57" t="s">
        <v>3087</v>
      </c>
      <c r="C133" s="58" t="s">
        <v>1812</v>
      </c>
      <c r="D133" s="69" t="s">
        <v>103</v>
      </c>
      <c r="E133" s="58" t="s">
        <v>96</v>
      </c>
      <c r="F133" s="69" t="s">
        <v>4091</v>
      </c>
      <c r="G133" s="69">
        <v>1999</v>
      </c>
      <c r="H133" s="70">
        <v>13</v>
      </c>
      <c r="I133" s="98">
        <v>1023</v>
      </c>
      <c r="J133" s="71">
        <v>79</v>
      </c>
      <c r="K133" s="71">
        <v>71</v>
      </c>
      <c r="L133" s="71">
        <v>11.4</v>
      </c>
      <c r="M133" s="70">
        <v>12</v>
      </c>
      <c r="N133" s="71">
        <v>84</v>
      </c>
      <c r="O133" s="71">
        <v>8</v>
      </c>
      <c r="P133" s="70">
        <v>1</v>
      </c>
      <c r="Q133" s="71">
        <v>16</v>
      </c>
      <c r="R133" s="60">
        <v>0</v>
      </c>
      <c r="S133" s="70">
        <v>1.77</v>
      </c>
      <c r="T133" s="71">
        <v>18</v>
      </c>
      <c r="U133" s="71">
        <v>9</v>
      </c>
      <c r="V133" s="78">
        <v>9</v>
      </c>
      <c r="W133" s="78">
        <v>0.79</v>
      </c>
      <c r="X133" s="78">
        <v>2.73</v>
      </c>
      <c r="Y133" s="70">
        <v>17.3</v>
      </c>
      <c r="Z133" s="71">
        <v>12.3</v>
      </c>
      <c r="AA133" s="78">
        <v>5</v>
      </c>
      <c r="AB133" s="78">
        <v>0.44</v>
      </c>
      <c r="AC133" s="78">
        <v>0.6</v>
      </c>
      <c r="AD133" s="63" t="s">
        <v>25</v>
      </c>
    </row>
    <row r="134" spans="1:30" ht="17.25" thickBot="1">
      <c r="A134" s="72">
        <v>6</v>
      </c>
      <c r="B134" s="57" t="s">
        <v>2638</v>
      </c>
      <c r="C134" s="58" t="s">
        <v>1830</v>
      </c>
      <c r="D134" s="69" t="s">
        <v>1819</v>
      </c>
      <c r="E134" s="58" t="s">
        <v>73</v>
      </c>
      <c r="F134" s="69" t="s">
        <v>3837</v>
      </c>
      <c r="G134" s="69">
        <v>2002</v>
      </c>
      <c r="H134" s="70">
        <v>15</v>
      </c>
      <c r="I134" s="98">
        <v>1019</v>
      </c>
      <c r="J134" s="71">
        <v>68</v>
      </c>
      <c r="K134" s="71">
        <v>70.8</v>
      </c>
      <c r="L134" s="71">
        <v>11.3</v>
      </c>
      <c r="M134" s="70">
        <v>11</v>
      </c>
      <c r="N134" s="71">
        <v>87</v>
      </c>
      <c r="O134" s="71">
        <v>6</v>
      </c>
      <c r="P134" s="70">
        <v>4</v>
      </c>
      <c r="Q134" s="71">
        <v>17</v>
      </c>
      <c r="R134" s="71">
        <v>1</v>
      </c>
      <c r="S134" s="70">
        <v>1.53</v>
      </c>
      <c r="T134" s="71">
        <v>23</v>
      </c>
      <c r="U134" s="71">
        <v>21</v>
      </c>
      <c r="V134" s="78">
        <v>2</v>
      </c>
      <c r="W134" s="78">
        <v>0.18</v>
      </c>
      <c r="X134" s="77">
        <v>-0.46</v>
      </c>
      <c r="Y134" s="70">
        <v>18.100000000000001</v>
      </c>
      <c r="Z134" s="71">
        <v>15.5</v>
      </c>
      <c r="AA134" s="78">
        <v>2.6</v>
      </c>
      <c r="AB134" s="78">
        <v>0.23</v>
      </c>
      <c r="AC134" s="77">
        <v>-0.18</v>
      </c>
      <c r="AD134" s="63" t="s">
        <v>25</v>
      </c>
    </row>
    <row r="135" spans="1:30" ht="17.25" thickBot="1">
      <c r="A135" s="72">
        <v>177</v>
      </c>
      <c r="B135" s="57" t="s">
        <v>172</v>
      </c>
      <c r="C135" s="58" t="s">
        <v>1829</v>
      </c>
      <c r="D135" s="69" t="s">
        <v>1819</v>
      </c>
      <c r="E135" s="58" t="s">
        <v>87</v>
      </c>
      <c r="F135" s="69" t="s">
        <v>3963</v>
      </c>
      <c r="G135" s="69">
        <v>2002</v>
      </c>
      <c r="H135" s="70">
        <v>16</v>
      </c>
      <c r="I135" s="98">
        <v>1008</v>
      </c>
      <c r="J135" s="71">
        <v>63</v>
      </c>
      <c r="K135" s="71">
        <v>70</v>
      </c>
      <c r="L135" s="71">
        <v>11.2</v>
      </c>
      <c r="M135" s="70">
        <v>10</v>
      </c>
      <c r="N135" s="71">
        <v>86</v>
      </c>
      <c r="O135" s="71">
        <v>7</v>
      </c>
      <c r="P135" s="70">
        <v>6</v>
      </c>
      <c r="Q135" s="71">
        <v>25</v>
      </c>
      <c r="R135" s="60">
        <v>0</v>
      </c>
      <c r="S135" s="70">
        <v>0.88</v>
      </c>
      <c r="T135" s="71">
        <v>13</v>
      </c>
      <c r="U135" s="71">
        <v>19</v>
      </c>
      <c r="V135" s="77">
        <v>-6</v>
      </c>
      <c r="W135" s="77">
        <v>-0.54</v>
      </c>
      <c r="X135" s="78">
        <v>0.51</v>
      </c>
      <c r="Y135" s="70">
        <v>13</v>
      </c>
      <c r="Z135" s="71">
        <v>17.399999999999999</v>
      </c>
      <c r="AA135" s="77">
        <v>-4.4000000000000004</v>
      </c>
      <c r="AB135" s="77">
        <v>-0.4</v>
      </c>
      <c r="AC135" s="78">
        <v>0.17</v>
      </c>
      <c r="AD135" s="63" t="s">
        <v>25</v>
      </c>
    </row>
    <row r="136" spans="1:30" ht="17.25" thickBot="1">
      <c r="A136" s="72">
        <v>351</v>
      </c>
      <c r="B136" s="57" t="s">
        <v>3203</v>
      </c>
      <c r="C136" s="58" t="s">
        <v>1822</v>
      </c>
      <c r="D136" s="69" t="s">
        <v>102</v>
      </c>
      <c r="E136" s="58" t="s">
        <v>63</v>
      </c>
      <c r="F136" s="69" t="s">
        <v>4079</v>
      </c>
      <c r="G136" s="69">
        <v>2001</v>
      </c>
      <c r="H136" s="70">
        <v>14</v>
      </c>
      <c r="I136" s="98">
        <v>1008</v>
      </c>
      <c r="J136" s="71">
        <v>72</v>
      </c>
      <c r="K136" s="71">
        <v>70</v>
      </c>
      <c r="L136" s="71">
        <v>11.2</v>
      </c>
      <c r="M136" s="70">
        <v>13</v>
      </c>
      <c r="N136" s="71">
        <v>74</v>
      </c>
      <c r="O136" s="71">
        <v>2</v>
      </c>
      <c r="P136" s="70">
        <v>1</v>
      </c>
      <c r="Q136" s="71">
        <v>45</v>
      </c>
      <c r="R136" s="60">
        <v>0</v>
      </c>
      <c r="S136" s="70">
        <v>2.29</v>
      </c>
      <c r="T136" s="71">
        <v>19</v>
      </c>
      <c r="U136" s="71">
        <v>12</v>
      </c>
      <c r="V136" s="78">
        <v>7</v>
      </c>
      <c r="W136" s="78">
        <v>0.62</v>
      </c>
      <c r="X136" s="77">
        <v>-1.67</v>
      </c>
      <c r="Y136" s="70">
        <v>17.600000000000001</v>
      </c>
      <c r="Z136" s="71">
        <v>8.3000000000000007</v>
      </c>
      <c r="AA136" s="78">
        <v>9.4</v>
      </c>
      <c r="AB136" s="78">
        <v>0.84</v>
      </c>
      <c r="AC136" s="77">
        <v>-0.74</v>
      </c>
      <c r="AD136" s="63" t="s">
        <v>25</v>
      </c>
    </row>
    <row r="137" spans="1:30" ht="17.25" thickBot="1">
      <c r="A137" s="72">
        <v>592</v>
      </c>
      <c r="B137" s="57" t="s">
        <v>354</v>
      </c>
      <c r="C137" s="58" t="s">
        <v>1822</v>
      </c>
      <c r="D137" s="69" t="s">
        <v>102</v>
      </c>
      <c r="E137" s="58" t="s">
        <v>75</v>
      </c>
      <c r="F137" s="69" t="s">
        <v>4245</v>
      </c>
      <c r="G137" s="69">
        <v>1988</v>
      </c>
      <c r="H137" s="70">
        <v>15</v>
      </c>
      <c r="I137" s="98">
        <v>1001</v>
      </c>
      <c r="J137" s="71">
        <v>67</v>
      </c>
      <c r="K137" s="71">
        <v>69.5</v>
      </c>
      <c r="L137" s="71">
        <v>11.1</v>
      </c>
      <c r="M137" s="70">
        <v>12</v>
      </c>
      <c r="N137" s="71">
        <v>78</v>
      </c>
      <c r="O137" s="71">
        <v>4</v>
      </c>
      <c r="P137" s="70">
        <v>3</v>
      </c>
      <c r="Q137" s="71">
        <v>23</v>
      </c>
      <c r="R137" s="60">
        <v>0</v>
      </c>
      <c r="S137" s="70">
        <v>1.33</v>
      </c>
      <c r="T137" s="71">
        <v>16</v>
      </c>
      <c r="U137" s="71">
        <v>15</v>
      </c>
      <c r="V137" s="78">
        <v>1</v>
      </c>
      <c r="W137" s="78">
        <v>0.09</v>
      </c>
      <c r="X137" s="78">
        <v>0.28999999999999998</v>
      </c>
      <c r="Y137" s="70">
        <v>14.6</v>
      </c>
      <c r="Z137" s="71">
        <v>15.7</v>
      </c>
      <c r="AA137" s="77">
        <v>-1.1000000000000001</v>
      </c>
      <c r="AB137" s="77">
        <v>-0.1</v>
      </c>
      <c r="AC137" s="78">
        <v>0.88</v>
      </c>
      <c r="AD137" s="63" t="s">
        <v>25</v>
      </c>
    </row>
    <row r="138" spans="1:30" ht="17.25" thickBot="1">
      <c r="A138" s="72">
        <v>119</v>
      </c>
      <c r="B138" s="57" t="s">
        <v>147</v>
      </c>
      <c r="C138" s="58" t="s">
        <v>1832</v>
      </c>
      <c r="D138" s="69" t="s">
        <v>104</v>
      </c>
      <c r="E138" s="58" t="s">
        <v>77</v>
      </c>
      <c r="F138" s="69" t="s">
        <v>3917</v>
      </c>
      <c r="G138" s="69">
        <v>2001</v>
      </c>
      <c r="H138" s="70">
        <v>12</v>
      </c>
      <c r="I138" s="98">
        <v>1000</v>
      </c>
      <c r="J138" s="71">
        <v>83</v>
      </c>
      <c r="K138" s="71">
        <v>69.400000000000006</v>
      </c>
      <c r="L138" s="71">
        <v>11.1</v>
      </c>
      <c r="M138" s="70">
        <v>11</v>
      </c>
      <c r="N138" s="71">
        <v>90</v>
      </c>
      <c r="O138" s="71">
        <v>11</v>
      </c>
      <c r="P138" s="70">
        <v>1</v>
      </c>
      <c r="Q138" s="71">
        <v>10</v>
      </c>
      <c r="R138" s="60">
        <v>0</v>
      </c>
      <c r="S138" s="70">
        <v>1.33</v>
      </c>
      <c r="T138" s="71">
        <v>18</v>
      </c>
      <c r="U138" s="71">
        <v>15</v>
      </c>
      <c r="V138" s="78">
        <v>3</v>
      </c>
      <c r="W138" s="78">
        <v>0.27</v>
      </c>
      <c r="X138" s="78">
        <v>0.68</v>
      </c>
      <c r="Y138" s="70">
        <v>20.2</v>
      </c>
      <c r="Z138" s="71">
        <v>14.2</v>
      </c>
      <c r="AA138" s="78">
        <v>6</v>
      </c>
      <c r="AB138" s="78">
        <v>0.54</v>
      </c>
      <c r="AC138" s="78">
        <v>0.12</v>
      </c>
      <c r="AD138" s="63" t="s">
        <v>25</v>
      </c>
    </row>
    <row r="139" spans="1:30" ht="17.25" thickBot="1">
      <c r="A139" s="72">
        <v>20</v>
      </c>
      <c r="B139" s="57" t="s">
        <v>2805</v>
      </c>
      <c r="C139" s="58" t="s">
        <v>1855</v>
      </c>
      <c r="D139" s="69" t="s">
        <v>103</v>
      </c>
      <c r="E139" s="58" t="s">
        <v>91</v>
      </c>
      <c r="F139" s="69" t="s">
        <v>3848</v>
      </c>
      <c r="G139" s="69">
        <v>1997</v>
      </c>
      <c r="H139" s="70">
        <v>13</v>
      </c>
      <c r="I139" s="71">
        <v>999</v>
      </c>
      <c r="J139" s="71">
        <v>77</v>
      </c>
      <c r="K139" s="71">
        <v>69.400000000000006</v>
      </c>
      <c r="L139" s="71">
        <v>11.1</v>
      </c>
      <c r="M139" s="70">
        <v>12</v>
      </c>
      <c r="N139" s="71">
        <v>82</v>
      </c>
      <c r="O139" s="71">
        <v>6</v>
      </c>
      <c r="P139" s="70">
        <v>1</v>
      </c>
      <c r="Q139" s="71">
        <v>10</v>
      </c>
      <c r="R139" s="60">
        <v>0</v>
      </c>
      <c r="S139" s="70">
        <v>1.77</v>
      </c>
      <c r="T139" s="71">
        <v>18</v>
      </c>
      <c r="U139" s="71">
        <v>18</v>
      </c>
      <c r="V139" s="60">
        <v>0</v>
      </c>
      <c r="W139" s="60">
        <v>0</v>
      </c>
      <c r="X139" s="78">
        <v>0.82</v>
      </c>
      <c r="Y139" s="70">
        <v>16</v>
      </c>
      <c r="Z139" s="71">
        <v>19.3</v>
      </c>
      <c r="AA139" s="77">
        <v>-3.2</v>
      </c>
      <c r="AB139" s="77">
        <v>-0.28999999999999998</v>
      </c>
      <c r="AC139" s="78">
        <v>0.11</v>
      </c>
      <c r="AD139" s="63" t="s">
        <v>25</v>
      </c>
    </row>
    <row r="140" spans="1:30" ht="17.25" thickBot="1">
      <c r="A140" s="72">
        <v>279</v>
      </c>
      <c r="B140" s="57" t="s">
        <v>217</v>
      </c>
      <c r="C140" s="58" t="s">
        <v>1822</v>
      </c>
      <c r="D140" s="69" t="s">
        <v>1810</v>
      </c>
      <c r="E140" s="58" t="s">
        <v>67</v>
      </c>
      <c r="F140" s="69" t="s">
        <v>4028</v>
      </c>
      <c r="G140" s="69">
        <v>1996</v>
      </c>
      <c r="H140" s="70">
        <v>13</v>
      </c>
      <c r="I140" s="71">
        <v>997</v>
      </c>
      <c r="J140" s="71">
        <v>77</v>
      </c>
      <c r="K140" s="71">
        <v>69.2</v>
      </c>
      <c r="L140" s="71">
        <v>11.1</v>
      </c>
      <c r="M140" s="70">
        <v>12</v>
      </c>
      <c r="N140" s="71">
        <v>83</v>
      </c>
      <c r="O140" s="71">
        <v>8</v>
      </c>
      <c r="P140" s="70">
        <v>1</v>
      </c>
      <c r="Q140" s="71">
        <v>4</v>
      </c>
      <c r="R140" s="60">
        <v>0</v>
      </c>
      <c r="S140" s="70">
        <v>1.46</v>
      </c>
      <c r="T140" s="71">
        <v>19</v>
      </c>
      <c r="U140" s="71">
        <v>16</v>
      </c>
      <c r="V140" s="78">
        <v>3</v>
      </c>
      <c r="W140" s="78">
        <v>0.27</v>
      </c>
      <c r="X140" s="77">
        <v>-1.56</v>
      </c>
      <c r="Y140" s="70">
        <v>19.7</v>
      </c>
      <c r="Z140" s="71">
        <v>16.8</v>
      </c>
      <c r="AA140" s="78">
        <v>3</v>
      </c>
      <c r="AB140" s="78">
        <v>0.27</v>
      </c>
      <c r="AC140" s="77">
        <v>-1.1399999999999999</v>
      </c>
      <c r="AD140" s="63" t="s">
        <v>25</v>
      </c>
    </row>
    <row r="141" spans="1:30" ht="17.25" thickBot="1">
      <c r="A141" s="72">
        <v>276</v>
      </c>
      <c r="B141" s="57" t="s">
        <v>216</v>
      </c>
      <c r="C141" s="58" t="s">
        <v>1855</v>
      </c>
      <c r="D141" s="69" t="s">
        <v>102</v>
      </c>
      <c r="E141" s="58" t="s">
        <v>75</v>
      </c>
      <c r="F141" s="69" t="s">
        <v>4026</v>
      </c>
      <c r="G141" s="69">
        <v>1991</v>
      </c>
      <c r="H141" s="70">
        <v>15</v>
      </c>
      <c r="I141" s="71">
        <v>994</v>
      </c>
      <c r="J141" s="71">
        <v>66</v>
      </c>
      <c r="K141" s="71">
        <v>69</v>
      </c>
      <c r="L141" s="71">
        <v>11</v>
      </c>
      <c r="M141" s="70">
        <v>13</v>
      </c>
      <c r="N141" s="71">
        <v>73</v>
      </c>
      <c r="O141" s="71">
        <v>2</v>
      </c>
      <c r="P141" s="70">
        <v>2</v>
      </c>
      <c r="Q141" s="71">
        <v>24</v>
      </c>
      <c r="R141" s="71">
        <v>1</v>
      </c>
      <c r="S141" s="70">
        <v>1.2</v>
      </c>
      <c r="T141" s="71">
        <v>17</v>
      </c>
      <c r="U141" s="71">
        <v>22</v>
      </c>
      <c r="V141" s="77">
        <v>-5</v>
      </c>
      <c r="W141" s="77">
        <v>-0.45</v>
      </c>
      <c r="X141" s="77">
        <v>-1.46</v>
      </c>
      <c r="Y141" s="70">
        <v>12.3</v>
      </c>
      <c r="Z141" s="71">
        <v>19.899999999999999</v>
      </c>
      <c r="AA141" s="77">
        <v>-7.6</v>
      </c>
      <c r="AB141" s="77">
        <v>-0.69</v>
      </c>
      <c r="AC141" s="77">
        <v>-1.04</v>
      </c>
      <c r="AD141" s="63" t="s">
        <v>25</v>
      </c>
    </row>
    <row r="142" spans="1:30" ht="17.25" thickBot="1">
      <c r="A142" s="72">
        <v>468</v>
      </c>
      <c r="B142" s="57" t="s">
        <v>78</v>
      </c>
      <c r="C142" s="58" t="s">
        <v>1820</v>
      </c>
      <c r="D142" s="69" t="s">
        <v>111</v>
      </c>
      <c r="E142" s="58" t="s">
        <v>63</v>
      </c>
      <c r="F142" s="69" t="s">
        <v>4160</v>
      </c>
      <c r="G142" s="69">
        <v>1995</v>
      </c>
      <c r="H142" s="70">
        <v>11</v>
      </c>
      <c r="I142" s="71">
        <v>990</v>
      </c>
      <c r="J142" s="71">
        <v>90</v>
      </c>
      <c r="K142" s="71">
        <v>68.8</v>
      </c>
      <c r="L142" s="71">
        <v>11</v>
      </c>
      <c r="M142" s="70">
        <v>11</v>
      </c>
      <c r="N142" s="71">
        <v>90</v>
      </c>
      <c r="O142" s="71">
        <v>11</v>
      </c>
      <c r="P142" s="59">
        <v>0</v>
      </c>
      <c r="Q142" s="60"/>
      <c r="R142" s="71">
        <v>3</v>
      </c>
      <c r="S142" s="70">
        <v>2.09</v>
      </c>
      <c r="T142" s="71">
        <v>24</v>
      </c>
      <c r="U142" s="71">
        <v>11</v>
      </c>
      <c r="V142" s="78">
        <v>13</v>
      </c>
      <c r="W142" s="78">
        <v>1.18</v>
      </c>
      <c r="X142" s="78">
        <v>0.18</v>
      </c>
      <c r="Y142" s="70">
        <v>19.2</v>
      </c>
      <c r="Z142" s="71">
        <v>7.2</v>
      </c>
      <c r="AA142" s="78">
        <v>11.9</v>
      </c>
      <c r="AB142" s="78">
        <v>1.08</v>
      </c>
      <c r="AC142" s="78">
        <v>0.08</v>
      </c>
      <c r="AD142" s="63" t="s">
        <v>25</v>
      </c>
    </row>
    <row r="143" spans="1:30" ht="17.25" thickBot="1">
      <c r="A143" s="72">
        <v>561</v>
      </c>
      <c r="B143" s="57" t="s">
        <v>379</v>
      </c>
      <c r="C143" s="58" t="s">
        <v>1809</v>
      </c>
      <c r="D143" s="69" t="s">
        <v>111</v>
      </c>
      <c r="E143" s="58" t="s">
        <v>87</v>
      </c>
      <c r="F143" s="69" t="s">
        <v>4221</v>
      </c>
      <c r="G143" s="69">
        <v>1994</v>
      </c>
      <c r="H143" s="70">
        <v>11</v>
      </c>
      <c r="I143" s="71">
        <v>990</v>
      </c>
      <c r="J143" s="71">
        <v>90</v>
      </c>
      <c r="K143" s="71">
        <v>68.8</v>
      </c>
      <c r="L143" s="71">
        <v>11</v>
      </c>
      <c r="M143" s="70">
        <v>11</v>
      </c>
      <c r="N143" s="71">
        <v>90</v>
      </c>
      <c r="O143" s="71">
        <v>11</v>
      </c>
      <c r="P143" s="59">
        <v>0</v>
      </c>
      <c r="Q143" s="60"/>
      <c r="R143" s="71">
        <v>5</v>
      </c>
      <c r="S143" s="70">
        <v>1</v>
      </c>
      <c r="T143" s="71">
        <v>11</v>
      </c>
      <c r="U143" s="71">
        <v>16</v>
      </c>
      <c r="V143" s="77">
        <v>-5</v>
      </c>
      <c r="W143" s="77">
        <v>-0.45</v>
      </c>
      <c r="X143" s="78">
        <v>0.75</v>
      </c>
      <c r="Y143" s="70">
        <v>12.4</v>
      </c>
      <c r="Z143" s="71">
        <v>16.8</v>
      </c>
      <c r="AA143" s="77">
        <v>-4.4000000000000004</v>
      </c>
      <c r="AB143" s="77">
        <v>-0.4</v>
      </c>
      <c r="AC143" s="78">
        <v>0.15</v>
      </c>
      <c r="AD143" s="63" t="s">
        <v>25</v>
      </c>
    </row>
    <row r="144" spans="1:30" ht="17.25" thickBot="1">
      <c r="A144" s="72">
        <v>207</v>
      </c>
      <c r="B144" s="57" t="s">
        <v>187</v>
      </c>
      <c r="C144" s="58" t="s">
        <v>1851</v>
      </c>
      <c r="D144" s="69" t="s">
        <v>103</v>
      </c>
      <c r="E144" s="58" t="s">
        <v>96</v>
      </c>
      <c r="F144" s="69" t="s">
        <v>3985</v>
      </c>
      <c r="G144" s="69">
        <v>1989</v>
      </c>
      <c r="H144" s="70">
        <v>13</v>
      </c>
      <c r="I144" s="71">
        <v>989</v>
      </c>
      <c r="J144" s="71">
        <v>76</v>
      </c>
      <c r="K144" s="71">
        <v>68.7</v>
      </c>
      <c r="L144" s="71">
        <v>11</v>
      </c>
      <c r="M144" s="70">
        <v>12</v>
      </c>
      <c r="N144" s="71">
        <v>79</v>
      </c>
      <c r="O144" s="71">
        <v>8</v>
      </c>
      <c r="P144" s="70">
        <v>1</v>
      </c>
      <c r="Q144" s="71">
        <v>45</v>
      </c>
      <c r="R144" s="71">
        <v>2</v>
      </c>
      <c r="S144" s="70">
        <v>1.31</v>
      </c>
      <c r="T144" s="71">
        <v>13</v>
      </c>
      <c r="U144" s="71">
        <v>15</v>
      </c>
      <c r="V144" s="77">
        <v>-2</v>
      </c>
      <c r="W144" s="77">
        <v>-0.18</v>
      </c>
      <c r="X144" s="77">
        <v>-0.57999999999999996</v>
      </c>
      <c r="Y144" s="70">
        <v>19.3</v>
      </c>
      <c r="Z144" s="71">
        <v>14.4</v>
      </c>
      <c r="AA144" s="78">
        <v>4.9000000000000004</v>
      </c>
      <c r="AB144" s="78">
        <v>0.45</v>
      </c>
      <c r="AC144" s="78">
        <v>0.56999999999999995</v>
      </c>
      <c r="AD144" s="63" t="s">
        <v>25</v>
      </c>
    </row>
    <row r="145" spans="1:30" ht="17.25" thickBot="1">
      <c r="A145" s="72">
        <v>508</v>
      </c>
      <c r="B145" s="57" t="s">
        <v>319</v>
      </c>
      <c r="C145" s="58" t="s">
        <v>1824</v>
      </c>
      <c r="D145" s="69" t="s">
        <v>1819</v>
      </c>
      <c r="E145" s="58" t="s">
        <v>85</v>
      </c>
      <c r="F145" s="69" t="s">
        <v>4184</v>
      </c>
      <c r="G145" s="69">
        <v>1992</v>
      </c>
      <c r="H145" s="70">
        <v>14</v>
      </c>
      <c r="I145" s="71">
        <v>988</v>
      </c>
      <c r="J145" s="71">
        <v>71</v>
      </c>
      <c r="K145" s="71">
        <v>68.599999999999994</v>
      </c>
      <c r="L145" s="71">
        <v>11</v>
      </c>
      <c r="M145" s="70">
        <v>14</v>
      </c>
      <c r="N145" s="71">
        <v>71</v>
      </c>
      <c r="O145" s="71">
        <v>2</v>
      </c>
      <c r="P145" s="59">
        <v>0</v>
      </c>
      <c r="Q145" s="60"/>
      <c r="R145" s="60">
        <v>0</v>
      </c>
      <c r="S145" s="70">
        <v>1.07</v>
      </c>
      <c r="T145" s="71">
        <v>8</v>
      </c>
      <c r="U145" s="71">
        <v>12</v>
      </c>
      <c r="V145" s="77">
        <v>-4</v>
      </c>
      <c r="W145" s="77">
        <v>-0.36</v>
      </c>
      <c r="X145" s="78">
        <v>0.43</v>
      </c>
      <c r="Y145" s="70">
        <v>11.5</v>
      </c>
      <c r="Z145" s="71">
        <v>13.3</v>
      </c>
      <c r="AA145" s="77">
        <v>-1.8</v>
      </c>
      <c r="AB145" s="77">
        <v>-0.16</v>
      </c>
      <c r="AC145" s="77">
        <v>-0.03</v>
      </c>
      <c r="AD145" s="63" t="s">
        <v>25</v>
      </c>
    </row>
    <row r="146" spans="1:30" ht="17.25" thickBot="1">
      <c r="A146" s="72">
        <v>234</v>
      </c>
      <c r="B146" s="57" t="s">
        <v>2666</v>
      </c>
      <c r="C146" s="58" t="s">
        <v>1843</v>
      </c>
      <c r="D146" s="69" t="s">
        <v>104</v>
      </c>
      <c r="E146" s="58" t="s">
        <v>65</v>
      </c>
      <c r="F146" s="69" t="s">
        <v>4001</v>
      </c>
      <c r="G146" s="69">
        <v>2002</v>
      </c>
      <c r="H146" s="70">
        <v>12</v>
      </c>
      <c r="I146" s="71">
        <v>975</v>
      </c>
      <c r="J146" s="71">
        <v>81</v>
      </c>
      <c r="K146" s="71">
        <v>67.7</v>
      </c>
      <c r="L146" s="71">
        <v>10.8</v>
      </c>
      <c r="M146" s="70">
        <v>11</v>
      </c>
      <c r="N146" s="71">
        <v>88</v>
      </c>
      <c r="O146" s="71">
        <v>8</v>
      </c>
      <c r="P146" s="70">
        <v>1</v>
      </c>
      <c r="Q146" s="71">
        <v>12</v>
      </c>
      <c r="R146" s="71">
        <v>4</v>
      </c>
      <c r="S146" s="70">
        <v>2.17</v>
      </c>
      <c r="T146" s="71">
        <v>22</v>
      </c>
      <c r="U146" s="71">
        <v>12</v>
      </c>
      <c r="V146" s="78">
        <v>10</v>
      </c>
      <c r="W146" s="78">
        <v>0.92</v>
      </c>
      <c r="X146" s="77">
        <v>-1.01</v>
      </c>
      <c r="Y146" s="70">
        <v>22.4</v>
      </c>
      <c r="Z146" s="71">
        <v>11.1</v>
      </c>
      <c r="AA146" s="78">
        <v>11.3</v>
      </c>
      <c r="AB146" s="78">
        <v>1.05</v>
      </c>
      <c r="AC146" s="78">
        <v>0.18</v>
      </c>
      <c r="AD146" s="63" t="s">
        <v>25</v>
      </c>
    </row>
    <row r="147" spans="1:30" ht="17.25" thickBot="1">
      <c r="A147" s="72">
        <v>309</v>
      </c>
      <c r="B147" s="57" t="s">
        <v>2675</v>
      </c>
      <c r="C147" s="58" t="s">
        <v>1852</v>
      </c>
      <c r="D147" s="69" t="s">
        <v>1810</v>
      </c>
      <c r="E147" s="58" t="s">
        <v>2347</v>
      </c>
      <c r="F147" s="69" t="s">
        <v>4048</v>
      </c>
      <c r="G147" s="69">
        <v>2004</v>
      </c>
      <c r="H147" s="70">
        <v>15</v>
      </c>
      <c r="I147" s="71">
        <v>974</v>
      </c>
      <c r="J147" s="71">
        <v>65</v>
      </c>
      <c r="K147" s="71">
        <v>67.599999999999994</v>
      </c>
      <c r="L147" s="71">
        <v>10.8</v>
      </c>
      <c r="M147" s="70">
        <v>13</v>
      </c>
      <c r="N147" s="71">
        <v>69</v>
      </c>
      <c r="O147" s="60">
        <v>0</v>
      </c>
      <c r="P147" s="70">
        <v>2</v>
      </c>
      <c r="Q147" s="71">
        <v>38</v>
      </c>
      <c r="R147" s="60">
        <v>0</v>
      </c>
      <c r="S147" s="70">
        <v>0.47</v>
      </c>
      <c r="T147" s="71">
        <v>11</v>
      </c>
      <c r="U147" s="71">
        <v>23</v>
      </c>
      <c r="V147" s="77">
        <v>-12</v>
      </c>
      <c r="W147" s="77">
        <v>-1.1100000000000001</v>
      </c>
      <c r="X147" s="78">
        <v>0.05</v>
      </c>
      <c r="Y147" s="70">
        <v>9</v>
      </c>
      <c r="Z147" s="71">
        <v>15.4</v>
      </c>
      <c r="AA147" s="77">
        <v>-6.5</v>
      </c>
      <c r="AB147" s="77">
        <v>-0.6</v>
      </c>
      <c r="AC147" s="78">
        <v>0.53</v>
      </c>
      <c r="AD147" s="63" t="s">
        <v>25</v>
      </c>
    </row>
    <row r="148" spans="1:30" ht="17.25" thickBot="1">
      <c r="A148" s="72">
        <v>121</v>
      </c>
      <c r="B148" s="57" t="s">
        <v>2920</v>
      </c>
      <c r="C148" s="58" t="s">
        <v>1812</v>
      </c>
      <c r="D148" s="69" t="s">
        <v>103</v>
      </c>
      <c r="E148" s="58" t="s">
        <v>95</v>
      </c>
      <c r="F148" s="69" t="s">
        <v>3741</v>
      </c>
      <c r="G148" s="69">
        <v>1997</v>
      </c>
      <c r="H148" s="70">
        <v>12</v>
      </c>
      <c r="I148" s="71">
        <v>970</v>
      </c>
      <c r="J148" s="71">
        <v>81</v>
      </c>
      <c r="K148" s="71">
        <v>67.400000000000006</v>
      </c>
      <c r="L148" s="71">
        <v>10.8</v>
      </c>
      <c r="M148" s="70">
        <v>11</v>
      </c>
      <c r="N148" s="71">
        <v>84</v>
      </c>
      <c r="O148" s="71">
        <v>8</v>
      </c>
      <c r="P148" s="70">
        <v>1</v>
      </c>
      <c r="Q148" s="71">
        <v>45</v>
      </c>
      <c r="R148" s="60">
        <v>0</v>
      </c>
      <c r="S148" s="70">
        <v>1.25</v>
      </c>
      <c r="T148" s="71">
        <v>16</v>
      </c>
      <c r="U148" s="71">
        <v>17</v>
      </c>
      <c r="V148" s="77">
        <v>-1</v>
      </c>
      <c r="W148" s="77">
        <v>-0.09</v>
      </c>
      <c r="X148" s="78">
        <v>1.44</v>
      </c>
      <c r="Y148" s="70">
        <v>16.3</v>
      </c>
      <c r="Z148" s="71">
        <v>17.2</v>
      </c>
      <c r="AA148" s="77">
        <v>-0.9</v>
      </c>
      <c r="AB148" s="77">
        <v>-0.09</v>
      </c>
      <c r="AC148" s="78">
        <v>0.84</v>
      </c>
      <c r="AD148" s="63" t="s">
        <v>25</v>
      </c>
    </row>
    <row r="149" spans="1:30" ht="17.25" thickBot="1">
      <c r="A149" s="72">
        <v>426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4131</v>
      </c>
      <c r="G149" s="69">
        <v>2001</v>
      </c>
      <c r="H149" s="70">
        <v>12</v>
      </c>
      <c r="I149" s="71">
        <v>965</v>
      </c>
      <c r="J149" s="71">
        <v>80</v>
      </c>
      <c r="K149" s="71">
        <v>67</v>
      </c>
      <c r="L149" s="71">
        <v>10.7</v>
      </c>
      <c r="M149" s="70">
        <v>11</v>
      </c>
      <c r="N149" s="71">
        <v>84</v>
      </c>
      <c r="O149" s="71">
        <v>8</v>
      </c>
      <c r="P149" s="70">
        <v>1</v>
      </c>
      <c r="Q149" s="71">
        <v>45</v>
      </c>
      <c r="R149" s="60">
        <v>0</v>
      </c>
      <c r="S149" s="70">
        <v>1.33</v>
      </c>
      <c r="T149" s="71">
        <v>13</v>
      </c>
      <c r="U149" s="71">
        <v>14</v>
      </c>
      <c r="V149" s="77">
        <v>-1</v>
      </c>
      <c r="W149" s="77">
        <v>-0.09</v>
      </c>
      <c r="X149" s="77">
        <v>-0.28000000000000003</v>
      </c>
      <c r="Y149" s="70">
        <v>17.3</v>
      </c>
      <c r="Z149" s="71">
        <v>14.1</v>
      </c>
      <c r="AA149" s="78">
        <v>3.2</v>
      </c>
      <c r="AB149" s="78">
        <v>0.3</v>
      </c>
      <c r="AC149" s="78">
        <v>0.09</v>
      </c>
      <c r="AD149" s="63" t="s">
        <v>25</v>
      </c>
    </row>
    <row r="150" spans="1:30" ht="17.25" thickBot="1">
      <c r="A150" s="72">
        <v>606</v>
      </c>
      <c r="B150" s="57" t="s">
        <v>2820</v>
      </c>
      <c r="C150" s="58" t="s">
        <v>1862</v>
      </c>
      <c r="D150" s="69" t="s">
        <v>104</v>
      </c>
      <c r="E150" s="58" t="s">
        <v>63</v>
      </c>
      <c r="F150" s="69" t="s">
        <v>4257</v>
      </c>
      <c r="G150" s="69">
        <v>1996</v>
      </c>
      <c r="H150" s="70">
        <v>15</v>
      </c>
      <c r="I150" s="71">
        <v>962</v>
      </c>
      <c r="J150" s="71">
        <v>64</v>
      </c>
      <c r="K150" s="71">
        <v>66.8</v>
      </c>
      <c r="L150" s="71">
        <v>10.7</v>
      </c>
      <c r="M150" s="70">
        <v>11</v>
      </c>
      <c r="N150" s="71">
        <v>80</v>
      </c>
      <c r="O150" s="71">
        <v>5</v>
      </c>
      <c r="P150" s="70">
        <v>4</v>
      </c>
      <c r="Q150" s="71">
        <v>21</v>
      </c>
      <c r="R150" s="60">
        <v>0</v>
      </c>
      <c r="S150" s="70">
        <v>2.2000000000000002</v>
      </c>
      <c r="T150" s="71">
        <v>21</v>
      </c>
      <c r="U150" s="71">
        <v>8</v>
      </c>
      <c r="V150" s="78">
        <v>13</v>
      </c>
      <c r="W150" s="78">
        <v>1.22</v>
      </c>
      <c r="X150" s="78">
        <v>0.27</v>
      </c>
      <c r="Y150" s="70">
        <v>20</v>
      </c>
      <c r="Z150" s="71">
        <v>7.7</v>
      </c>
      <c r="AA150" s="78">
        <v>12.2</v>
      </c>
      <c r="AB150" s="78">
        <v>1.1399999999999999</v>
      </c>
      <c r="AC150" s="78">
        <v>0.25</v>
      </c>
      <c r="AD150" s="63" t="s">
        <v>25</v>
      </c>
    </row>
    <row r="151" spans="1:30" ht="17.25" thickBot="1">
      <c r="A151" s="72">
        <v>292</v>
      </c>
      <c r="B151" s="57" t="s">
        <v>2671</v>
      </c>
      <c r="C151" s="58" t="s">
        <v>1863</v>
      </c>
      <c r="D151" s="69" t="s">
        <v>104</v>
      </c>
      <c r="E151" s="58" t="s">
        <v>2634</v>
      </c>
      <c r="F151" s="69" t="s">
        <v>4038</v>
      </c>
      <c r="G151" s="69">
        <v>2001</v>
      </c>
      <c r="H151" s="70">
        <v>13</v>
      </c>
      <c r="I151" s="71">
        <v>958</v>
      </c>
      <c r="J151" s="71">
        <v>74</v>
      </c>
      <c r="K151" s="71">
        <v>66.5</v>
      </c>
      <c r="L151" s="71">
        <v>10.6</v>
      </c>
      <c r="M151" s="70">
        <v>11</v>
      </c>
      <c r="N151" s="71">
        <v>82</v>
      </c>
      <c r="O151" s="71">
        <v>6</v>
      </c>
      <c r="P151" s="70">
        <v>2</v>
      </c>
      <c r="Q151" s="71">
        <v>28</v>
      </c>
      <c r="R151" s="71">
        <v>1</v>
      </c>
      <c r="S151" s="70">
        <v>0.46</v>
      </c>
      <c r="T151" s="71">
        <v>12</v>
      </c>
      <c r="U151" s="71">
        <v>21</v>
      </c>
      <c r="V151" s="77">
        <v>-9</v>
      </c>
      <c r="W151" s="77">
        <v>-0.85</v>
      </c>
      <c r="X151" s="78">
        <v>0.27</v>
      </c>
      <c r="Y151" s="70">
        <v>8.9</v>
      </c>
      <c r="Z151" s="71">
        <v>21.6</v>
      </c>
      <c r="AA151" s="77">
        <v>-12.6</v>
      </c>
      <c r="AB151" s="77">
        <v>-1.19</v>
      </c>
      <c r="AC151" s="77">
        <v>-0.12</v>
      </c>
      <c r="AD151" s="63" t="s">
        <v>25</v>
      </c>
    </row>
    <row r="152" spans="1:30" ht="17.25" thickBot="1">
      <c r="A152" s="72">
        <v>1</v>
      </c>
      <c r="B152" s="57" t="s">
        <v>2635</v>
      </c>
      <c r="C152" s="58" t="s">
        <v>1812</v>
      </c>
      <c r="D152" s="69" t="s">
        <v>104</v>
      </c>
      <c r="E152" s="58" t="s">
        <v>95</v>
      </c>
      <c r="F152" s="69" t="s">
        <v>3833</v>
      </c>
      <c r="G152" s="69">
        <v>2000</v>
      </c>
      <c r="H152" s="70">
        <v>12</v>
      </c>
      <c r="I152" s="71">
        <v>950</v>
      </c>
      <c r="J152" s="71">
        <v>79</v>
      </c>
      <c r="K152" s="71">
        <v>66</v>
      </c>
      <c r="L152" s="71">
        <v>10.6</v>
      </c>
      <c r="M152" s="70">
        <v>11</v>
      </c>
      <c r="N152" s="71">
        <v>86</v>
      </c>
      <c r="O152" s="71">
        <v>8</v>
      </c>
      <c r="P152" s="70">
        <v>1</v>
      </c>
      <c r="Q152" s="71">
        <v>5</v>
      </c>
      <c r="R152" s="60">
        <v>0</v>
      </c>
      <c r="S152" s="70">
        <v>0.75</v>
      </c>
      <c r="T152" s="71">
        <v>9</v>
      </c>
      <c r="U152" s="71">
        <v>24</v>
      </c>
      <c r="V152" s="77">
        <v>-15</v>
      </c>
      <c r="W152" s="77">
        <v>-1.42</v>
      </c>
      <c r="X152" s="77">
        <v>-2.52</v>
      </c>
      <c r="Y152" s="70">
        <v>10.6</v>
      </c>
      <c r="Z152" s="71">
        <v>21.2</v>
      </c>
      <c r="AA152" s="77">
        <v>-10.6</v>
      </c>
      <c r="AB152" s="77">
        <v>-1</v>
      </c>
      <c r="AC152" s="77">
        <v>-1.88</v>
      </c>
      <c r="AD152" s="63" t="s">
        <v>25</v>
      </c>
    </row>
    <row r="153" spans="1:30" ht="17.25" thickBot="1">
      <c r="A153" s="72">
        <v>67</v>
      </c>
      <c r="B153" s="57" t="s">
        <v>2647</v>
      </c>
      <c r="C153" s="58" t="s">
        <v>1836</v>
      </c>
      <c r="D153" s="69" t="s">
        <v>104</v>
      </c>
      <c r="E153" s="58" t="s">
        <v>2347</v>
      </c>
      <c r="F153" s="69" t="s">
        <v>3881</v>
      </c>
      <c r="G153" s="69">
        <v>2000</v>
      </c>
      <c r="H153" s="70">
        <v>11</v>
      </c>
      <c r="I153" s="71">
        <v>948</v>
      </c>
      <c r="J153" s="71">
        <v>86</v>
      </c>
      <c r="K153" s="71">
        <v>65.8</v>
      </c>
      <c r="L153" s="71">
        <v>10.5</v>
      </c>
      <c r="M153" s="70">
        <v>11</v>
      </c>
      <c r="N153" s="71">
        <v>86</v>
      </c>
      <c r="O153" s="71">
        <v>7</v>
      </c>
      <c r="P153" s="59">
        <v>0</v>
      </c>
      <c r="Q153" s="60"/>
      <c r="R153" s="60">
        <v>0</v>
      </c>
      <c r="S153" s="70">
        <v>0.73</v>
      </c>
      <c r="T153" s="71">
        <v>12</v>
      </c>
      <c r="U153" s="71">
        <v>19</v>
      </c>
      <c r="V153" s="77">
        <v>-7</v>
      </c>
      <c r="W153" s="77">
        <v>-0.66</v>
      </c>
      <c r="X153" s="78">
        <v>1.35</v>
      </c>
      <c r="Y153" s="70">
        <v>8.8000000000000007</v>
      </c>
      <c r="Z153" s="71">
        <v>15.9</v>
      </c>
      <c r="AA153" s="77">
        <v>-7.1</v>
      </c>
      <c r="AB153" s="77">
        <v>-0.67</v>
      </c>
      <c r="AC153" s="78">
        <v>0.28999999999999998</v>
      </c>
      <c r="AD153" s="63" t="s">
        <v>25</v>
      </c>
    </row>
    <row r="154" spans="1:30" ht="17.25" thickBot="1">
      <c r="A154" s="72">
        <v>72</v>
      </c>
      <c r="B154" s="57" t="s">
        <v>2917</v>
      </c>
      <c r="C154" s="58" t="s">
        <v>1812</v>
      </c>
      <c r="D154" s="69" t="s">
        <v>104</v>
      </c>
      <c r="E154" s="58" t="s">
        <v>2348</v>
      </c>
      <c r="F154" s="69" t="s">
        <v>3885</v>
      </c>
      <c r="G154" s="69">
        <v>2000</v>
      </c>
      <c r="H154" s="70">
        <v>13</v>
      </c>
      <c r="I154" s="71">
        <v>948</v>
      </c>
      <c r="J154" s="71">
        <v>73</v>
      </c>
      <c r="K154" s="71">
        <v>65.8</v>
      </c>
      <c r="L154" s="71">
        <v>10.5</v>
      </c>
      <c r="M154" s="70">
        <v>11</v>
      </c>
      <c r="N154" s="71">
        <v>78</v>
      </c>
      <c r="O154" s="71">
        <v>5</v>
      </c>
      <c r="P154" s="70">
        <v>2</v>
      </c>
      <c r="Q154" s="71">
        <v>43</v>
      </c>
      <c r="R154" s="71">
        <v>1</v>
      </c>
      <c r="S154" s="70">
        <v>0.54</v>
      </c>
      <c r="T154" s="71">
        <v>8</v>
      </c>
      <c r="U154" s="71">
        <v>24</v>
      </c>
      <c r="V154" s="77">
        <v>-16</v>
      </c>
      <c r="W154" s="77">
        <v>-1.52</v>
      </c>
      <c r="X154" s="78">
        <v>0.86</v>
      </c>
      <c r="Y154" s="70">
        <v>9.3000000000000007</v>
      </c>
      <c r="Z154" s="71">
        <v>18</v>
      </c>
      <c r="AA154" s="77">
        <v>-8.6999999999999993</v>
      </c>
      <c r="AB154" s="77">
        <v>-0.83</v>
      </c>
      <c r="AC154" s="78">
        <v>1.33</v>
      </c>
      <c r="AD154" s="63" t="s">
        <v>25</v>
      </c>
    </row>
    <row r="155" spans="1:30" ht="17.25" thickBot="1">
      <c r="A155" s="72">
        <v>91</v>
      </c>
      <c r="B155" s="57" t="s">
        <v>135</v>
      </c>
      <c r="C155" s="58" t="s">
        <v>1812</v>
      </c>
      <c r="D155" s="69" t="s">
        <v>104</v>
      </c>
      <c r="E155" s="58" t="s">
        <v>67</v>
      </c>
      <c r="F155" s="69" t="s">
        <v>3899</v>
      </c>
      <c r="G155" s="69">
        <v>1992</v>
      </c>
      <c r="H155" s="70">
        <v>11</v>
      </c>
      <c r="I155" s="71">
        <v>945</v>
      </c>
      <c r="J155" s="71">
        <v>86</v>
      </c>
      <c r="K155" s="71">
        <v>65.599999999999994</v>
      </c>
      <c r="L155" s="71">
        <v>10.5</v>
      </c>
      <c r="M155" s="70">
        <v>11</v>
      </c>
      <c r="N155" s="71">
        <v>86</v>
      </c>
      <c r="O155" s="71">
        <v>10</v>
      </c>
      <c r="P155" s="59">
        <v>0</v>
      </c>
      <c r="Q155" s="60"/>
      <c r="R155" s="60">
        <v>0</v>
      </c>
      <c r="S155" s="70">
        <v>1.82</v>
      </c>
      <c r="T155" s="71">
        <v>26</v>
      </c>
      <c r="U155" s="71">
        <v>11</v>
      </c>
      <c r="V155" s="78">
        <v>15</v>
      </c>
      <c r="W155" s="78">
        <v>1.43</v>
      </c>
      <c r="X155" s="78">
        <v>1.97</v>
      </c>
      <c r="Y155" s="70">
        <v>22</v>
      </c>
      <c r="Z155" s="71">
        <v>10.6</v>
      </c>
      <c r="AA155" s="78">
        <v>11.4</v>
      </c>
      <c r="AB155" s="78">
        <v>1.0900000000000001</v>
      </c>
      <c r="AC155" s="78">
        <v>1.36</v>
      </c>
      <c r="AD155" s="63" t="s">
        <v>25</v>
      </c>
    </row>
    <row r="156" spans="1:30" ht="17.25" thickBot="1">
      <c r="A156" s="72">
        <v>219</v>
      </c>
      <c r="B156" s="57" t="s">
        <v>193</v>
      </c>
      <c r="C156" s="58" t="s">
        <v>1841</v>
      </c>
      <c r="D156" s="69" t="s">
        <v>104</v>
      </c>
      <c r="E156" s="58" t="s">
        <v>93</v>
      </c>
      <c r="F156" s="69" t="s">
        <v>3992</v>
      </c>
      <c r="G156" s="69">
        <v>1999</v>
      </c>
      <c r="H156" s="70">
        <v>13</v>
      </c>
      <c r="I156" s="71">
        <v>945</v>
      </c>
      <c r="J156" s="71">
        <v>73</v>
      </c>
      <c r="K156" s="71">
        <v>65.599999999999994</v>
      </c>
      <c r="L156" s="71">
        <v>10.5</v>
      </c>
      <c r="M156" s="70">
        <v>10</v>
      </c>
      <c r="N156" s="71">
        <v>87</v>
      </c>
      <c r="O156" s="71">
        <v>8</v>
      </c>
      <c r="P156" s="70">
        <v>3</v>
      </c>
      <c r="Q156" s="71">
        <v>24</v>
      </c>
      <c r="R156" s="71">
        <v>3</v>
      </c>
      <c r="S156" s="70">
        <v>1.46</v>
      </c>
      <c r="T156" s="71">
        <v>15</v>
      </c>
      <c r="U156" s="71">
        <v>14</v>
      </c>
      <c r="V156" s="78">
        <v>1</v>
      </c>
      <c r="W156" s="78">
        <v>0.1</v>
      </c>
      <c r="X156" s="78">
        <v>1.19</v>
      </c>
      <c r="Y156" s="70">
        <v>12.9</v>
      </c>
      <c r="Z156" s="71">
        <v>15.6</v>
      </c>
      <c r="AA156" s="77">
        <v>-2.7</v>
      </c>
      <c r="AB156" s="77">
        <v>-0.26</v>
      </c>
      <c r="AC156" s="78">
        <v>0.52</v>
      </c>
      <c r="AD156" s="63" t="s">
        <v>25</v>
      </c>
    </row>
    <row r="157" spans="1:30" ht="17.25" thickBot="1">
      <c r="A157" s="72">
        <v>569</v>
      </c>
      <c r="B157" s="57" t="s">
        <v>2701</v>
      </c>
      <c r="C157" s="58" t="s">
        <v>1818</v>
      </c>
      <c r="D157" s="69" t="s">
        <v>104</v>
      </c>
      <c r="E157" s="58" t="s">
        <v>71</v>
      </c>
      <c r="F157" s="69" t="s">
        <v>4228</v>
      </c>
      <c r="G157" s="69">
        <v>2001</v>
      </c>
      <c r="H157" s="70">
        <v>11</v>
      </c>
      <c r="I157" s="71">
        <v>943</v>
      </c>
      <c r="J157" s="71">
        <v>86</v>
      </c>
      <c r="K157" s="71">
        <v>65.5</v>
      </c>
      <c r="L157" s="71">
        <v>10.5</v>
      </c>
      <c r="M157" s="70">
        <v>11</v>
      </c>
      <c r="N157" s="71">
        <v>86</v>
      </c>
      <c r="O157" s="71">
        <v>9</v>
      </c>
      <c r="P157" s="59">
        <v>0</v>
      </c>
      <c r="Q157" s="60"/>
      <c r="R157" s="60">
        <v>0</v>
      </c>
      <c r="S157" s="70">
        <v>2.36</v>
      </c>
      <c r="T157" s="71">
        <v>21</v>
      </c>
      <c r="U157" s="71">
        <v>10</v>
      </c>
      <c r="V157" s="78">
        <v>11</v>
      </c>
      <c r="W157" s="78">
        <v>1.05</v>
      </c>
      <c r="X157" s="78">
        <v>1.23</v>
      </c>
      <c r="Y157" s="70">
        <v>17.5</v>
      </c>
      <c r="Z157" s="71">
        <v>13.5</v>
      </c>
      <c r="AA157" s="78">
        <v>4</v>
      </c>
      <c r="AB157" s="78">
        <v>0.39</v>
      </c>
      <c r="AC157" s="78">
        <v>0.97</v>
      </c>
      <c r="AD157" s="63" t="s">
        <v>25</v>
      </c>
    </row>
    <row r="158" spans="1:30" ht="17.25" thickBot="1">
      <c r="A158" s="72">
        <v>419</v>
      </c>
      <c r="B158" s="57" t="s">
        <v>2685</v>
      </c>
      <c r="C158" s="58" t="s">
        <v>1832</v>
      </c>
      <c r="D158" s="69" t="s">
        <v>1853</v>
      </c>
      <c r="E158" s="58" t="s">
        <v>2634</v>
      </c>
      <c r="F158" s="69" t="s">
        <v>4126</v>
      </c>
      <c r="G158" s="69">
        <v>1997</v>
      </c>
      <c r="H158" s="70">
        <v>15</v>
      </c>
      <c r="I158" s="71">
        <v>940</v>
      </c>
      <c r="J158" s="71">
        <v>63</v>
      </c>
      <c r="K158" s="71">
        <v>65.3</v>
      </c>
      <c r="L158" s="71">
        <v>10.4</v>
      </c>
      <c r="M158" s="70">
        <v>10</v>
      </c>
      <c r="N158" s="71">
        <v>85</v>
      </c>
      <c r="O158" s="71">
        <v>7</v>
      </c>
      <c r="P158" s="70">
        <v>5</v>
      </c>
      <c r="Q158" s="71">
        <v>18</v>
      </c>
      <c r="R158" s="60">
        <v>0</v>
      </c>
      <c r="S158" s="70">
        <v>0.6</v>
      </c>
      <c r="T158" s="71">
        <v>11</v>
      </c>
      <c r="U158" s="71">
        <v>18</v>
      </c>
      <c r="V158" s="77">
        <v>-7</v>
      </c>
      <c r="W158" s="77">
        <v>-0.67</v>
      </c>
      <c r="X158" s="78">
        <v>0.77</v>
      </c>
      <c r="Y158" s="70">
        <v>10.8</v>
      </c>
      <c r="Z158" s="71">
        <v>22</v>
      </c>
      <c r="AA158" s="77">
        <v>-11.2</v>
      </c>
      <c r="AB158" s="77">
        <v>-1.07</v>
      </c>
      <c r="AC158" s="78">
        <v>0.22</v>
      </c>
      <c r="AD158" s="63" t="s">
        <v>25</v>
      </c>
    </row>
    <row r="159" spans="1:30" ht="17.25" thickBot="1">
      <c r="A159" s="72">
        <v>512</v>
      </c>
      <c r="B159" s="57" t="s">
        <v>321</v>
      </c>
      <c r="C159" s="58" t="s">
        <v>1821</v>
      </c>
      <c r="D159" s="69" t="s">
        <v>104</v>
      </c>
      <c r="E159" s="58" t="s">
        <v>95</v>
      </c>
      <c r="F159" s="69" t="s">
        <v>3767</v>
      </c>
      <c r="G159" s="69">
        <v>1997</v>
      </c>
      <c r="H159" s="70">
        <v>14</v>
      </c>
      <c r="I159" s="71">
        <v>938</v>
      </c>
      <c r="J159" s="71">
        <v>67</v>
      </c>
      <c r="K159" s="71">
        <v>65.099999999999994</v>
      </c>
      <c r="L159" s="71">
        <v>10.4</v>
      </c>
      <c r="M159" s="70">
        <v>10</v>
      </c>
      <c r="N159" s="71">
        <v>86</v>
      </c>
      <c r="O159" s="71">
        <v>8</v>
      </c>
      <c r="P159" s="70">
        <v>4</v>
      </c>
      <c r="Q159" s="71">
        <v>19</v>
      </c>
      <c r="R159" s="71">
        <v>1</v>
      </c>
      <c r="S159" s="70">
        <v>1.1399999999999999</v>
      </c>
      <c r="T159" s="71">
        <v>16</v>
      </c>
      <c r="U159" s="71">
        <v>20</v>
      </c>
      <c r="V159" s="77">
        <v>-4</v>
      </c>
      <c r="W159" s="77">
        <v>-0.38</v>
      </c>
      <c r="X159" s="78">
        <v>0.51</v>
      </c>
      <c r="Y159" s="70">
        <v>16.3</v>
      </c>
      <c r="Z159" s="71">
        <v>19</v>
      </c>
      <c r="AA159" s="77">
        <v>-2.6</v>
      </c>
      <c r="AB159" s="77">
        <v>-0.25</v>
      </c>
      <c r="AC159" s="78">
        <v>0.32</v>
      </c>
      <c r="AD159" s="63" t="s">
        <v>25</v>
      </c>
    </row>
    <row r="160" spans="1:30" ht="17.25" thickBot="1">
      <c r="A160" s="72">
        <v>149</v>
      </c>
      <c r="B160" s="57" t="s">
        <v>162</v>
      </c>
      <c r="C160" s="58" t="s">
        <v>1846</v>
      </c>
      <c r="D160" s="69" t="s">
        <v>102</v>
      </c>
      <c r="E160" s="58" t="s">
        <v>79</v>
      </c>
      <c r="F160" s="69" t="s">
        <v>3769</v>
      </c>
      <c r="G160" s="69">
        <v>1997</v>
      </c>
      <c r="H160" s="70">
        <v>15</v>
      </c>
      <c r="I160" s="71">
        <v>923</v>
      </c>
      <c r="J160" s="71">
        <v>62</v>
      </c>
      <c r="K160" s="71">
        <v>64.099999999999994</v>
      </c>
      <c r="L160" s="71">
        <v>10.3</v>
      </c>
      <c r="M160" s="70">
        <v>11</v>
      </c>
      <c r="N160" s="71">
        <v>75</v>
      </c>
      <c r="O160" s="71">
        <v>3</v>
      </c>
      <c r="P160" s="70">
        <v>4</v>
      </c>
      <c r="Q160" s="71">
        <v>25</v>
      </c>
      <c r="R160" s="60">
        <v>0</v>
      </c>
      <c r="S160" s="70">
        <v>2.27</v>
      </c>
      <c r="T160" s="71">
        <v>25</v>
      </c>
      <c r="U160" s="71">
        <v>11</v>
      </c>
      <c r="V160" s="78">
        <v>14</v>
      </c>
      <c r="W160" s="78">
        <v>1.37</v>
      </c>
      <c r="X160" s="78">
        <v>0.15</v>
      </c>
      <c r="Y160" s="70">
        <v>20.7</v>
      </c>
      <c r="Z160" s="71">
        <v>13.1</v>
      </c>
      <c r="AA160" s="78">
        <v>7.6</v>
      </c>
      <c r="AB160" s="78">
        <v>0.74</v>
      </c>
      <c r="AC160" s="77">
        <v>-0.09</v>
      </c>
      <c r="AD160" s="63" t="s">
        <v>25</v>
      </c>
    </row>
    <row r="161" spans="1:30" ht="17.25" thickBot="1">
      <c r="A161" s="72">
        <v>56</v>
      </c>
      <c r="B161" s="57" t="s">
        <v>2643</v>
      </c>
      <c r="C161" s="58" t="s">
        <v>1826</v>
      </c>
      <c r="D161" s="69" t="s">
        <v>104</v>
      </c>
      <c r="E161" s="58" t="s">
        <v>2634</v>
      </c>
      <c r="F161" s="69" t="s">
        <v>3872</v>
      </c>
      <c r="G161" s="69">
        <v>1994</v>
      </c>
      <c r="H161" s="70">
        <v>11</v>
      </c>
      <c r="I161" s="71">
        <v>920</v>
      </c>
      <c r="J161" s="71">
        <v>84</v>
      </c>
      <c r="K161" s="71">
        <v>63.9</v>
      </c>
      <c r="L161" s="71">
        <v>10.199999999999999</v>
      </c>
      <c r="M161" s="70">
        <v>11</v>
      </c>
      <c r="N161" s="71">
        <v>84</v>
      </c>
      <c r="O161" s="71">
        <v>10</v>
      </c>
      <c r="P161" s="59">
        <v>0</v>
      </c>
      <c r="Q161" s="60"/>
      <c r="R161" s="60">
        <v>0</v>
      </c>
      <c r="S161" s="70">
        <v>0.64</v>
      </c>
      <c r="T161" s="71">
        <v>12</v>
      </c>
      <c r="U161" s="71">
        <v>22</v>
      </c>
      <c r="V161" s="77">
        <v>-10</v>
      </c>
      <c r="W161" s="77">
        <v>-0.98</v>
      </c>
      <c r="X161" s="77">
        <v>-0.11</v>
      </c>
      <c r="Y161" s="70">
        <v>9.4</v>
      </c>
      <c r="Z161" s="71">
        <v>20.3</v>
      </c>
      <c r="AA161" s="77">
        <v>-10.8</v>
      </c>
      <c r="AB161" s="77">
        <v>-1.06</v>
      </c>
      <c r="AC161" s="78">
        <v>0.24</v>
      </c>
      <c r="AD161" s="63" t="s">
        <v>25</v>
      </c>
    </row>
    <row r="162" spans="1:30" ht="17.25" thickBot="1">
      <c r="A162" s="72">
        <v>164</v>
      </c>
      <c r="B162" s="57" t="s">
        <v>169</v>
      </c>
      <c r="C162" s="58" t="s">
        <v>1839</v>
      </c>
      <c r="D162" s="69" t="s">
        <v>103</v>
      </c>
      <c r="E162" s="58" t="s">
        <v>85</v>
      </c>
      <c r="F162" s="69" t="s">
        <v>3952</v>
      </c>
      <c r="G162" s="69">
        <v>2000</v>
      </c>
      <c r="H162" s="70">
        <v>11</v>
      </c>
      <c r="I162" s="71">
        <v>919</v>
      </c>
      <c r="J162" s="71">
        <v>84</v>
      </c>
      <c r="K162" s="71">
        <v>63.8</v>
      </c>
      <c r="L162" s="71">
        <v>10.199999999999999</v>
      </c>
      <c r="M162" s="70">
        <v>11</v>
      </c>
      <c r="N162" s="71">
        <v>84</v>
      </c>
      <c r="O162" s="71">
        <v>8</v>
      </c>
      <c r="P162" s="59">
        <v>0</v>
      </c>
      <c r="Q162" s="60"/>
      <c r="R162" s="71">
        <v>1</v>
      </c>
      <c r="S162" s="70">
        <v>1.27</v>
      </c>
      <c r="T162" s="71">
        <v>9</v>
      </c>
      <c r="U162" s="71">
        <v>12</v>
      </c>
      <c r="V162" s="77">
        <v>-3</v>
      </c>
      <c r="W162" s="77">
        <v>-0.28999999999999998</v>
      </c>
      <c r="X162" s="78">
        <v>0.56999999999999995</v>
      </c>
      <c r="Y162" s="70">
        <v>11.1</v>
      </c>
      <c r="Z162" s="71">
        <v>13.1</v>
      </c>
      <c r="AA162" s="77">
        <v>-2</v>
      </c>
      <c r="AB162" s="77">
        <v>-0.19</v>
      </c>
      <c r="AC162" s="77">
        <v>-0.11</v>
      </c>
      <c r="AD162" s="63" t="s">
        <v>25</v>
      </c>
    </row>
    <row r="163" spans="1:30" ht="17.25" thickBot="1">
      <c r="A163" s="72">
        <v>215</v>
      </c>
      <c r="B163" s="57" t="s">
        <v>191</v>
      </c>
      <c r="C163" s="58" t="s">
        <v>1811</v>
      </c>
      <c r="D163" s="69" t="s">
        <v>103</v>
      </c>
      <c r="E163" s="58" t="s">
        <v>73</v>
      </c>
      <c r="F163" s="69" t="s">
        <v>3989</v>
      </c>
      <c r="G163" s="69">
        <v>2001</v>
      </c>
      <c r="H163" s="70">
        <v>15</v>
      </c>
      <c r="I163" s="71">
        <v>919</v>
      </c>
      <c r="J163" s="71">
        <v>61</v>
      </c>
      <c r="K163" s="71">
        <v>63.8</v>
      </c>
      <c r="L163" s="71">
        <v>10.199999999999999</v>
      </c>
      <c r="M163" s="70">
        <v>10</v>
      </c>
      <c r="N163" s="71">
        <v>80</v>
      </c>
      <c r="O163" s="71">
        <v>5</v>
      </c>
      <c r="P163" s="70">
        <v>5</v>
      </c>
      <c r="Q163" s="71">
        <v>24</v>
      </c>
      <c r="R163" s="71">
        <v>1</v>
      </c>
      <c r="S163" s="70">
        <v>1.67</v>
      </c>
      <c r="T163" s="71">
        <v>23</v>
      </c>
      <c r="U163" s="71">
        <v>18</v>
      </c>
      <c r="V163" s="78">
        <v>5</v>
      </c>
      <c r="W163" s="78">
        <v>0.49</v>
      </c>
      <c r="X163" s="78">
        <v>0.49</v>
      </c>
      <c r="Y163" s="70">
        <v>19.399999999999999</v>
      </c>
      <c r="Z163" s="71">
        <v>15.7</v>
      </c>
      <c r="AA163" s="78">
        <v>3.7</v>
      </c>
      <c r="AB163" s="78">
        <v>0.36</v>
      </c>
      <c r="AC163" s="78">
        <v>0.21</v>
      </c>
      <c r="AD163" s="63" t="s">
        <v>25</v>
      </c>
    </row>
    <row r="164" spans="1:30" ht="17.25" thickBot="1">
      <c r="A164" s="72">
        <v>241</v>
      </c>
      <c r="B164" s="57" t="s">
        <v>202</v>
      </c>
      <c r="C164" s="58" t="s">
        <v>1836</v>
      </c>
      <c r="D164" s="69" t="s">
        <v>103</v>
      </c>
      <c r="E164" s="58" t="s">
        <v>63</v>
      </c>
      <c r="F164" s="69" t="s">
        <v>4008</v>
      </c>
      <c r="G164" s="69">
        <v>1999</v>
      </c>
      <c r="H164" s="70">
        <v>16</v>
      </c>
      <c r="I164" s="71">
        <v>919</v>
      </c>
      <c r="J164" s="71">
        <v>57</v>
      </c>
      <c r="K164" s="71">
        <v>63.8</v>
      </c>
      <c r="L164" s="71">
        <v>10.199999999999999</v>
      </c>
      <c r="M164" s="70">
        <v>10</v>
      </c>
      <c r="N164" s="71">
        <v>81</v>
      </c>
      <c r="O164" s="71">
        <v>6</v>
      </c>
      <c r="P164" s="70">
        <v>6</v>
      </c>
      <c r="Q164" s="71">
        <v>18</v>
      </c>
      <c r="R164" s="60">
        <v>0</v>
      </c>
      <c r="S164" s="70">
        <v>2.25</v>
      </c>
      <c r="T164" s="71">
        <v>22</v>
      </c>
      <c r="U164" s="71">
        <v>11</v>
      </c>
      <c r="V164" s="78">
        <v>11</v>
      </c>
      <c r="W164" s="78">
        <v>1.08</v>
      </c>
      <c r="X164" s="77">
        <v>-0.13</v>
      </c>
      <c r="Y164" s="70">
        <v>19.899999999999999</v>
      </c>
      <c r="Z164" s="71">
        <v>7.1</v>
      </c>
      <c r="AA164" s="78">
        <v>12.7</v>
      </c>
      <c r="AB164" s="78">
        <v>1.25</v>
      </c>
      <c r="AC164" s="78">
        <v>0.52</v>
      </c>
      <c r="AD164" s="63" t="s">
        <v>25</v>
      </c>
    </row>
    <row r="165" spans="1:30" ht="17.25" thickBot="1">
      <c r="A165" s="72">
        <v>321</v>
      </c>
      <c r="B165" s="57" t="s">
        <v>235</v>
      </c>
      <c r="C165" s="58" t="s">
        <v>1812</v>
      </c>
      <c r="D165" s="69" t="s">
        <v>104</v>
      </c>
      <c r="E165" s="58" t="s">
        <v>67</v>
      </c>
      <c r="F165" s="69" t="s">
        <v>4059</v>
      </c>
      <c r="G165" s="69">
        <v>1993</v>
      </c>
      <c r="H165" s="70">
        <v>11</v>
      </c>
      <c r="I165" s="71">
        <v>911</v>
      </c>
      <c r="J165" s="71">
        <v>83</v>
      </c>
      <c r="K165" s="71">
        <v>63.3</v>
      </c>
      <c r="L165" s="71">
        <v>10.1</v>
      </c>
      <c r="M165" s="70">
        <v>10</v>
      </c>
      <c r="N165" s="71">
        <v>89</v>
      </c>
      <c r="O165" s="71">
        <v>8</v>
      </c>
      <c r="P165" s="70">
        <v>1</v>
      </c>
      <c r="Q165" s="71">
        <v>17</v>
      </c>
      <c r="R165" s="71">
        <v>5</v>
      </c>
      <c r="S165" s="70">
        <v>1.55</v>
      </c>
      <c r="T165" s="71">
        <v>18</v>
      </c>
      <c r="U165" s="71">
        <v>13</v>
      </c>
      <c r="V165" s="78">
        <v>5</v>
      </c>
      <c r="W165" s="78">
        <v>0.49</v>
      </c>
      <c r="X165" s="77">
        <v>-0.7</v>
      </c>
      <c r="Y165" s="70">
        <v>19.399999999999999</v>
      </c>
      <c r="Z165" s="71">
        <v>14.8</v>
      </c>
      <c r="AA165" s="78">
        <v>4.5999999999999996</v>
      </c>
      <c r="AB165" s="78">
        <v>0.45</v>
      </c>
      <c r="AC165" s="77">
        <v>-0.45</v>
      </c>
      <c r="AD165" s="63" t="s">
        <v>25</v>
      </c>
    </row>
    <row r="166" spans="1:30" ht="17.25" thickBot="1">
      <c r="A166" s="72">
        <v>355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4081</v>
      </c>
      <c r="G166" s="69">
        <v>2002</v>
      </c>
      <c r="H166" s="70">
        <v>14</v>
      </c>
      <c r="I166" s="71">
        <v>909</v>
      </c>
      <c r="J166" s="71">
        <v>65</v>
      </c>
      <c r="K166" s="71">
        <v>63.1</v>
      </c>
      <c r="L166" s="71">
        <v>10.1</v>
      </c>
      <c r="M166" s="70">
        <v>12</v>
      </c>
      <c r="N166" s="71">
        <v>74</v>
      </c>
      <c r="O166" s="71">
        <v>3</v>
      </c>
      <c r="P166" s="70">
        <v>2</v>
      </c>
      <c r="Q166" s="71">
        <v>12</v>
      </c>
      <c r="R166" s="60">
        <v>0</v>
      </c>
      <c r="S166" s="70">
        <v>2.0699999999999998</v>
      </c>
      <c r="T166" s="71">
        <v>20</v>
      </c>
      <c r="U166" s="71">
        <v>7</v>
      </c>
      <c r="V166" s="78">
        <v>13</v>
      </c>
      <c r="W166" s="78">
        <v>1.29</v>
      </c>
      <c r="X166" s="78">
        <v>1.8</v>
      </c>
      <c r="Y166" s="70">
        <v>17.5</v>
      </c>
      <c r="Z166" s="71">
        <v>12.6</v>
      </c>
      <c r="AA166" s="78">
        <v>4.9000000000000004</v>
      </c>
      <c r="AB166" s="78">
        <v>0.48</v>
      </c>
      <c r="AC166" s="78">
        <v>1.17</v>
      </c>
      <c r="AD166" s="63" t="s">
        <v>25</v>
      </c>
    </row>
    <row r="167" spans="1:30" ht="17.25" thickBot="1">
      <c r="A167" s="72">
        <v>256</v>
      </c>
      <c r="B167" s="57" t="s">
        <v>3084</v>
      </c>
      <c r="C167" s="58" t="s">
        <v>1812</v>
      </c>
      <c r="D167" s="69" t="s">
        <v>103</v>
      </c>
      <c r="E167" s="58" t="s">
        <v>85</v>
      </c>
      <c r="F167" s="69" t="s">
        <v>4016</v>
      </c>
      <c r="G167" s="69">
        <v>1995</v>
      </c>
      <c r="H167" s="70">
        <v>13</v>
      </c>
      <c r="I167" s="71">
        <v>906</v>
      </c>
      <c r="J167" s="71">
        <v>70</v>
      </c>
      <c r="K167" s="71">
        <v>62.9</v>
      </c>
      <c r="L167" s="71">
        <v>10.1</v>
      </c>
      <c r="M167" s="70">
        <v>10</v>
      </c>
      <c r="N167" s="71">
        <v>85</v>
      </c>
      <c r="O167" s="71">
        <v>5</v>
      </c>
      <c r="P167" s="70">
        <v>3</v>
      </c>
      <c r="Q167" s="71">
        <v>20</v>
      </c>
      <c r="R167" s="60">
        <v>0</v>
      </c>
      <c r="S167" s="70">
        <v>0.92</v>
      </c>
      <c r="T167" s="71">
        <v>9</v>
      </c>
      <c r="U167" s="71">
        <v>19</v>
      </c>
      <c r="V167" s="77">
        <v>-10</v>
      </c>
      <c r="W167" s="77">
        <v>-0.99</v>
      </c>
      <c r="X167" s="77">
        <v>-1.33</v>
      </c>
      <c r="Y167" s="70">
        <v>11.2</v>
      </c>
      <c r="Z167" s="71">
        <v>15.5</v>
      </c>
      <c r="AA167" s="77">
        <v>-4.3</v>
      </c>
      <c r="AB167" s="77">
        <v>-0.42</v>
      </c>
      <c r="AC167" s="77">
        <v>-0.73</v>
      </c>
      <c r="AD167" s="63" t="s">
        <v>25</v>
      </c>
    </row>
    <row r="168" spans="1:30" ht="17.25" thickBot="1">
      <c r="A168" s="72">
        <v>274</v>
      </c>
      <c r="B168" s="57" t="s">
        <v>215</v>
      </c>
      <c r="C168" s="58" t="s">
        <v>1825</v>
      </c>
      <c r="D168" s="69" t="s">
        <v>103</v>
      </c>
      <c r="E168" s="58" t="s">
        <v>77</v>
      </c>
      <c r="F168" s="69" t="s">
        <v>3927</v>
      </c>
      <c r="G168" s="69">
        <v>1996</v>
      </c>
      <c r="H168" s="70">
        <v>12</v>
      </c>
      <c r="I168" s="71">
        <v>905</v>
      </c>
      <c r="J168" s="71">
        <v>75</v>
      </c>
      <c r="K168" s="71">
        <v>62.8</v>
      </c>
      <c r="L168" s="71">
        <v>10.1</v>
      </c>
      <c r="M168" s="70">
        <v>12</v>
      </c>
      <c r="N168" s="71">
        <v>75</v>
      </c>
      <c r="O168" s="71">
        <v>3</v>
      </c>
      <c r="P168" s="59">
        <v>0</v>
      </c>
      <c r="Q168" s="60"/>
      <c r="R168" s="60">
        <v>0</v>
      </c>
      <c r="S168" s="70">
        <v>1.33</v>
      </c>
      <c r="T168" s="71">
        <v>16</v>
      </c>
      <c r="U168" s="71">
        <v>13</v>
      </c>
      <c r="V168" s="78">
        <v>3</v>
      </c>
      <c r="W168" s="78">
        <v>0.3</v>
      </c>
      <c r="X168" s="78">
        <v>0.63</v>
      </c>
      <c r="Y168" s="70">
        <v>16.8</v>
      </c>
      <c r="Z168" s="71">
        <v>13.5</v>
      </c>
      <c r="AA168" s="78">
        <v>3.2</v>
      </c>
      <c r="AB168" s="78">
        <v>0.32</v>
      </c>
      <c r="AC168" s="77">
        <v>-0.49</v>
      </c>
      <c r="AD168" s="63" t="s">
        <v>25</v>
      </c>
    </row>
    <row r="169" spans="1:30" ht="17.25" thickBot="1">
      <c r="A169" s="72">
        <v>73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3886</v>
      </c>
      <c r="G169" s="69">
        <v>1991</v>
      </c>
      <c r="H169" s="70">
        <v>12</v>
      </c>
      <c r="I169" s="71">
        <v>903</v>
      </c>
      <c r="J169" s="71">
        <v>75</v>
      </c>
      <c r="K169" s="71">
        <v>62.7</v>
      </c>
      <c r="L169" s="71">
        <v>10</v>
      </c>
      <c r="M169" s="70">
        <v>11</v>
      </c>
      <c r="N169" s="71">
        <v>81</v>
      </c>
      <c r="O169" s="71">
        <v>7</v>
      </c>
      <c r="P169" s="70">
        <v>1</v>
      </c>
      <c r="Q169" s="71">
        <v>15</v>
      </c>
      <c r="R169" s="71">
        <v>2</v>
      </c>
      <c r="S169" s="70">
        <v>0.83</v>
      </c>
      <c r="T169" s="71">
        <v>9</v>
      </c>
      <c r="U169" s="71">
        <v>13</v>
      </c>
      <c r="V169" s="77">
        <v>-4</v>
      </c>
      <c r="W169" s="77">
        <v>-0.4</v>
      </c>
      <c r="X169" s="78">
        <v>0.77</v>
      </c>
      <c r="Y169" s="70">
        <v>11.3</v>
      </c>
      <c r="Z169" s="71">
        <v>15</v>
      </c>
      <c r="AA169" s="77">
        <v>-3.7</v>
      </c>
      <c r="AB169" s="77">
        <v>-0.36</v>
      </c>
      <c r="AC169" s="78">
        <v>0.22</v>
      </c>
      <c r="AD169" s="63" t="s">
        <v>25</v>
      </c>
    </row>
    <row r="170" spans="1:30" ht="17.25" thickBot="1">
      <c r="A170" s="72">
        <v>539</v>
      </c>
      <c r="B170" s="57" t="s">
        <v>3091</v>
      </c>
      <c r="C170" s="58" t="s">
        <v>1812</v>
      </c>
      <c r="D170" s="69" t="s">
        <v>102</v>
      </c>
      <c r="E170" s="58" t="s">
        <v>95</v>
      </c>
      <c r="F170" s="69" t="s">
        <v>4202</v>
      </c>
      <c r="G170" s="69">
        <v>1999</v>
      </c>
      <c r="H170" s="70">
        <v>13</v>
      </c>
      <c r="I170" s="71">
        <v>903</v>
      </c>
      <c r="J170" s="71">
        <v>69</v>
      </c>
      <c r="K170" s="71">
        <v>62.7</v>
      </c>
      <c r="L170" s="71">
        <v>10</v>
      </c>
      <c r="M170" s="70">
        <v>11</v>
      </c>
      <c r="N170" s="71">
        <v>78</v>
      </c>
      <c r="O170" s="71">
        <v>1</v>
      </c>
      <c r="P170" s="70">
        <v>2</v>
      </c>
      <c r="Q170" s="71">
        <v>25</v>
      </c>
      <c r="R170" s="60">
        <v>0</v>
      </c>
      <c r="S170" s="70">
        <v>1.38</v>
      </c>
      <c r="T170" s="71">
        <v>16</v>
      </c>
      <c r="U170" s="71">
        <v>17</v>
      </c>
      <c r="V170" s="77">
        <v>-1</v>
      </c>
      <c r="W170" s="77">
        <v>-0.1</v>
      </c>
      <c r="X170" s="78">
        <v>1.24</v>
      </c>
      <c r="Y170" s="70">
        <v>14</v>
      </c>
      <c r="Z170" s="71">
        <v>15</v>
      </c>
      <c r="AA170" s="77">
        <v>-1</v>
      </c>
      <c r="AB170" s="77">
        <v>-0.1</v>
      </c>
      <c r="AC170" s="78">
        <v>0.71</v>
      </c>
      <c r="AD170" s="63" t="s">
        <v>25</v>
      </c>
    </row>
    <row r="171" spans="1:30" ht="17.25" thickBot="1">
      <c r="A171" s="72">
        <v>328</v>
      </c>
      <c r="B171" s="57" t="s">
        <v>240</v>
      </c>
      <c r="C171" s="58" t="s">
        <v>1829</v>
      </c>
      <c r="D171" s="69" t="s">
        <v>104</v>
      </c>
      <c r="E171" s="58" t="s">
        <v>69</v>
      </c>
      <c r="F171" s="69" t="s">
        <v>4065</v>
      </c>
      <c r="G171" s="69">
        <v>1994</v>
      </c>
      <c r="H171" s="70">
        <v>12</v>
      </c>
      <c r="I171" s="71">
        <v>897</v>
      </c>
      <c r="J171" s="71">
        <v>75</v>
      </c>
      <c r="K171" s="71">
        <v>62.3</v>
      </c>
      <c r="L171" s="71">
        <v>10</v>
      </c>
      <c r="M171" s="70">
        <v>10</v>
      </c>
      <c r="N171" s="71">
        <v>81</v>
      </c>
      <c r="O171" s="71">
        <v>5</v>
      </c>
      <c r="P171" s="70">
        <v>2</v>
      </c>
      <c r="Q171" s="71">
        <v>45</v>
      </c>
      <c r="R171" s="71">
        <v>2</v>
      </c>
      <c r="S171" s="70">
        <v>2</v>
      </c>
      <c r="T171" s="71">
        <v>13</v>
      </c>
      <c r="U171" s="71">
        <v>10</v>
      </c>
      <c r="V171" s="78">
        <v>3</v>
      </c>
      <c r="W171" s="78">
        <v>0.3</v>
      </c>
      <c r="X171" s="78">
        <v>1.3</v>
      </c>
      <c r="Y171" s="70">
        <v>17</v>
      </c>
      <c r="Z171" s="71">
        <v>15.5</v>
      </c>
      <c r="AA171" s="78">
        <v>1.5</v>
      </c>
      <c r="AB171" s="78">
        <v>0.15</v>
      </c>
      <c r="AC171" s="78">
        <v>0.57999999999999996</v>
      </c>
      <c r="AD171" s="63" t="s">
        <v>25</v>
      </c>
    </row>
    <row r="172" spans="1:30" ht="17.25" thickBot="1">
      <c r="A172" s="72">
        <v>13</v>
      </c>
      <c r="B172" s="57" t="s">
        <v>106</v>
      </c>
      <c r="C172" s="58" t="s">
        <v>1815</v>
      </c>
      <c r="D172" s="69" t="s">
        <v>1833</v>
      </c>
      <c r="E172" s="58" t="s">
        <v>93</v>
      </c>
      <c r="F172" s="69" t="s">
        <v>3842</v>
      </c>
      <c r="G172" s="69">
        <v>2001</v>
      </c>
      <c r="H172" s="70">
        <v>13</v>
      </c>
      <c r="I172" s="71">
        <v>888</v>
      </c>
      <c r="J172" s="71">
        <v>68</v>
      </c>
      <c r="K172" s="71">
        <v>61.7</v>
      </c>
      <c r="L172" s="71">
        <v>9.9</v>
      </c>
      <c r="M172" s="70">
        <v>12</v>
      </c>
      <c r="N172" s="71">
        <v>70</v>
      </c>
      <c r="O172" s="71">
        <v>3</v>
      </c>
      <c r="P172" s="70">
        <v>1</v>
      </c>
      <c r="Q172" s="71">
        <v>45</v>
      </c>
      <c r="R172" s="60">
        <v>0</v>
      </c>
      <c r="S172" s="70">
        <v>1.1499999999999999</v>
      </c>
      <c r="T172" s="71">
        <v>11</v>
      </c>
      <c r="U172" s="71">
        <v>16</v>
      </c>
      <c r="V172" s="77">
        <v>-5</v>
      </c>
      <c r="W172" s="77">
        <v>-0.51</v>
      </c>
      <c r="X172" s="77">
        <v>-0.51</v>
      </c>
      <c r="Y172" s="70">
        <v>11.8</v>
      </c>
      <c r="Z172" s="71">
        <v>14.9</v>
      </c>
      <c r="AA172" s="77">
        <v>-3.1</v>
      </c>
      <c r="AB172" s="77">
        <v>-0.31</v>
      </c>
      <c r="AC172" s="78">
        <v>0.32</v>
      </c>
      <c r="AD172" s="63" t="s">
        <v>25</v>
      </c>
    </row>
    <row r="173" spans="1:30" ht="17.25" thickBot="1">
      <c r="A173" s="72">
        <v>568</v>
      </c>
      <c r="B173" s="57" t="s">
        <v>344</v>
      </c>
      <c r="C173" s="58" t="s">
        <v>1818</v>
      </c>
      <c r="D173" s="69" t="s">
        <v>104</v>
      </c>
      <c r="E173" s="58" t="s">
        <v>73</v>
      </c>
      <c r="F173" s="69" t="s">
        <v>4227</v>
      </c>
      <c r="G173" s="69">
        <v>1992</v>
      </c>
      <c r="H173" s="70">
        <v>15</v>
      </c>
      <c r="I173" s="71">
        <v>888</v>
      </c>
      <c r="J173" s="71">
        <v>59</v>
      </c>
      <c r="K173" s="71">
        <v>61.7</v>
      </c>
      <c r="L173" s="71">
        <v>9.9</v>
      </c>
      <c r="M173" s="70">
        <v>8</v>
      </c>
      <c r="N173" s="71">
        <v>90</v>
      </c>
      <c r="O173" s="71">
        <v>8</v>
      </c>
      <c r="P173" s="70">
        <v>7</v>
      </c>
      <c r="Q173" s="71">
        <v>24</v>
      </c>
      <c r="R173" s="60">
        <v>0</v>
      </c>
      <c r="S173" s="70">
        <v>1.67</v>
      </c>
      <c r="T173" s="71">
        <v>22</v>
      </c>
      <c r="U173" s="71">
        <v>20</v>
      </c>
      <c r="V173" s="78">
        <v>2</v>
      </c>
      <c r="W173" s="78">
        <v>0.2</v>
      </c>
      <c r="X173" s="77">
        <v>-0.28999999999999998</v>
      </c>
      <c r="Y173" s="70">
        <v>16</v>
      </c>
      <c r="Z173" s="71">
        <v>15.6</v>
      </c>
      <c r="AA173" s="78">
        <v>0.4</v>
      </c>
      <c r="AB173" s="78">
        <v>0.05</v>
      </c>
      <c r="AC173" s="77">
        <v>-0.63</v>
      </c>
      <c r="AD173" s="63" t="s">
        <v>25</v>
      </c>
    </row>
    <row r="174" spans="1:30" ht="17.25" thickBot="1">
      <c r="A174" s="72">
        <v>405</v>
      </c>
      <c r="B174" s="57" t="s">
        <v>275</v>
      </c>
      <c r="C174" s="58" t="s">
        <v>1841</v>
      </c>
      <c r="D174" s="69" t="s">
        <v>1810</v>
      </c>
      <c r="E174" s="58" t="s">
        <v>93</v>
      </c>
      <c r="F174" s="69" t="s">
        <v>4119</v>
      </c>
      <c r="G174" s="69">
        <v>2000</v>
      </c>
      <c r="H174" s="70">
        <v>10</v>
      </c>
      <c r="I174" s="71">
        <v>886</v>
      </c>
      <c r="J174" s="71">
        <v>89</v>
      </c>
      <c r="K174" s="71">
        <v>61.5</v>
      </c>
      <c r="L174" s="71">
        <v>9.8000000000000007</v>
      </c>
      <c r="M174" s="70">
        <v>10</v>
      </c>
      <c r="N174" s="71">
        <v>89</v>
      </c>
      <c r="O174" s="71">
        <v>9</v>
      </c>
      <c r="P174" s="59">
        <v>0</v>
      </c>
      <c r="Q174" s="60"/>
      <c r="R174" s="60">
        <v>0</v>
      </c>
      <c r="S174" s="70">
        <v>1.2</v>
      </c>
      <c r="T174" s="71">
        <v>13</v>
      </c>
      <c r="U174" s="71">
        <v>17</v>
      </c>
      <c r="V174" s="77">
        <v>-4</v>
      </c>
      <c r="W174" s="77">
        <v>-0.41</v>
      </c>
      <c r="X174" s="77">
        <v>-0.24</v>
      </c>
      <c r="Y174" s="70">
        <v>13</v>
      </c>
      <c r="Z174" s="71">
        <v>17.5</v>
      </c>
      <c r="AA174" s="77">
        <v>-4.5</v>
      </c>
      <c r="AB174" s="77">
        <v>-0.45</v>
      </c>
      <c r="AC174" s="77">
        <v>-0.05</v>
      </c>
      <c r="AD174" s="63" t="s">
        <v>25</v>
      </c>
    </row>
    <row r="175" spans="1:30" ht="17.25" thickBot="1">
      <c r="A175" s="72">
        <v>340</v>
      </c>
      <c r="B175" s="57" t="s">
        <v>244</v>
      </c>
      <c r="C175" s="58" t="s">
        <v>1812</v>
      </c>
      <c r="D175" s="69" t="s">
        <v>103</v>
      </c>
      <c r="E175" s="58" t="s">
        <v>71</v>
      </c>
      <c r="F175" s="69" t="s">
        <v>3750</v>
      </c>
      <c r="G175" s="69">
        <v>1996</v>
      </c>
      <c r="H175" s="70">
        <v>11</v>
      </c>
      <c r="I175" s="71">
        <v>881</v>
      </c>
      <c r="J175" s="71">
        <v>80</v>
      </c>
      <c r="K175" s="71">
        <v>61.2</v>
      </c>
      <c r="L175" s="71">
        <v>9.8000000000000007</v>
      </c>
      <c r="M175" s="70">
        <v>11</v>
      </c>
      <c r="N175" s="71">
        <v>80</v>
      </c>
      <c r="O175" s="71">
        <v>3</v>
      </c>
      <c r="P175" s="59">
        <v>0</v>
      </c>
      <c r="Q175" s="60"/>
      <c r="R175" s="60">
        <v>0</v>
      </c>
      <c r="S175" s="70">
        <v>2.36</v>
      </c>
      <c r="T175" s="71">
        <v>22</v>
      </c>
      <c r="U175" s="71">
        <v>8</v>
      </c>
      <c r="V175" s="78">
        <v>14</v>
      </c>
      <c r="W175" s="78">
        <v>1.43</v>
      </c>
      <c r="X175" s="78">
        <v>2.0699999999999998</v>
      </c>
      <c r="Y175" s="70">
        <v>17.100000000000001</v>
      </c>
      <c r="Z175" s="71">
        <v>12</v>
      </c>
      <c r="AA175" s="78">
        <v>5.0999999999999996</v>
      </c>
      <c r="AB175" s="78">
        <v>0.52</v>
      </c>
      <c r="AC175" s="78">
        <v>1.21</v>
      </c>
      <c r="AD175" s="63" t="s">
        <v>25</v>
      </c>
    </row>
    <row r="176" spans="1:30" ht="17.25" thickBot="1">
      <c r="A176" s="72">
        <v>373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4092</v>
      </c>
      <c r="G176" s="69">
        <v>1996</v>
      </c>
      <c r="H176" s="70">
        <v>13</v>
      </c>
      <c r="I176" s="71">
        <v>879</v>
      </c>
      <c r="J176" s="71">
        <v>68</v>
      </c>
      <c r="K176" s="71">
        <v>61</v>
      </c>
      <c r="L176" s="71">
        <v>9.8000000000000007</v>
      </c>
      <c r="M176" s="70">
        <v>10</v>
      </c>
      <c r="N176" s="71">
        <v>87</v>
      </c>
      <c r="O176" s="71">
        <v>8</v>
      </c>
      <c r="P176" s="70">
        <v>3</v>
      </c>
      <c r="Q176" s="71">
        <v>4</v>
      </c>
      <c r="R176" s="71">
        <v>2</v>
      </c>
      <c r="S176" s="70">
        <v>2.08</v>
      </c>
      <c r="T176" s="71">
        <v>12</v>
      </c>
      <c r="U176" s="71">
        <v>12</v>
      </c>
      <c r="V176" s="60">
        <v>0</v>
      </c>
      <c r="W176" s="60">
        <v>0</v>
      </c>
      <c r="X176" s="78">
        <v>0.48</v>
      </c>
      <c r="Y176" s="70">
        <v>15.4</v>
      </c>
      <c r="Z176" s="71">
        <v>17.100000000000001</v>
      </c>
      <c r="AA176" s="77">
        <v>-1.7</v>
      </c>
      <c r="AB176" s="77">
        <v>-0.17</v>
      </c>
      <c r="AC176" s="77">
        <v>-0.26</v>
      </c>
      <c r="AD176" s="63" t="s">
        <v>25</v>
      </c>
    </row>
    <row r="177" spans="1:30" ht="17.25" thickBot="1">
      <c r="A177" s="72">
        <v>440</v>
      </c>
      <c r="B177" s="57" t="s">
        <v>285</v>
      </c>
      <c r="C177" s="58" t="s">
        <v>1812</v>
      </c>
      <c r="D177" s="69" t="s">
        <v>1819</v>
      </c>
      <c r="E177" s="58" t="s">
        <v>81</v>
      </c>
      <c r="F177" s="69" t="s">
        <v>4139</v>
      </c>
      <c r="G177" s="69">
        <v>2002</v>
      </c>
      <c r="H177" s="70">
        <v>13</v>
      </c>
      <c r="I177" s="71">
        <v>874</v>
      </c>
      <c r="J177" s="71">
        <v>67</v>
      </c>
      <c r="K177" s="71">
        <v>60.7</v>
      </c>
      <c r="L177" s="71">
        <v>9.6999999999999993</v>
      </c>
      <c r="M177" s="70">
        <v>9</v>
      </c>
      <c r="N177" s="71">
        <v>85</v>
      </c>
      <c r="O177" s="71">
        <v>5</v>
      </c>
      <c r="P177" s="70">
        <v>4</v>
      </c>
      <c r="Q177" s="71">
        <v>26</v>
      </c>
      <c r="R177" s="60">
        <v>0</v>
      </c>
      <c r="S177" s="70">
        <v>1.1499999999999999</v>
      </c>
      <c r="T177" s="71">
        <v>18</v>
      </c>
      <c r="U177" s="71">
        <v>18</v>
      </c>
      <c r="V177" s="60">
        <v>0</v>
      </c>
      <c r="W177" s="60">
        <v>0</v>
      </c>
      <c r="X177" s="60">
        <v>0</v>
      </c>
      <c r="Y177" s="70">
        <v>18.899999999999999</v>
      </c>
      <c r="Z177" s="71">
        <v>17.899999999999999</v>
      </c>
      <c r="AA177" s="78">
        <v>1</v>
      </c>
      <c r="AB177" s="78">
        <v>0.11</v>
      </c>
      <c r="AC177" s="77">
        <v>-0.74</v>
      </c>
      <c r="AD177" s="63" t="s">
        <v>25</v>
      </c>
    </row>
    <row r="178" spans="1:30" ht="17.25" thickBot="1">
      <c r="A178" s="72">
        <v>396</v>
      </c>
      <c r="B178" s="57" t="s">
        <v>3054</v>
      </c>
      <c r="C178" s="58" t="s">
        <v>1822</v>
      </c>
      <c r="D178" s="69" t="s">
        <v>104</v>
      </c>
      <c r="E178" s="58" t="s">
        <v>87</v>
      </c>
      <c r="F178" s="69" t="s">
        <v>4111</v>
      </c>
      <c r="G178" s="69">
        <v>2002</v>
      </c>
      <c r="H178" s="70">
        <v>10</v>
      </c>
      <c r="I178" s="71">
        <v>872</v>
      </c>
      <c r="J178" s="71">
        <v>87</v>
      </c>
      <c r="K178" s="71">
        <v>60.6</v>
      </c>
      <c r="L178" s="71">
        <v>9.6999999999999993</v>
      </c>
      <c r="M178" s="70">
        <v>10</v>
      </c>
      <c r="N178" s="71">
        <v>87</v>
      </c>
      <c r="O178" s="71">
        <v>8</v>
      </c>
      <c r="P178" s="59">
        <v>0</v>
      </c>
      <c r="Q178" s="60"/>
      <c r="R178" s="60">
        <v>0</v>
      </c>
      <c r="S178" s="70">
        <v>0.7</v>
      </c>
      <c r="T178" s="71">
        <v>10</v>
      </c>
      <c r="U178" s="71">
        <v>18</v>
      </c>
      <c r="V178" s="77">
        <v>-8</v>
      </c>
      <c r="W178" s="77">
        <v>-0.83</v>
      </c>
      <c r="X178" s="77">
        <v>-0.35</v>
      </c>
      <c r="Y178" s="70">
        <v>10.9</v>
      </c>
      <c r="Z178" s="71">
        <v>15.8</v>
      </c>
      <c r="AA178" s="77">
        <v>-4.9000000000000004</v>
      </c>
      <c r="AB178" s="77">
        <v>-0.5</v>
      </c>
      <c r="AC178" s="77">
        <v>-0.14000000000000001</v>
      </c>
      <c r="AD178" s="63" t="s">
        <v>25</v>
      </c>
    </row>
    <row r="179" spans="1:30" ht="17.25" thickBot="1">
      <c r="A179" s="72">
        <v>411</v>
      </c>
      <c r="B179" s="57" t="s">
        <v>279</v>
      </c>
      <c r="C179" s="58" t="s">
        <v>1837</v>
      </c>
      <c r="D179" s="69" t="s">
        <v>102</v>
      </c>
      <c r="E179" s="58" t="s">
        <v>79</v>
      </c>
      <c r="F179" s="69" t="s">
        <v>4123</v>
      </c>
      <c r="G179" s="69">
        <v>1999</v>
      </c>
      <c r="H179" s="70">
        <v>15</v>
      </c>
      <c r="I179" s="71">
        <v>872</v>
      </c>
      <c r="J179" s="71">
        <v>58</v>
      </c>
      <c r="K179" s="71">
        <v>60.6</v>
      </c>
      <c r="L179" s="71">
        <v>9.6999999999999993</v>
      </c>
      <c r="M179" s="70">
        <v>9</v>
      </c>
      <c r="N179" s="71">
        <v>82</v>
      </c>
      <c r="O179" s="71">
        <v>4</v>
      </c>
      <c r="P179" s="70">
        <v>6</v>
      </c>
      <c r="Q179" s="71">
        <v>22</v>
      </c>
      <c r="R179" s="71">
        <v>1</v>
      </c>
      <c r="S179" s="70">
        <v>2.4700000000000002</v>
      </c>
      <c r="T179" s="71">
        <v>26</v>
      </c>
      <c r="U179" s="71">
        <v>9</v>
      </c>
      <c r="V179" s="78">
        <v>17</v>
      </c>
      <c r="W179" s="78">
        <v>1.75</v>
      </c>
      <c r="X179" s="78">
        <v>1.1200000000000001</v>
      </c>
      <c r="Y179" s="70">
        <v>21.9</v>
      </c>
      <c r="Z179" s="71">
        <v>11.8</v>
      </c>
      <c r="AA179" s="78">
        <v>10.1</v>
      </c>
      <c r="AB179" s="78">
        <v>1.04</v>
      </c>
      <c r="AC179" s="78">
        <v>0.67</v>
      </c>
      <c r="AD179" s="63" t="s">
        <v>25</v>
      </c>
    </row>
    <row r="180" spans="1:30" ht="17.25" thickBot="1">
      <c r="A180" s="72">
        <v>376</v>
      </c>
      <c r="B180" s="57" t="s">
        <v>3220</v>
      </c>
      <c r="C180" s="58" t="s">
        <v>1812</v>
      </c>
      <c r="D180" s="69" t="s">
        <v>104</v>
      </c>
      <c r="E180" s="58" t="s">
        <v>2634</v>
      </c>
      <c r="F180" s="69" t="s">
        <v>3745</v>
      </c>
      <c r="G180" s="69">
        <v>2002</v>
      </c>
      <c r="H180" s="70">
        <v>11</v>
      </c>
      <c r="I180" s="71">
        <v>862</v>
      </c>
      <c r="J180" s="71">
        <v>78</v>
      </c>
      <c r="K180" s="71">
        <v>59.9</v>
      </c>
      <c r="L180" s="71">
        <v>9.6</v>
      </c>
      <c r="M180" s="70">
        <v>9</v>
      </c>
      <c r="N180" s="71">
        <v>88</v>
      </c>
      <c r="O180" s="71">
        <v>8</v>
      </c>
      <c r="P180" s="70">
        <v>2</v>
      </c>
      <c r="Q180" s="71">
        <v>34</v>
      </c>
      <c r="R180" s="71">
        <v>2</v>
      </c>
      <c r="S180" s="70">
        <v>0.73</v>
      </c>
      <c r="T180" s="71">
        <v>11</v>
      </c>
      <c r="U180" s="71">
        <v>18</v>
      </c>
      <c r="V180" s="77">
        <v>-7</v>
      </c>
      <c r="W180" s="77">
        <v>-0.73</v>
      </c>
      <c r="X180" s="78">
        <v>0.51</v>
      </c>
      <c r="Y180" s="70">
        <v>7.1</v>
      </c>
      <c r="Z180" s="71">
        <v>18.8</v>
      </c>
      <c r="AA180" s="77">
        <v>-11.7</v>
      </c>
      <c r="AB180" s="77">
        <v>-1.22</v>
      </c>
      <c r="AC180" s="77">
        <v>-0.18</v>
      </c>
      <c r="AD180" s="63" t="s">
        <v>25</v>
      </c>
    </row>
    <row r="181" spans="1:30" ht="17.25" thickBot="1">
      <c r="A181" s="72">
        <v>189</v>
      </c>
      <c r="B181" s="57" t="s">
        <v>179</v>
      </c>
      <c r="C181" s="58" t="s">
        <v>1832</v>
      </c>
      <c r="D181" s="69" t="s">
        <v>102</v>
      </c>
      <c r="E181" s="58" t="s">
        <v>73</v>
      </c>
      <c r="F181" s="69" t="s">
        <v>3973</v>
      </c>
      <c r="G181" s="69">
        <v>2004</v>
      </c>
      <c r="H181" s="70">
        <v>15</v>
      </c>
      <c r="I181" s="71">
        <v>859</v>
      </c>
      <c r="J181" s="71">
        <v>57</v>
      </c>
      <c r="K181" s="71">
        <v>59.7</v>
      </c>
      <c r="L181" s="71">
        <v>9.5</v>
      </c>
      <c r="M181" s="70">
        <v>10</v>
      </c>
      <c r="N181" s="71">
        <v>72</v>
      </c>
      <c r="O181" s="71">
        <v>3</v>
      </c>
      <c r="P181" s="70">
        <v>5</v>
      </c>
      <c r="Q181" s="71">
        <v>28</v>
      </c>
      <c r="R181" s="60">
        <v>0</v>
      </c>
      <c r="S181" s="70">
        <v>1.67</v>
      </c>
      <c r="T181" s="71">
        <v>16</v>
      </c>
      <c r="U181" s="71">
        <v>19</v>
      </c>
      <c r="V181" s="77">
        <v>-3</v>
      </c>
      <c r="W181" s="77">
        <v>-0.31</v>
      </c>
      <c r="X181" s="77">
        <v>-1.55</v>
      </c>
      <c r="Y181" s="70">
        <v>14.7</v>
      </c>
      <c r="Z181" s="71">
        <v>14.2</v>
      </c>
      <c r="AA181" s="78">
        <v>0.5</v>
      </c>
      <c r="AB181" s="78">
        <v>0.05</v>
      </c>
      <c r="AC181" s="77">
        <v>-0.57999999999999996</v>
      </c>
      <c r="AD181" s="63" t="s">
        <v>25</v>
      </c>
    </row>
    <row r="182" spans="1:30" ht="17.25" thickBot="1">
      <c r="A182" s="72">
        <v>132</v>
      </c>
      <c r="B182" s="57" t="s">
        <v>2655</v>
      </c>
      <c r="C182" s="58" t="s">
        <v>1844</v>
      </c>
      <c r="D182" s="69" t="s">
        <v>104</v>
      </c>
      <c r="E182" s="58" t="s">
        <v>2347</v>
      </c>
      <c r="F182" s="69" t="s">
        <v>3928</v>
      </c>
      <c r="G182" s="69">
        <v>2002</v>
      </c>
      <c r="H182" s="70">
        <v>10</v>
      </c>
      <c r="I182" s="71">
        <v>855</v>
      </c>
      <c r="J182" s="71">
        <v>86</v>
      </c>
      <c r="K182" s="71">
        <v>59.4</v>
      </c>
      <c r="L182" s="71">
        <v>9.5</v>
      </c>
      <c r="M182" s="70">
        <v>10</v>
      </c>
      <c r="N182" s="71">
        <v>86</v>
      </c>
      <c r="O182" s="71">
        <v>9</v>
      </c>
      <c r="P182" s="59">
        <v>0</v>
      </c>
      <c r="Q182" s="60"/>
      <c r="R182" s="71">
        <v>1</v>
      </c>
      <c r="S182" s="70">
        <v>0.4</v>
      </c>
      <c r="T182" s="71">
        <v>8</v>
      </c>
      <c r="U182" s="71">
        <v>22</v>
      </c>
      <c r="V182" s="77">
        <v>-14</v>
      </c>
      <c r="W182" s="77">
        <v>-1.47</v>
      </c>
      <c r="X182" s="77">
        <v>-0.86</v>
      </c>
      <c r="Y182" s="70">
        <v>8.1</v>
      </c>
      <c r="Z182" s="71">
        <v>17.399999999999999</v>
      </c>
      <c r="AA182" s="77">
        <v>-9.3000000000000007</v>
      </c>
      <c r="AB182" s="77">
        <v>-0.97</v>
      </c>
      <c r="AC182" s="77">
        <v>-0.5</v>
      </c>
      <c r="AD182" s="63" t="s">
        <v>25</v>
      </c>
    </row>
    <row r="183" spans="1:30" ht="17.25" thickBot="1">
      <c r="A183" s="72">
        <v>52</v>
      </c>
      <c r="B183" s="57" t="s">
        <v>2705</v>
      </c>
      <c r="C183" s="58" t="s">
        <v>1827</v>
      </c>
      <c r="D183" s="69" t="s">
        <v>104</v>
      </c>
      <c r="E183" s="58" t="s">
        <v>75</v>
      </c>
      <c r="F183" s="69" t="s">
        <v>3870</v>
      </c>
      <c r="G183" s="69">
        <v>1999</v>
      </c>
      <c r="H183" s="70">
        <v>12</v>
      </c>
      <c r="I183" s="71">
        <v>847</v>
      </c>
      <c r="J183" s="71">
        <v>71</v>
      </c>
      <c r="K183" s="71">
        <v>58.8</v>
      </c>
      <c r="L183" s="71">
        <v>9.4</v>
      </c>
      <c r="M183" s="70">
        <v>9</v>
      </c>
      <c r="N183" s="71">
        <v>89</v>
      </c>
      <c r="O183" s="71">
        <v>8</v>
      </c>
      <c r="P183" s="70">
        <v>3</v>
      </c>
      <c r="Q183" s="71">
        <v>15</v>
      </c>
      <c r="R183" s="71">
        <v>4</v>
      </c>
      <c r="S183" s="70">
        <v>1.42</v>
      </c>
      <c r="T183" s="71">
        <v>21</v>
      </c>
      <c r="U183" s="71">
        <v>16</v>
      </c>
      <c r="V183" s="78">
        <v>5</v>
      </c>
      <c r="W183" s="78">
        <v>0.53</v>
      </c>
      <c r="X183" s="78">
        <v>1.29</v>
      </c>
      <c r="Y183" s="70">
        <v>13.3</v>
      </c>
      <c r="Z183" s="71">
        <v>16.399999999999999</v>
      </c>
      <c r="AA183" s="77">
        <v>-3.1</v>
      </c>
      <c r="AB183" s="77">
        <v>-0.33</v>
      </c>
      <c r="AC183" s="78">
        <v>0.09</v>
      </c>
      <c r="AD183" s="63" t="s">
        <v>25</v>
      </c>
    </row>
    <row r="184" spans="1:30" ht="17.25" thickBot="1">
      <c r="A184" s="72">
        <v>129</v>
      </c>
      <c r="B184" s="57" t="s">
        <v>2653</v>
      </c>
      <c r="C184" s="58" t="s">
        <v>1832</v>
      </c>
      <c r="D184" s="69" t="s">
        <v>103</v>
      </c>
      <c r="E184" s="58" t="s">
        <v>2347</v>
      </c>
      <c r="F184" s="69" t="s">
        <v>3925</v>
      </c>
      <c r="G184" s="69">
        <v>1996</v>
      </c>
      <c r="H184" s="70">
        <v>11</v>
      </c>
      <c r="I184" s="71">
        <v>845</v>
      </c>
      <c r="J184" s="71">
        <v>77</v>
      </c>
      <c r="K184" s="71">
        <v>58.7</v>
      </c>
      <c r="L184" s="71">
        <v>9.4</v>
      </c>
      <c r="M184" s="70">
        <v>10</v>
      </c>
      <c r="N184" s="71">
        <v>84</v>
      </c>
      <c r="O184" s="71">
        <v>8</v>
      </c>
      <c r="P184" s="70">
        <v>1</v>
      </c>
      <c r="Q184" s="71">
        <v>6</v>
      </c>
      <c r="R184" s="71">
        <v>1</v>
      </c>
      <c r="S184" s="70">
        <v>0.36</v>
      </c>
      <c r="T184" s="71">
        <v>8</v>
      </c>
      <c r="U184" s="71">
        <v>24</v>
      </c>
      <c r="V184" s="77">
        <v>-16</v>
      </c>
      <c r="W184" s="77">
        <v>-1.7</v>
      </c>
      <c r="X184" s="77">
        <v>-1.4</v>
      </c>
      <c r="Y184" s="70">
        <v>7.6</v>
      </c>
      <c r="Z184" s="71">
        <v>18.399999999999999</v>
      </c>
      <c r="AA184" s="77">
        <v>-10.8</v>
      </c>
      <c r="AB184" s="77">
        <v>-1.1499999999999999</v>
      </c>
      <c r="AC184" s="77">
        <v>-0.93</v>
      </c>
      <c r="AD184" s="63" t="s">
        <v>25</v>
      </c>
    </row>
    <row r="185" spans="1:30" ht="17.25" thickBot="1">
      <c r="A185" s="72">
        <v>278</v>
      </c>
      <c r="B185" s="57" t="s">
        <v>1949</v>
      </c>
      <c r="C185" s="58" t="s">
        <v>1822</v>
      </c>
      <c r="D185" s="69" t="s">
        <v>1819</v>
      </c>
      <c r="E185" s="58" t="s">
        <v>73</v>
      </c>
      <c r="F185" s="69" t="s">
        <v>4027</v>
      </c>
      <c r="G185" s="69">
        <v>2001</v>
      </c>
      <c r="H185" s="70">
        <v>16</v>
      </c>
      <c r="I185" s="71">
        <v>845</v>
      </c>
      <c r="J185" s="71">
        <v>53</v>
      </c>
      <c r="K185" s="71">
        <v>58.7</v>
      </c>
      <c r="L185" s="71">
        <v>9.4</v>
      </c>
      <c r="M185" s="70">
        <v>6</v>
      </c>
      <c r="N185" s="71">
        <v>79</v>
      </c>
      <c r="O185" s="71">
        <v>1</v>
      </c>
      <c r="P185" s="70">
        <v>10</v>
      </c>
      <c r="Q185" s="71">
        <v>37</v>
      </c>
      <c r="R185" s="60">
        <v>0</v>
      </c>
      <c r="S185" s="70">
        <v>1.63</v>
      </c>
      <c r="T185" s="71">
        <v>20</v>
      </c>
      <c r="U185" s="71">
        <v>16</v>
      </c>
      <c r="V185" s="78">
        <v>4</v>
      </c>
      <c r="W185" s="78">
        <v>0.43</v>
      </c>
      <c r="X185" s="78">
        <v>0.27</v>
      </c>
      <c r="Y185" s="70">
        <v>17.100000000000001</v>
      </c>
      <c r="Z185" s="71">
        <v>13.6</v>
      </c>
      <c r="AA185" s="78">
        <v>3.4</v>
      </c>
      <c r="AB185" s="78">
        <v>0.37</v>
      </c>
      <c r="AC185" s="78">
        <v>0.2</v>
      </c>
      <c r="AD185" s="63" t="s">
        <v>25</v>
      </c>
    </row>
    <row r="186" spans="1:30" ht="17.25" thickBot="1">
      <c r="A186" s="72">
        <v>242</v>
      </c>
      <c r="B186" s="57" t="s">
        <v>203</v>
      </c>
      <c r="C186" s="58" t="s">
        <v>1818</v>
      </c>
      <c r="D186" s="69" t="s">
        <v>104</v>
      </c>
      <c r="E186" s="58" t="s">
        <v>73</v>
      </c>
      <c r="F186" s="69" t="s">
        <v>4009</v>
      </c>
      <c r="G186" s="69">
        <v>2000</v>
      </c>
      <c r="H186" s="70">
        <v>11</v>
      </c>
      <c r="I186" s="71">
        <v>839</v>
      </c>
      <c r="J186" s="71">
        <v>76</v>
      </c>
      <c r="K186" s="71">
        <v>58.3</v>
      </c>
      <c r="L186" s="71">
        <v>9.3000000000000007</v>
      </c>
      <c r="M186" s="70">
        <v>9</v>
      </c>
      <c r="N186" s="71">
        <v>90</v>
      </c>
      <c r="O186" s="71">
        <v>9</v>
      </c>
      <c r="P186" s="70">
        <v>2</v>
      </c>
      <c r="Q186" s="71">
        <v>15</v>
      </c>
      <c r="R186" s="71">
        <v>4</v>
      </c>
      <c r="S186" s="70">
        <v>1.73</v>
      </c>
      <c r="T186" s="71">
        <v>21</v>
      </c>
      <c r="U186" s="71">
        <v>12</v>
      </c>
      <c r="V186" s="78">
        <v>9</v>
      </c>
      <c r="W186" s="78">
        <v>0.97</v>
      </c>
      <c r="X186" s="78">
        <v>1.56</v>
      </c>
      <c r="Y186" s="70">
        <v>17.100000000000001</v>
      </c>
      <c r="Z186" s="71">
        <v>11.7</v>
      </c>
      <c r="AA186" s="78">
        <v>5.4</v>
      </c>
      <c r="AB186" s="78">
        <v>0.57999999999999996</v>
      </c>
      <c r="AC186" s="78">
        <v>0.71</v>
      </c>
      <c r="AD186" s="63" t="s">
        <v>25</v>
      </c>
    </row>
    <row r="187" spans="1:30" ht="17.25" thickBot="1">
      <c r="A187" s="72">
        <v>333</v>
      </c>
      <c r="B187" s="57" t="s">
        <v>241</v>
      </c>
      <c r="C187" s="58" t="s">
        <v>1812</v>
      </c>
      <c r="D187" s="69" t="s">
        <v>103</v>
      </c>
      <c r="E187" s="58" t="s">
        <v>67</v>
      </c>
      <c r="F187" s="69" t="s">
        <v>4069</v>
      </c>
      <c r="G187" s="69">
        <v>1997</v>
      </c>
      <c r="H187" s="70">
        <v>13</v>
      </c>
      <c r="I187" s="71">
        <v>839</v>
      </c>
      <c r="J187" s="71">
        <v>65</v>
      </c>
      <c r="K187" s="71">
        <v>58.3</v>
      </c>
      <c r="L187" s="71">
        <v>9.3000000000000007</v>
      </c>
      <c r="M187" s="70">
        <v>8</v>
      </c>
      <c r="N187" s="71">
        <v>90</v>
      </c>
      <c r="O187" s="71">
        <v>8</v>
      </c>
      <c r="P187" s="70">
        <v>5</v>
      </c>
      <c r="Q187" s="71">
        <v>24</v>
      </c>
      <c r="R187" s="60">
        <v>0</v>
      </c>
      <c r="S187" s="70">
        <v>1.54</v>
      </c>
      <c r="T187" s="71">
        <v>23</v>
      </c>
      <c r="U187" s="71">
        <v>11</v>
      </c>
      <c r="V187" s="78">
        <v>12</v>
      </c>
      <c r="W187" s="78">
        <v>1.29</v>
      </c>
      <c r="X187" s="78">
        <v>1.29</v>
      </c>
      <c r="Y187" s="70">
        <v>19.100000000000001</v>
      </c>
      <c r="Z187" s="71">
        <v>11.3</v>
      </c>
      <c r="AA187" s="78">
        <v>7.8</v>
      </c>
      <c r="AB187" s="78">
        <v>0.83</v>
      </c>
      <c r="AC187" s="78">
        <v>0.51</v>
      </c>
      <c r="AD187" s="63" t="s">
        <v>25</v>
      </c>
    </row>
    <row r="188" spans="1:30" ht="17.25" thickBot="1">
      <c r="A188" s="72">
        <v>342</v>
      </c>
      <c r="B188" s="57" t="s">
        <v>245</v>
      </c>
      <c r="C188" s="58" t="s">
        <v>1812</v>
      </c>
      <c r="D188" s="69" t="s">
        <v>104</v>
      </c>
      <c r="E188" s="58" t="s">
        <v>69</v>
      </c>
      <c r="F188" s="69" t="s">
        <v>4075</v>
      </c>
      <c r="G188" s="69">
        <v>1993</v>
      </c>
      <c r="H188" s="70">
        <v>11</v>
      </c>
      <c r="I188" s="71">
        <v>838</v>
      </c>
      <c r="J188" s="71">
        <v>76</v>
      </c>
      <c r="K188" s="71">
        <v>58.2</v>
      </c>
      <c r="L188" s="71">
        <v>9.3000000000000007</v>
      </c>
      <c r="M188" s="70">
        <v>9</v>
      </c>
      <c r="N188" s="71">
        <v>90</v>
      </c>
      <c r="O188" s="71">
        <v>9</v>
      </c>
      <c r="P188" s="70">
        <v>2</v>
      </c>
      <c r="Q188" s="71">
        <v>14</v>
      </c>
      <c r="R188" s="71">
        <v>3</v>
      </c>
      <c r="S188" s="70">
        <v>1.64</v>
      </c>
      <c r="T188" s="71">
        <v>11</v>
      </c>
      <c r="U188" s="71">
        <v>12</v>
      </c>
      <c r="V188" s="77">
        <v>-1</v>
      </c>
      <c r="W188" s="77">
        <v>-0.11</v>
      </c>
      <c r="X188" s="78">
        <v>0.19</v>
      </c>
      <c r="Y188" s="70">
        <v>14.9</v>
      </c>
      <c r="Z188" s="71">
        <v>16.7</v>
      </c>
      <c r="AA188" s="77">
        <v>-1.8</v>
      </c>
      <c r="AB188" s="77">
        <v>-0.19</v>
      </c>
      <c r="AC188" s="77">
        <v>-0.3</v>
      </c>
      <c r="AD188" s="63" t="s">
        <v>25</v>
      </c>
    </row>
    <row r="189" spans="1:30" ht="17.25" thickBot="1">
      <c r="A189" s="72">
        <v>36</v>
      </c>
      <c r="B189" s="57" t="s">
        <v>121</v>
      </c>
      <c r="C189" s="58" t="s">
        <v>1830</v>
      </c>
      <c r="D189" s="69" t="s">
        <v>1833</v>
      </c>
      <c r="E189" s="58" t="s">
        <v>87</v>
      </c>
      <c r="F189" s="69" t="s">
        <v>3859</v>
      </c>
      <c r="G189" s="69">
        <v>1992</v>
      </c>
      <c r="H189" s="70">
        <v>12</v>
      </c>
      <c r="I189" s="71">
        <v>833</v>
      </c>
      <c r="J189" s="71">
        <v>69</v>
      </c>
      <c r="K189" s="71">
        <v>57.8</v>
      </c>
      <c r="L189" s="71">
        <v>9.3000000000000007</v>
      </c>
      <c r="M189" s="70">
        <v>10</v>
      </c>
      <c r="N189" s="71">
        <v>80</v>
      </c>
      <c r="O189" s="71">
        <v>6</v>
      </c>
      <c r="P189" s="70">
        <v>2</v>
      </c>
      <c r="Q189" s="71">
        <v>18</v>
      </c>
      <c r="R189" s="71">
        <v>1</v>
      </c>
      <c r="S189" s="70">
        <v>1</v>
      </c>
      <c r="T189" s="71">
        <v>9</v>
      </c>
      <c r="U189" s="71">
        <v>15</v>
      </c>
      <c r="V189" s="77">
        <v>-6</v>
      </c>
      <c r="W189" s="77">
        <v>-0.65</v>
      </c>
      <c r="X189" s="78">
        <v>0.09</v>
      </c>
      <c r="Y189" s="70">
        <v>10.1</v>
      </c>
      <c r="Z189" s="71">
        <v>14.1</v>
      </c>
      <c r="AA189" s="77">
        <v>-4</v>
      </c>
      <c r="AB189" s="77">
        <v>-0.43</v>
      </c>
      <c r="AC189" s="78">
        <v>0.04</v>
      </c>
      <c r="AD189" s="63" t="s">
        <v>25</v>
      </c>
    </row>
    <row r="190" spans="1:30" ht="17.25" thickBot="1">
      <c r="A190" s="72">
        <v>595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4248</v>
      </c>
      <c r="G190" s="69">
        <v>1997</v>
      </c>
      <c r="H190" s="70">
        <v>16</v>
      </c>
      <c r="I190" s="71">
        <v>833</v>
      </c>
      <c r="J190" s="71">
        <v>52</v>
      </c>
      <c r="K190" s="71">
        <v>57.8</v>
      </c>
      <c r="L190" s="71">
        <v>9.3000000000000007</v>
      </c>
      <c r="M190" s="70">
        <v>8</v>
      </c>
      <c r="N190" s="71">
        <v>77</v>
      </c>
      <c r="O190" s="71">
        <v>2</v>
      </c>
      <c r="P190" s="70">
        <v>8</v>
      </c>
      <c r="Q190" s="71">
        <v>28</v>
      </c>
      <c r="R190" s="60">
        <v>0</v>
      </c>
      <c r="S190" s="70">
        <v>1.31</v>
      </c>
      <c r="T190" s="71">
        <v>14</v>
      </c>
      <c r="U190" s="71">
        <v>13</v>
      </c>
      <c r="V190" s="78">
        <v>1</v>
      </c>
      <c r="W190" s="78">
        <v>0.11</v>
      </c>
      <c r="X190" s="78">
        <v>0.26</v>
      </c>
      <c r="Y190" s="70">
        <v>12</v>
      </c>
      <c r="Z190" s="71">
        <v>18.100000000000001</v>
      </c>
      <c r="AA190" s="77">
        <v>-6.2</v>
      </c>
      <c r="AB190" s="77">
        <v>-0.67</v>
      </c>
      <c r="AC190" s="77">
        <v>-0.71</v>
      </c>
      <c r="AD190" s="63" t="s">
        <v>25</v>
      </c>
    </row>
    <row r="191" spans="1:30" ht="17.25" thickBot="1">
      <c r="A191" s="72">
        <v>542</v>
      </c>
      <c r="B191" s="57" t="s">
        <v>3092</v>
      </c>
      <c r="C191" s="58" t="s">
        <v>1812</v>
      </c>
      <c r="D191" s="69" t="s">
        <v>104</v>
      </c>
      <c r="E191" s="58" t="s">
        <v>2348</v>
      </c>
      <c r="F191" s="69" t="s">
        <v>4205</v>
      </c>
      <c r="G191" s="69">
        <v>2001</v>
      </c>
      <c r="H191" s="70">
        <v>11</v>
      </c>
      <c r="I191" s="71">
        <v>828</v>
      </c>
      <c r="J191" s="71">
        <v>75</v>
      </c>
      <c r="K191" s="71">
        <v>57.5</v>
      </c>
      <c r="L191" s="71">
        <v>9.1999999999999993</v>
      </c>
      <c r="M191" s="70">
        <v>10</v>
      </c>
      <c r="N191" s="71">
        <v>81</v>
      </c>
      <c r="O191" s="71">
        <v>7</v>
      </c>
      <c r="P191" s="70">
        <v>1</v>
      </c>
      <c r="Q191" s="71">
        <v>23</v>
      </c>
      <c r="R191" s="71">
        <v>2</v>
      </c>
      <c r="S191" s="70">
        <v>0.45</v>
      </c>
      <c r="T191" s="71">
        <v>5</v>
      </c>
      <c r="U191" s="71">
        <v>27</v>
      </c>
      <c r="V191" s="77">
        <v>-22</v>
      </c>
      <c r="W191" s="77">
        <v>-2.39</v>
      </c>
      <c r="X191" s="77">
        <v>-1.36</v>
      </c>
      <c r="Y191" s="70">
        <v>7.6</v>
      </c>
      <c r="Z191" s="71">
        <v>19.600000000000001</v>
      </c>
      <c r="AA191" s="77">
        <v>-12</v>
      </c>
      <c r="AB191" s="77">
        <v>-1.3</v>
      </c>
      <c r="AC191" s="77">
        <v>-0.05</v>
      </c>
      <c r="AD191" s="63" t="s">
        <v>25</v>
      </c>
    </row>
    <row r="192" spans="1:30" ht="17.25" thickBot="1">
      <c r="A192" s="72">
        <v>407</v>
      </c>
      <c r="B192" s="57" t="s">
        <v>277</v>
      </c>
      <c r="C192" s="58" t="s">
        <v>1812</v>
      </c>
      <c r="D192" s="69" t="s">
        <v>102</v>
      </c>
      <c r="E192" s="58" t="s">
        <v>63</v>
      </c>
      <c r="F192" s="69" t="s">
        <v>3739</v>
      </c>
      <c r="G192" s="69">
        <v>1999</v>
      </c>
      <c r="H192" s="70">
        <v>15</v>
      </c>
      <c r="I192" s="71">
        <v>827</v>
      </c>
      <c r="J192" s="71">
        <v>55</v>
      </c>
      <c r="K192" s="71">
        <v>57.4</v>
      </c>
      <c r="L192" s="71">
        <v>9.1999999999999993</v>
      </c>
      <c r="M192" s="70">
        <v>9</v>
      </c>
      <c r="N192" s="71">
        <v>77</v>
      </c>
      <c r="O192" s="71">
        <v>2</v>
      </c>
      <c r="P192" s="70">
        <v>6</v>
      </c>
      <c r="Q192" s="71">
        <v>23</v>
      </c>
      <c r="R192" s="71">
        <v>1</v>
      </c>
      <c r="S192" s="70">
        <v>2.2000000000000002</v>
      </c>
      <c r="T192" s="71">
        <v>19</v>
      </c>
      <c r="U192" s="71">
        <v>6</v>
      </c>
      <c r="V192" s="78">
        <v>13</v>
      </c>
      <c r="W192" s="78">
        <v>1.41</v>
      </c>
      <c r="X192" s="78">
        <v>0.68</v>
      </c>
      <c r="Y192" s="70">
        <v>16.2</v>
      </c>
      <c r="Z192" s="71">
        <v>6.3</v>
      </c>
      <c r="AA192" s="78">
        <v>9.9</v>
      </c>
      <c r="AB192" s="78">
        <v>1.07</v>
      </c>
      <c r="AC192" s="78">
        <v>0.04</v>
      </c>
      <c r="AD192" s="63" t="s">
        <v>25</v>
      </c>
    </row>
    <row r="193" spans="1:30" ht="17.25" thickBot="1">
      <c r="A193" s="72">
        <v>559</v>
      </c>
      <c r="B193" s="57" t="s">
        <v>2733</v>
      </c>
      <c r="C193" s="58" t="s">
        <v>1809</v>
      </c>
      <c r="D193" s="69" t="s">
        <v>104</v>
      </c>
      <c r="E193" s="58" t="s">
        <v>2348</v>
      </c>
      <c r="F193" s="69" t="s">
        <v>4219</v>
      </c>
      <c r="G193" s="69">
        <v>1998</v>
      </c>
      <c r="H193" s="70">
        <v>11</v>
      </c>
      <c r="I193" s="71">
        <v>824</v>
      </c>
      <c r="J193" s="71">
        <v>75</v>
      </c>
      <c r="K193" s="71">
        <v>57.2</v>
      </c>
      <c r="L193" s="71">
        <v>9.1999999999999993</v>
      </c>
      <c r="M193" s="70">
        <v>9</v>
      </c>
      <c r="N193" s="71">
        <v>90</v>
      </c>
      <c r="O193" s="71">
        <v>8</v>
      </c>
      <c r="P193" s="70">
        <v>2</v>
      </c>
      <c r="Q193" s="71">
        <v>9</v>
      </c>
      <c r="R193" s="71">
        <v>5</v>
      </c>
      <c r="S193" s="70">
        <v>0.64</v>
      </c>
      <c r="T193" s="71">
        <v>7</v>
      </c>
      <c r="U193" s="71">
        <v>23</v>
      </c>
      <c r="V193" s="77">
        <v>-16</v>
      </c>
      <c r="W193" s="77">
        <v>-1.75</v>
      </c>
      <c r="X193" s="78">
        <v>0.15</v>
      </c>
      <c r="Y193" s="70">
        <v>6.9</v>
      </c>
      <c r="Z193" s="71">
        <v>16.3</v>
      </c>
      <c r="AA193" s="77">
        <v>-9.4</v>
      </c>
      <c r="AB193" s="77">
        <v>-1.03</v>
      </c>
      <c r="AC193" s="78">
        <v>0.6</v>
      </c>
      <c r="AD193" s="63" t="s">
        <v>25</v>
      </c>
    </row>
    <row r="194" spans="1:30" ht="17.25" thickBot="1">
      <c r="A194" s="72">
        <v>266</v>
      </c>
      <c r="B194" s="57" t="s">
        <v>211</v>
      </c>
      <c r="C194" s="58" t="s">
        <v>1829</v>
      </c>
      <c r="D194" s="69" t="s">
        <v>102</v>
      </c>
      <c r="E194" s="58" t="s">
        <v>67</v>
      </c>
      <c r="F194" s="69" t="s">
        <v>4021</v>
      </c>
      <c r="G194" s="69">
        <v>1999</v>
      </c>
      <c r="H194" s="70">
        <v>12</v>
      </c>
      <c r="I194" s="71">
        <v>815</v>
      </c>
      <c r="J194" s="71">
        <v>68</v>
      </c>
      <c r="K194" s="71">
        <v>56.6</v>
      </c>
      <c r="L194" s="71">
        <v>9.1</v>
      </c>
      <c r="M194" s="70">
        <v>10</v>
      </c>
      <c r="N194" s="71">
        <v>77</v>
      </c>
      <c r="O194" s="71">
        <v>2</v>
      </c>
      <c r="P194" s="70">
        <v>2</v>
      </c>
      <c r="Q194" s="71">
        <v>21</v>
      </c>
      <c r="R194" s="71">
        <v>1</v>
      </c>
      <c r="S194" s="70">
        <v>1.58</v>
      </c>
      <c r="T194" s="71">
        <v>14</v>
      </c>
      <c r="U194" s="71">
        <v>13</v>
      </c>
      <c r="V194" s="78">
        <v>1</v>
      </c>
      <c r="W194" s="78">
        <v>0.11</v>
      </c>
      <c r="X194" s="77">
        <v>-1.47</v>
      </c>
      <c r="Y194" s="70">
        <v>18</v>
      </c>
      <c r="Z194" s="71">
        <v>13.1</v>
      </c>
      <c r="AA194" s="78">
        <v>4.9000000000000004</v>
      </c>
      <c r="AB194" s="78">
        <v>0.54</v>
      </c>
      <c r="AC194" s="77">
        <v>-0.18</v>
      </c>
      <c r="AD194" s="63" t="s">
        <v>25</v>
      </c>
    </row>
    <row r="195" spans="1:30" ht="17.25" thickBot="1">
      <c r="A195" s="72">
        <v>31</v>
      </c>
      <c r="B195" s="57" t="s">
        <v>117</v>
      </c>
      <c r="C195" s="58" t="s">
        <v>1826</v>
      </c>
      <c r="D195" s="69" t="s">
        <v>102</v>
      </c>
      <c r="E195" s="58" t="s">
        <v>91</v>
      </c>
      <c r="F195" s="69" t="s">
        <v>3855</v>
      </c>
      <c r="G195" s="69">
        <v>1990</v>
      </c>
      <c r="H195" s="70">
        <v>12</v>
      </c>
      <c r="I195" s="71">
        <v>813</v>
      </c>
      <c r="J195" s="71">
        <v>68</v>
      </c>
      <c r="K195" s="71">
        <v>56.5</v>
      </c>
      <c r="L195" s="71">
        <v>9</v>
      </c>
      <c r="M195" s="70">
        <v>11</v>
      </c>
      <c r="N195" s="71">
        <v>73</v>
      </c>
      <c r="O195" s="60">
        <v>0</v>
      </c>
      <c r="P195" s="70">
        <v>1</v>
      </c>
      <c r="Q195" s="71">
        <v>12</v>
      </c>
      <c r="R195" s="60">
        <v>0</v>
      </c>
      <c r="S195" s="70">
        <v>1.42</v>
      </c>
      <c r="T195" s="71">
        <v>16</v>
      </c>
      <c r="U195" s="71">
        <v>13</v>
      </c>
      <c r="V195" s="78">
        <v>3</v>
      </c>
      <c r="W195" s="78">
        <v>0.33</v>
      </c>
      <c r="X195" s="78">
        <v>1.34</v>
      </c>
      <c r="Y195" s="70">
        <v>13.3</v>
      </c>
      <c r="Z195" s="71">
        <v>16.399999999999999</v>
      </c>
      <c r="AA195" s="77">
        <v>-3.1</v>
      </c>
      <c r="AB195" s="77">
        <v>-0.34</v>
      </c>
      <c r="AC195" s="77">
        <v>-0.04</v>
      </c>
      <c r="AD195" s="63" t="s">
        <v>25</v>
      </c>
    </row>
    <row r="196" spans="1:30" ht="17.25" thickBot="1">
      <c r="A196" s="72">
        <v>529</v>
      </c>
      <c r="B196" s="57" t="s">
        <v>377</v>
      </c>
      <c r="C196" s="58" t="s">
        <v>1812</v>
      </c>
      <c r="D196" s="69" t="s">
        <v>111</v>
      </c>
      <c r="E196" s="58" t="s">
        <v>73</v>
      </c>
      <c r="F196" s="69" t="s">
        <v>4196</v>
      </c>
      <c r="G196" s="69">
        <v>1990</v>
      </c>
      <c r="H196" s="70">
        <v>9</v>
      </c>
      <c r="I196" s="71">
        <v>810</v>
      </c>
      <c r="J196" s="71">
        <v>90</v>
      </c>
      <c r="K196" s="71">
        <v>56.3</v>
      </c>
      <c r="L196" s="71">
        <v>9</v>
      </c>
      <c r="M196" s="70">
        <v>9</v>
      </c>
      <c r="N196" s="71">
        <v>90</v>
      </c>
      <c r="O196" s="71">
        <v>9</v>
      </c>
      <c r="P196" s="59">
        <v>0</v>
      </c>
      <c r="Q196" s="60"/>
      <c r="R196" s="71">
        <v>7</v>
      </c>
      <c r="S196" s="70">
        <v>1.56</v>
      </c>
      <c r="T196" s="71">
        <v>19</v>
      </c>
      <c r="U196" s="71">
        <v>17</v>
      </c>
      <c r="V196" s="78">
        <v>2</v>
      </c>
      <c r="W196" s="78">
        <v>0.22</v>
      </c>
      <c r="X196" s="77">
        <v>-0.21</v>
      </c>
      <c r="Y196" s="70">
        <v>16</v>
      </c>
      <c r="Z196" s="71">
        <v>12.1</v>
      </c>
      <c r="AA196" s="78">
        <v>3.9</v>
      </c>
      <c r="AB196" s="78">
        <v>0.44</v>
      </c>
      <c r="AC196" s="78">
        <v>0.35</v>
      </c>
      <c r="AD196" s="63" t="s">
        <v>25</v>
      </c>
    </row>
    <row r="197" spans="1:30" ht="17.25" thickBot="1">
      <c r="A197" s="72">
        <v>365</v>
      </c>
      <c r="B197" s="57" t="s">
        <v>2681</v>
      </c>
      <c r="C197" s="58" t="s">
        <v>1812</v>
      </c>
      <c r="D197" s="69" t="s">
        <v>103</v>
      </c>
      <c r="E197" s="58" t="s">
        <v>2348</v>
      </c>
      <c r="F197" s="69" t="s">
        <v>4086</v>
      </c>
      <c r="G197" s="69">
        <v>2002</v>
      </c>
      <c r="H197" s="70">
        <v>12</v>
      </c>
      <c r="I197" s="71">
        <v>809</v>
      </c>
      <c r="J197" s="71">
        <v>67</v>
      </c>
      <c r="K197" s="71">
        <v>56.2</v>
      </c>
      <c r="L197" s="71">
        <v>9</v>
      </c>
      <c r="M197" s="70">
        <v>9</v>
      </c>
      <c r="N197" s="71">
        <v>77</v>
      </c>
      <c r="O197" s="71">
        <v>1</v>
      </c>
      <c r="P197" s="70">
        <v>3</v>
      </c>
      <c r="Q197" s="71">
        <v>39</v>
      </c>
      <c r="R197" s="60">
        <v>0</v>
      </c>
      <c r="S197" s="70">
        <v>0.57999999999999996</v>
      </c>
      <c r="T197" s="71">
        <v>6</v>
      </c>
      <c r="U197" s="71">
        <v>26</v>
      </c>
      <c r="V197" s="77">
        <v>-20</v>
      </c>
      <c r="W197" s="77">
        <v>-2.2200000000000002</v>
      </c>
      <c r="X197" s="77">
        <v>-0.94</v>
      </c>
      <c r="Y197" s="70">
        <v>8.1</v>
      </c>
      <c r="Z197" s="71">
        <v>17.100000000000001</v>
      </c>
      <c r="AA197" s="77">
        <v>-9</v>
      </c>
      <c r="AB197" s="77">
        <v>-1</v>
      </c>
      <c r="AC197" s="78">
        <v>0.65</v>
      </c>
      <c r="AD197" s="63" t="s">
        <v>25</v>
      </c>
    </row>
    <row r="198" spans="1:30" ht="17.25" thickBot="1">
      <c r="A198" s="72">
        <v>12</v>
      </c>
      <c r="B198" s="57" t="s">
        <v>2639</v>
      </c>
      <c r="C198" s="58" t="s">
        <v>1827</v>
      </c>
      <c r="D198" s="69" t="s">
        <v>104</v>
      </c>
      <c r="E198" s="58" t="s">
        <v>87</v>
      </c>
      <c r="F198" s="69" t="s">
        <v>3841</v>
      </c>
      <c r="G198" s="69">
        <v>1996</v>
      </c>
      <c r="H198" s="70">
        <v>11</v>
      </c>
      <c r="I198" s="71">
        <v>807</v>
      </c>
      <c r="J198" s="71">
        <v>73</v>
      </c>
      <c r="K198" s="71">
        <v>56</v>
      </c>
      <c r="L198" s="71">
        <v>9</v>
      </c>
      <c r="M198" s="70">
        <v>10</v>
      </c>
      <c r="N198" s="71">
        <v>80</v>
      </c>
      <c r="O198" s="71">
        <v>3</v>
      </c>
      <c r="P198" s="70">
        <v>1</v>
      </c>
      <c r="Q198" s="71">
        <v>3</v>
      </c>
      <c r="R198" s="71">
        <v>2</v>
      </c>
      <c r="S198" s="70">
        <v>0.73</v>
      </c>
      <c r="T198" s="71">
        <v>10</v>
      </c>
      <c r="U198" s="71">
        <v>21</v>
      </c>
      <c r="V198" s="77">
        <v>-11</v>
      </c>
      <c r="W198" s="77">
        <v>-1.23</v>
      </c>
      <c r="X198" s="77">
        <v>-1.23</v>
      </c>
      <c r="Y198" s="70">
        <v>7.6</v>
      </c>
      <c r="Z198" s="71">
        <v>15.8</v>
      </c>
      <c r="AA198" s="77">
        <v>-8.1</v>
      </c>
      <c r="AB198" s="77">
        <v>-0.91</v>
      </c>
      <c r="AC198" s="77">
        <v>-1.05</v>
      </c>
      <c r="AD198" s="63" t="s">
        <v>25</v>
      </c>
    </row>
    <row r="199" spans="1:30" ht="17.25" thickBot="1">
      <c r="A199" s="72">
        <v>96</v>
      </c>
      <c r="B199" s="57" t="s">
        <v>2807</v>
      </c>
      <c r="C199" s="58" t="s">
        <v>1812</v>
      </c>
      <c r="D199" s="69" t="s">
        <v>102</v>
      </c>
      <c r="E199" s="58" t="s">
        <v>96</v>
      </c>
      <c r="F199" s="69" t="s">
        <v>3903</v>
      </c>
      <c r="G199" s="69">
        <v>1997</v>
      </c>
      <c r="H199" s="70">
        <v>12</v>
      </c>
      <c r="I199" s="71">
        <v>806</v>
      </c>
      <c r="J199" s="71">
        <v>67</v>
      </c>
      <c r="K199" s="71">
        <v>56</v>
      </c>
      <c r="L199" s="71">
        <v>9</v>
      </c>
      <c r="M199" s="70">
        <v>10</v>
      </c>
      <c r="N199" s="71">
        <v>75</v>
      </c>
      <c r="O199" s="71">
        <v>1</v>
      </c>
      <c r="P199" s="70">
        <v>2</v>
      </c>
      <c r="Q199" s="71">
        <v>27</v>
      </c>
      <c r="R199" s="60">
        <v>0</v>
      </c>
      <c r="S199" s="70">
        <v>1.58</v>
      </c>
      <c r="T199" s="71">
        <v>12</v>
      </c>
      <c r="U199" s="71">
        <v>11</v>
      </c>
      <c r="V199" s="78">
        <v>1</v>
      </c>
      <c r="W199" s="78">
        <v>0.11</v>
      </c>
      <c r="X199" s="78">
        <v>0.25</v>
      </c>
      <c r="Y199" s="70">
        <v>14.3</v>
      </c>
      <c r="Z199" s="71">
        <v>11.9</v>
      </c>
      <c r="AA199" s="78">
        <v>2.4</v>
      </c>
      <c r="AB199" s="78">
        <v>0.27</v>
      </c>
      <c r="AC199" s="77">
        <v>-0.01</v>
      </c>
      <c r="AD199" s="63" t="s">
        <v>25</v>
      </c>
    </row>
    <row r="200" spans="1:30" ht="17.25" thickBot="1">
      <c r="A200" s="72">
        <v>48</v>
      </c>
      <c r="B200" s="57" t="s">
        <v>2916</v>
      </c>
      <c r="C200" s="58" t="s">
        <v>1812</v>
      </c>
      <c r="D200" s="69" t="s">
        <v>103</v>
      </c>
      <c r="E200" s="58" t="s">
        <v>2634</v>
      </c>
      <c r="F200" s="69" t="s">
        <v>3867</v>
      </c>
      <c r="G200" s="69">
        <v>1993</v>
      </c>
      <c r="H200" s="70">
        <v>11</v>
      </c>
      <c r="I200" s="71">
        <v>805</v>
      </c>
      <c r="J200" s="71">
        <v>73</v>
      </c>
      <c r="K200" s="71">
        <v>55.9</v>
      </c>
      <c r="L200" s="71">
        <v>8.9</v>
      </c>
      <c r="M200" s="70">
        <v>9</v>
      </c>
      <c r="N200" s="71">
        <v>86</v>
      </c>
      <c r="O200" s="71">
        <v>7</v>
      </c>
      <c r="P200" s="70">
        <v>2</v>
      </c>
      <c r="Q200" s="71">
        <v>15</v>
      </c>
      <c r="R200" s="60">
        <v>0</v>
      </c>
      <c r="S200" s="70">
        <v>0.45</v>
      </c>
      <c r="T200" s="71">
        <v>11</v>
      </c>
      <c r="U200" s="71">
        <v>20</v>
      </c>
      <c r="V200" s="77">
        <v>-9</v>
      </c>
      <c r="W200" s="77">
        <v>-1.01</v>
      </c>
      <c r="X200" s="77">
        <v>-0.16</v>
      </c>
      <c r="Y200" s="70">
        <v>6.3</v>
      </c>
      <c r="Z200" s="71">
        <v>18.600000000000001</v>
      </c>
      <c r="AA200" s="77">
        <v>-12.3</v>
      </c>
      <c r="AB200" s="77">
        <v>-1.38</v>
      </c>
      <c r="AC200" s="77">
        <v>-0.52</v>
      </c>
      <c r="AD200" s="63" t="s">
        <v>25</v>
      </c>
    </row>
    <row r="201" spans="1:30" ht="17.25" thickBot="1">
      <c r="A201" s="72">
        <v>185</v>
      </c>
      <c r="B201" s="57" t="s">
        <v>177</v>
      </c>
      <c r="C201" s="58" t="s">
        <v>1812</v>
      </c>
      <c r="D201" s="69" t="s">
        <v>1810</v>
      </c>
      <c r="E201" s="58" t="s">
        <v>85</v>
      </c>
      <c r="F201" s="69" t="s">
        <v>3969</v>
      </c>
      <c r="G201" s="69">
        <v>1998</v>
      </c>
      <c r="H201" s="70">
        <v>10</v>
      </c>
      <c r="I201" s="71">
        <v>798</v>
      </c>
      <c r="J201" s="71">
        <v>80</v>
      </c>
      <c r="K201" s="71">
        <v>55.4</v>
      </c>
      <c r="L201" s="71">
        <v>8.9</v>
      </c>
      <c r="M201" s="70">
        <v>9</v>
      </c>
      <c r="N201" s="71">
        <v>85</v>
      </c>
      <c r="O201" s="71">
        <v>7</v>
      </c>
      <c r="P201" s="70">
        <v>1</v>
      </c>
      <c r="Q201" s="71">
        <v>33</v>
      </c>
      <c r="R201" s="60">
        <v>0</v>
      </c>
      <c r="S201" s="70">
        <v>1.4</v>
      </c>
      <c r="T201" s="71">
        <v>10</v>
      </c>
      <c r="U201" s="71">
        <v>10</v>
      </c>
      <c r="V201" s="60">
        <v>0</v>
      </c>
      <c r="W201" s="60">
        <v>0</v>
      </c>
      <c r="X201" s="78">
        <v>1.1200000000000001</v>
      </c>
      <c r="Y201" s="70">
        <v>11.1</v>
      </c>
      <c r="Z201" s="71">
        <v>11.9</v>
      </c>
      <c r="AA201" s="77">
        <v>-0.8</v>
      </c>
      <c r="AB201" s="77">
        <v>-0.09</v>
      </c>
      <c r="AC201" s="78">
        <v>0.15</v>
      </c>
      <c r="AD201" s="63" t="s">
        <v>25</v>
      </c>
    </row>
    <row r="202" spans="1:30" ht="17.25" thickBot="1">
      <c r="A202" s="72">
        <v>261</v>
      </c>
      <c r="B202" s="57" t="s">
        <v>3085</v>
      </c>
      <c r="C202" s="58" t="s">
        <v>1825</v>
      </c>
      <c r="D202" s="69" t="s">
        <v>102</v>
      </c>
      <c r="E202" s="58" t="s">
        <v>69</v>
      </c>
      <c r="F202" s="69" t="s">
        <v>4018</v>
      </c>
      <c r="G202" s="69">
        <v>2003</v>
      </c>
      <c r="H202" s="70">
        <v>12</v>
      </c>
      <c r="I202" s="71">
        <v>795</v>
      </c>
      <c r="J202" s="71">
        <v>66</v>
      </c>
      <c r="K202" s="71">
        <v>55.2</v>
      </c>
      <c r="L202" s="71">
        <v>8.8000000000000007</v>
      </c>
      <c r="M202" s="70">
        <v>9</v>
      </c>
      <c r="N202" s="71">
        <v>78</v>
      </c>
      <c r="O202" s="71">
        <v>3</v>
      </c>
      <c r="P202" s="70">
        <v>3</v>
      </c>
      <c r="Q202" s="71">
        <v>30</v>
      </c>
      <c r="R202" s="60">
        <v>0</v>
      </c>
      <c r="S202" s="70">
        <v>1.5</v>
      </c>
      <c r="T202" s="71">
        <v>7</v>
      </c>
      <c r="U202" s="71">
        <v>12</v>
      </c>
      <c r="V202" s="77">
        <v>-5</v>
      </c>
      <c r="W202" s="77">
        <v>-0.56999999999999995</v>
      </c>
      <c r="X202" s="77">
        <v>-0.85</v>
      </c>
      <c r="Y202" s="70">
        <v>13.9</v>
      </c>
      <c r="Z202" s="71">
        <v>12.5</v>
      </c>
      <c r="AA202" s="78">
        <v>1.4</v>
      </c>
      <c r="AB202" s="78">
        <v>0.16</v>
      </c>
      <c r="AC202" s="78">
        <v>0.5</v>
      </c>
      <c r="AD202" s="63" t="s">
        <v>25</v>
      </c>
    </row>
    <row r="203" spans="1:30" ht="17.25" thickBot="1">
      <c r="A203" s="72">
        <v>240</v>
      </c>
      <c r="B203" s="57" t="s">
        <v>3294</v>
      </c>
      <c r="C203" s="58" t="s">
        <v>1812</v>
      </c>
      <c r="D203" s="69" t="s">
        <v>1810</v>
      </c>
      <c r="E203" s="58" t="s">
        <v>96</v>
      </c>
      <c r="F203" s="69" t="s">
        <v>4007</v>
      </c>
      <c r="G203" s="69">
        <v>1996</v>
      </c>
      <c r="H203" s="70">
        <v>10</v>
      </c>
      <c r="I203" s="71">
        <v>792</v>
      </c>
      <c r="J203" s="71">
        <v>79</v>
      </c>
      <c r="K203" s="71">
        <v>55</v>
      </c>
      <c r="L203" s="71">
        <v>8.8000000000000007</v>
      </c>
      <c r="M203" s="70">
        <v>9</v>
      </c>
      <c r="N203" s="71">
        <v>83</v>
      </c>
      <c r="O203" s="71">
        <v>6</v>
      </c>
      <c r="P203" s="70">
        <v>1</v>
      </c>
      <c r="Q203" s="71">
        <v>45</v>
      </c>
      <c r="R203" s="60">
        <v>0</v>
      </c>
      <c r="S203" s="70">
        <v>1.9</v>
      </c>
      <c r="T203" s="71">
        <v>13</v>
      </c>
      <c r="U203" s="71">
        <v>6</v>
      </c>
      <c r="V203" s="78">
        <v>7</v>
      </c>
      <c r="W203" s="78">
        <v>0.8</v>
      </c>
      <c r="X203" s="78">
        <v>1.77</v>
      </c>
      <c r="Y203" s="70">
        <v>13.3</v>
      </c>
      <c r="Z203" s="71">
        <v>9.6999999999999993</v>
      </c>
      <c r="AA203" s="78">
        <v>3.6</v>
      </c>
      <c r="AB203" s="78">
        <v>0.41</v>
      </c>
      <c r="AC203" s="78">
        <v>0.31</v>
      </c>
      <c r="AD203" s="63" t="s">
        <v>25</v>
      </c>
    </row>
    <row r="204" spans="1:30" ht="17.25" thickBot="1">
      <c r="A204" s="72">
        <v>84</v>
      </c>
      <c r="B204" s="57" t="s">
        <v>2649</v>
      </c>
      <c r="C204" s="58" t="s">
        <v>1811</v>
      </c>
      <c r="D204" s="69" t="s">
        <v>1810</v>
      </c>
      <c r="E204" s="58" t="s">
        <v>2634</v>
      </c>
      <c r="F204" s="69" t="s">
        <v>3894</v>
      </c>
      <c r="G204" s="69">
        <v>1998</v>
      </c>
      <c r="H204" s="70">
        <v>15</v>
      </c>
      <c r="I204" s="71">
        <v>782</v>
      </c>
      <c r="J204" s="71">
        <v>52</v>
      </c>
      <c r="K204" s="71">
        <v>54.3</v>
      </c>
      <c r="L204" s="71">
        <v>8.6999999999999993</v>
      </c>
      <c r="M204" s="70">
        <v>9</v>
      </c>
      <c r="N204" s="71">
        <v>72</v>
      </c>
      <c r="O204" s="71">
        <v>2</v>
      </c>
      <c r="P204" s="70">
        <v>6</v>
      </c>
      <c r="Q204" s="71">
        <v>23</v>
      </c>
      <c r="R204" s="71">
        <v>1</v>
      </c>
      <c r="S204" s="70">
        <v>0.6</v>
      </c>
      <c r="T204" s="71">
        <v>12</v>
      </c>
      <c r="U204" s="71">
        <v>22</v>
      </c>
      <c r="V204" s="77">
        <v>-10</v>
      </c>
      <c r="W204" s="77">
        <v>-1.1499999999999999</v>
      </c>
      <c r="X204" s="77">
        <v>-0.47</v>
      </c>
      <c r="Y204" s="70">
        <v>8.6</v>
      </c>
      <c r="Z204" s="71">
        <v>22</v>
      </c>
      <c r="AA204" s="77">
        <v>-13.4</v>
      </c>
      <c r="AB204" s="77">
        <v>-1.55</v>
      </c>
      <c r="AC204" s="77">
        <v>-0.88</v>
      </c>
      <c r="AD204" s="63" t="s">
        <v>25</v>
      </c>
    </row>
    <row r="205" spans="1:30" ht="17.25" thickBot="1">
      <c r="A205" s="72">
        <v>357</v>
      </c>
      <c r="B205" s="57" t="s">
        <v>254</v>
      </c>
      <c r="C205" s="58" t="s">
        <v>1860</v>
      </c>
      <c r="D205" s="69" t="s">
        <v>104</v>
      </c>
      <c r="E205" s="58" t="s">
        <v>79</v>
      </c>
      <c r="F205" s="69" t="s">
        <v>4082</v>
      </c>
      <c r="G205" s="69">
        <v>1991</v>
      </c>
      <c r="H205" s="70">
        <v>10</v>
      </c>
      <c r="I205" s="71">
        <v>781</v>
      </c>
      <c r="J205" s="71">
        <v>78</v>
      </c>
      <c r="K205" s="71">
        <v>54.2</v>
      </c>
      <c r="L205" s="71">
        <v>8.6999999999999993</v>
      </c>
      <c r="M205" s="70">
        <v>9</v>
      </c>
      <c r="N205" s="71">
        <v>84</v>
      </c>
      <c r="O205" s="71">
        <v>6</v>
      </c>
      <c r="P205" s="70">
        <v>1</v>
      </c>
      <c r="Q205" s="71">
        <v>25</v>
      </c>
      <c r="R205" s="71">
        <v>4</v>
      </c>
      <c r="S205" s="70">
        <v>2.2999999999999998</v>
      </c>
      <c r="T205" s="71">
        <v>20</v>
      </c>
      <c r="U205" s="71">
        <v>9</v>
      </c>
      <c r="V205" s="78">
        <v>11</v>
      </c>
      <c r="W205" s="78">
        <v>1.27</v>
      </c>
      <c r="X205" s="77">
        <v>-0.1</v>
      </c>
      <c r="Y205" s="70">
        <v>16.600000000000001</v>
      </c>
      <c r="Z205" s="71">
        <v>11.3</v>
      </c>
      <c r="AA205" s="78">
        <v>5.3</v>
      </c>
      <c r="AB205" s="78">
        <v>0.61</v>
      </c>
      <c r="AC205" s="77">
        <v>-0.35</v>
      </c>
      <c r="AD205" s="63" t="s">
        <v>25</v>
      </c>
    </row>
    <row r="206" spans="1:30" ht="17.25" thickBot="1">
      <c r="A206" s="72">
        <v>268</v>
      </c>
      <c r="B206" s="57" t="s">
        <v>212</v>
      </c>
      <c r="C206" s="58" t="s">
        <v>1827</v>
      </c>
      <c r="D206" s="69" t="s">
        <v>1810</v>
      </c>
      <c r="E206" s="58" t="s">
        <v>75</v>
      </c>
      <c r="F206" s="69" t="s">
        <v>4022</v>
      </c>
      <c r="G206" s="69">
        <v>1996</v>
      </c>
      <c r="H206" s="70">
        <v>12</v>
      </c>
      <c r="I206" s="71">
        <v>780</v>
      </c>
      <c r="J206" s="71">
        <v>65</v>
      </c>
      <c r="K206" s="71">
        <v>54.2</v>
      </c>
      <c r="L206" s="71">
        <v>8.6999999999999993</v>
      </c>
      <c r="M206" s="70">
        <v>8</v>
      </c>
      <c r="N206" s="71">
        <v>82</v>
      </c>
      <c r="O206" s="71">
        <v>1</v>
      </c>
      <c r="P206" s="70">
        <v>4</v>
      </c>
      <c r="Q206" s="71">
        <v>32</v>
      </c>
      <c r="R206" s="60">
        <v>0</v>
      </c>
      <c r="S206" s="70">
        <v>1.42</v>
      </c>
      <c r="T206" s="71">
        <v>18</v>
      </c>
      <c r="U206" s="71">
        <v>10</v>
      </c>
      <c r="V206" s="78">
        <v>8</v>
      </c>
      <c r="W206" s="78">
        <v>0.92</v>
      </c>
      <c r="X206" s="78">
        <v>2.0099999999999998</v>
      </c>
      <c r="Y206" s="70">
        <v>14.2</v>
      </c>
      <c r="Z206" s="71">
        <v>9.6999999999999993</v>
      </c>
      <c r="AA206" s="78">
        <v>4.5999999999999996</v>
      </c>
      <c r="AB206" s="78">
        <v>0.53</v>
      </c>
      <c r="AC206" s="78">
        <v>1.95</v>
      </c>
      <c r="AD206" s="63" t="s">
        <v>25</v>
      </c>
    </row>
    <row r="207" spans="1:30" ht="17.25" thickBot="1">
      <c r="A207" s="72">
        <v>577</v>
      </c>
      <c r="B207" s="57" t="s">
        <v>2036</v>
      </c>
      <c r="C207" s="58" t="s">
        <v>1822</v>
      </c>
      <c r="D207" s="69" t="s">
        <v>104</v>
      </c>
      <c r="E207" s="58" t="s">
        <v>2347</v>
      </c>
      <c r="F207" s="69" t="s">
        <v>4233</v>
      </c>
      <c r="G207" s="69">
        <v>1999</v>
      </c>
      <c r="H207" s="70">
        <v>10</v>
      </c>
      <c r="I207" s="71">
        <v>779</v>
      </c>
      <c r="J207" s="71">
        <v>78</v>
      </c>
      <c r="K207" s="71">
        <v>54.1</v>
      </c>
      <c r="L207" s="71">
        <v>8.6999999999999993</v>
      </c>
      <c r="M207" s="70">
        <v>9</v>
      </c>
      <c r="N207" s="71">
        <v>86</v>
      </c>
      <c r="O207" s="71">
        <v>6</v>
      </c>
      <c r="P207" s="70">
        <v>1</v>
      </c>
      <c r="Q207" s="71">
        <v>3</v>
      </c>
      <c r="R207" s="71">
        <v>2</v>
      </c>
      <c r="S207" s="70">
        <v>0.4</v>
      </c>
      <c r="T207" s="71">
        <v>10</v>
      </c>
      <c r="U207" s="71">
        <v>16</v>
      </c>
      <c r="V207" s="77">
        <v>-6</v>
      </c>
      <c r="W207" s="77">
        <v>-0.69</v>
      </c>
      <c r="X207" s="78">
        <v>0.94</v>
      </c>
      <c r="Y207" s="70">
        <v>7.5</v>
      </c>
      <c r="Z207" s="71">
        <v>12.2</v>
      </c>
      <c r="AA207" s="77">
        <v>-4.7</v>
      </c>
      <c r="AB207" s="77">
        <v>-0.55000000000000004</v>
      </c>
      <c r="AC207" s="78">
        <v>0.49</v>
      </c>
      <c r="AD207" s="63" t="s">
        <v>25</v>
      </c>
    </row>
    <row r="208" spans="1:30" ht="17.25" thickBot="1">
      <c r="A208" s="72">
        <v>472</v>
      </c>
      <c r="B208" s="57" t="s">
        <v>297</v>
      </c>
      <c r="C208" s="58" t="s">
        <v>1812</v>
      </c>
      <c r="D208" s="69" t="s">
        <v>103</v>
      </c>
      <c r="E208" s="58" t="s">
        <v>75</v>
      </c>
      <c r="F208" s="69" t="s">
        <v>4162</v>
      </c>
      <c r="G208" s="69">
        <v>1995</v>
      </c>
      <c r="H208" s="70">
        <v>14</v>
      </c>
      <c r="I208" s="71">
        <v>769</v>
      </c>
      <c r="J208" s="71">
        <v>55</v>
      </c>
      <c r="K208" s="71">
        <v>53.4</v>
      </c>
      <c r="L208" s="71">
        <v>8.5</v>
      </c>
      <c r="M208" s="70">
        <v>9</v>
      </c>
      <c r="N208" s="71">
        <v>77</v>
      </c>
      <c r="O208" s="71">
        <v>4</v>
      </c>
      <c r="P208" s="70">
        <v>5</v>
      </c>
      <c r="Q208" s="71">
        <v>14</v>
      </c>
      <c r="R208" s="71">
        <v>2</v>
      </c>
      <c r="S208" s="70">
        <v>1.29</v>
      </c>
      <c r="T208" s="71">
        <v>11</v>
      </c>
      <c r="U208" s="71">
        <v>17</v>
      </c>
      <c r="V208" s="77">
        <v>-6</v>
      </c>
      <c r="W208" s="77">
        <v>-0.7</v>
      </c>
      <c r="X208" s="77">
        <v>-1.51</v>
      </c>
      <c r="Y208" s="70">
        <v>11.2</v>
      </c>
      <c r="Z208" s="71">
        <v>15.8</v>
      </c>
      <c r="AA208" s="77">
        <v>-4.7</v>
      </c>
      <c r="AB208" s="77">
        <v>-0.55000000000000004</v>
      </c>
      <c r="AC208" s="77">
        <v>-0.39</v>
      </c>
      <c r="AD208" s="63" t="s">
        <v>25</v>
      </c>
    </row>
    <row r="209" spans="1:30" ht="17.25" thickBot="1">
      <c r="A209" s="72">
        <v>500</v>
      </c>
      <c r="B209" s="57" t="s">
        <v>3207</v>
      </c>
      <c r="C209" s="58" t="s">
        <v>1830</v>
      </c>
      <c r="D209" s="69" t="s">
        <v>103</v>
      </c>
      <c r="E209" s="58" t="s">
        <v>87</v>
      </c>
      <c r="F209" s="69" t="s">
        <v>4180</v>
      </c>
      <c r="G209" s="69">
        <v>1997</v>
      </c>
      <c r="H209" s="70">
        <v>10</v>
      </c>
      <c r="I209" s="71">
        <v>751</v>
      </c>
      <c r="J209" s="71">
        <v>75</v>
      </c>
      <c r="K209" s="71">
        <v>52.2</v>
      </c>
      <c r="L209" s="71">
        <v>8.3000000000000007</v>
      </c>
      <c r="M209" s="70">
        <v>10</v>
      </c>
      <c r="N209" s="71">
        <v>75</v>
      </c>
      <c r="O209" s="71">
        <v>3</v>
      </c>
      <c r="P209" s="59">
        <v>0</v>
      </c>
      <c r="Q209" s="60"/>
      <c r="R209" s="71">
        <v>1</v>
      </c>
      <c r="S209" s="70">
        <v>0.7</v>
      </c>
      <c r="T209" s="71">
        <v>8</v>
      </c>
      <c r="U209" s="71">
        <v>12</v>
      </c>
      <c r="V209" s="77">
        <v>-4</v>
      </c>
      <c r="W209" s="77">
        <v>-0.48</v>
      </c>
      <c r="X209" s="78">
        <v>0.44</v>
      </c>
      <c r="Y209" s="70">
        <v>7.7</v>
      </c>
      <c r="Z209" s="71">
        <v>11.4</v>
      </c>
      <c r="AA209" s="77">
        <v>-3.7</v>
      </c>
      <c r="AB209" s="77">
        <v>-0.45</v>
      </c>
      <c r="AC209" s="60">
        <v>0</v>
      </c>
      <c r="AD209" s="63" t="s">
        <v>25</v>
      </c>
    </row>
    <row r="210" spans="1:30" ht="17.25" thickBot="1">
      <c r="A210" s="72">
        <v>480</v>
      </c>
      <c r="B210" s="57" t="s">
        <v>2690</v>
      </c>
      <c r="C210" s="58" t="s">
        <v>1838</v>
      </c>
      <c r="D210" s="69" t="s">
        <v>104</v>
      </c>
      <c r="E210" s="58" t="s">
        <v>2347</v>
      </c>
      <c r="F210" s="69" t="s">
        <v>3776</v>
      </c>
      <c r="G210" s="69">
        <v>1995</v>
      </c>
      <c r="H210" s="70">
        <v>10</v>
      </c>
      <c r="I210" s="71">
        <v>746</v>
      </c>
      <c r="J210" s="71">
        <v>75</v>
      </c>
      <c r="K210" s="71">
        <v>51.8</v>
      </c>
      <c r="L210" s="71">
        <v>8.3000000000000007</v>
      </c>
      <c r="M210" s="70">
        <v>8</v>
      </c>
      <c r="N210" s="71">
        <v>88</v>
      </c>
      <c r="O210" s="71">
        <v>6</v>
      </c>
      <c r="P210" s="70">
        <v>2</v>
      </c>
      <c r="Q210" s="71">
        <v>21</v>
      </c>
      <c r="R210" s="71">
        <v>3</v>
      </c>
      <c r="S210" s="70">
        <v>0.5</v>
      </c>
      <c r="T210" s="71">
        <v>6</v>
      </c>
      <c r="U210" s="71">
        <v>20</v>
      </c>
      <c r="V210" s="77">
        <v>-14</v>
      </c>
      <c r="W210" s="77">
        <v>-1.69</v>
      </c>
      <c r="X210" s="77">
        <v>-1.17</v>
      </c>
      <c r="Y210" s="70">
        <v>7.2</v>
      </c>
      <c r="Z210" s="71">
        <v>17.2</v>
      </c>
      <c r="AA210" s="77">
        <v>-9.9</v>
      </c>
      <c r="AB210" s="77">
        <v>-1.2</v>
      </c>
      <c r="AC210" s="77">
        <v>-0.88</v>
      </c>
      <c r="AD210" s="63" t="s">
        <v>25</v>
      </c>
    </row>
    <row r="211" spans="1:30" ht="17.25" thickBot="1">
      <c r="A211" s="72">
        <v>545</v>
      </c>
      <c r="B211" s="57" t="s">
        <v>2831</v>
      </c>
      <c r="C211" s="58" t="s">
        <v>1812</v>
      </c>
      <c r="D211" s="69" t="s">
        <v>104</v>
      </c>
      <c r="E211" s="58" t="s">
        <v>87</v>
      </c>
      <c r="F211" s="69" t="s">
        <v>4208</v>
      </c>
      <c r="G211" s="69">
        <v>1995</v>
      </c>
      <c r="H211" s="70">
        <v>10</v>
      </c>
      <c r="I211" s="71">
        <v>744</v>
      </c>
      <c r="J211" s="71">
        <v>74</v>
      </c>
      <c r="K211" s="71">
        <v>51.7</v>
      </c>
      <c r="L211" s="71">
        <v>8.3000000000000007</v>
      </c>
      <c r="M211" s="70">
        <v>8</v>
      </c>
      <c r="N211" s="71">
        <v>86</v>
      </c>
      <c r="O211" s="71">
        <v>6</v>
      </c>
      <c r="P211" s="70">
        <v>2</v>
      </c>
      <c r="Q211" s="71">
        <v>27</v>
      </c>
      <c r="R211" s="71">
        <v>1</v>
      </c>
      <c r="S211" s="70">
        <v>0.7</v>
      </c>
      <c r="T211" s="71">
        <v>10</v>
      </c>
      <c r="U211" s="71">
        <v>16</v>
      </c>
      <c r="V211" s="77">
        <v>-6</v>
      </c>
      <c r="W211" s="77">
        <v>-0.73</v>
      </c>
      <c r="X211" s="77">
        <v>-0.08</v>
      </c>
      <c r="Y211" s="70">
        <v>10.7</v>
      </c>
      <c r="Z211" s="71">
        <v>12.9</v>
      </c>
      <c r="AA211" s="77">
        <v>-2.2000000000000002</v>
      </c>
      <c r="AB211" s="77">
        <v>-0.27</v>
      </c>
      <c r="AC211" s="78">
        <v>0.36</v>
      </c>
      <c r="AD211" s="63" t="s">
        <v>25</v>
      </c>
    </row>
    <row r="212" spans="1:30" ht="17.25" thickBot="1">
      <c r="A212" s="72">
        <v>16</v>
      </c>
      <c r="B212" s="57" t="s">
        <v>109</v>
      </c>
      <c r="C212" s="58" t="s">
        <v>1818</v>
      </c>
      <c r="D212" s="69" t="s">
        <v>104</v>
      </c>
      <c r="E212" s="58" t="s">
        <v>65</v>
      </c>
      <c r="F212" s="69" t="s">
        <v>3844</v>
      </c>
      <c r="G212" s="69">
        <v>1995</v>
      </c>
      <c r="H212" s="70">
        <v>12</v>
      </c>
      <c r="I212" s="71">
        <v>737</v>
      </c>
      <c r="J212" s="71">
        <v>61</v>
      </c>
      <c r="K212" s="71">
        <v>51.2</v>
      </c>
      <c r="L212" s="71">
        <v>8.1999999999999993</v>
      </c>
      <c r="M212" s="70">
        <v>8</v>
      </c>
      <c r="N212" s="71">
        <v>87</v>
      </c>
      <c r="O212" s="71">
        <v>6</v>
      </c>
      <c r="P212" s="70">
        <v>4</v>
      </c>
      <c r="Q212" s="71">
        <v>10</v>
      </c>
      <c r="R212" s="71">
        <v>3</v>
      </c>
      <c r="S212" s="70">
        <v>2.17</v>
      </c>
      <c r="T212" s="71">
        <v>20</v>
      </c>
      <c r="U212" s="71">
        <v>9</v>
      </c>
      <c r="V212" s="78">
        <v>11</v>
      </c>
      <c r="W212" s="78">
        <v>1.34</v>
      </c>
      <c r="X212" s="78">
        <v>0.19</v>
      </c>
      <c r="Y212" s="70">
        <v>14.2</v>
      </c>
      <c r="Z212" s="71">
        <v>5.8</v>
      </c>
      <c r="AA212" s="78">
        <v>8.3000000000000007</v>
      </c>
      <c r="AB212" s="78">
        <v>1.02</v>
      </c>
      <c r="AC212" s="78">
        <v>0.06</v>
      </c>
      <c r="AD212" s="63" t="s">
        <v>25</v>
      </c>
    </row>
    <row r="213" spans="1:30" ht="17.25" thickBot="1">
      <c r="A213" s="72">
        <v>208</v>
      </c>
      <c r="B213" s="57" t="s">
        <v>188</v>
      </c>
      <c r="C213" s="58" t="s">
        <v>1821</v>
      </c>
      <c r="D213" s="69" t="s">
        <v>102</v>
      </c>
      <c r="E213" s="58" t="s">
        <v>69</v>
      </c>
      <c r="F213" s="69" t="s">
        <v>3682</v>
      </c>
      <c r="G213" s="69">
        <v>2004</v>
      </c>
      <c r="H213" s="70">
        <v>14</v>
      </c>
      <c r="I213" s="71">
        <v>732</v>
      </c>
      <c r="J213" s="71">
        <v>52</v>
      </c>
      <c r="K213" s="71">
        <v>50.8</v>
      </c>
      <c r="L213" s="71">
        <v>8.1</v>
      </c>
      <c r="M213" s="70">
        <v>8</v>
      </c>
      <c r="N213" s="71">
        <v>77</v>
      </c>
      <c r="O213" s="71">
        <v>1</v>
      </c>
      <c r="P213" s="70">
        <v>6</v>
      </c>
      <c r="Q213" s="71">
        <v>19</v>
      </c>
      <c r="R213" s="71">
        <v>2</v>
      </c>
      <c r="S213" s="70">
        <v>1.5</v>
      </c>
      <c r="T213" s="71">
        <v>9</v>
      </c>
      <c r="U213" s="71">
        <v>9</v>
      </c>
      <c r="V213" s="60">
        <v>0</v>
      </c>
      <c r="W213" s="60">
        <v>0</v>
      </c>
      <c r="X213" s="78">
        <v>0.38</v>
      </c>
      <c r="Y213" s="70">
        <v>13.5</v>
      </c>
      <c r="Z213" s="71">
        <v>13.6</v>
      </c>
      <c r="AA213" s="77">
        <v>-0.1</v>
      </c>
      <c r="AB213" s="77">
        <v>-0.01</v>
      </c>
      <c r="AC213" s="78">
        <v>0.12</v>
      </c>
      <c r="AD213" s="63" t="s">
        <v>25</v>
      </c>
    </row>
    <row r="214" spans="1:30" ht="17.25" thickBot="1">
      <c r="A214" s="72">
        <v>14</v>
      </c>
      <c r="B214" s="57" t="s">
        <v>107</v>
      </c>
      <c r="C214" s="58" t="s">
        <v>1816</v>
      </c>
      <c r="D214" s="69" t="s">
        <v>104</v>
      </c>
      <c r="E214" s="58" t="s">
        <v>77</v>
      </c>
      <c r="F214" s="69" t="s">
        <v>3679</v>
      </c>
      <c r="G214" s="69">
        <v>1998</v>
      </c>
      <c r="H214" s="70">
        <v>11</v>
      </c>
      <c r="I214" s="71">
        <v>726</v>
      </c>
      <c r="J214" s="71">
        <v>66</v>
      </c>
      <c r="K214" s="71">
        <v>50.4</v>
      </c>
      <c r="L214" s="71">
        <v>8.1</v>
      </c>
      <c r="M214" s="70">
        <v>8</v>
      </c>
      <c r="N214" s="71">
        <v>86</v>
      </c>
      <c r="O214" s="71">
        <v>4</v>
      </c>
      <c r="P214" s="70">
        <v>3</v>
      </c>
      <c r="Q214" s="71">
        <v>14</v>
      </c>
      <c r="R214" s="71">
        <v>1</v>
      </c>
      <c r="S214" s="70">
        <v>1.36</v>
      </c>
      <c r="T214" s="71">
        <v>13</v>
      </c>
      <c r="U214" s="71">
        <v>13</v>
      </c>
      <c r="V214" s="60">
        <v>0</v>
      </c>
      <c r="W214" s="60">
        <v>0</v>
      </c>
      <c r="X214" s="77">
        <v>-0.13</v>
      </c>
      <c r="Y214" s="70">
        <v>15.9</v>
      </c>
      <c r="Z214" s="71">
        <v>11.7</v>
      </c>
      <c r="AA214" s="78">
        <v>4.2</v>
      </c>
      <c r="AB214" s="78">
        <v>0.52</v>
      </c>
      <c r="AC214" s="78">
        <v>0.04</v>
      </c>
      <c r="AD214" s="63" t="s">
        <v>25</v>
      </c>
    </row>
    <row r="215" spans="1:30" ht="17.25" thickBot="1">
      <c r="A215" s="72">
        <v>481</v>
      </c>
      <c r="B215" s="57" t="s">
        <v>303</v>
      </c>
      <c r="C215" s="58" t="s">
        <v>1811</v>
      </c>
      <c r="D215" s="69" t="s">
        <v>104</v>
      </c>
      <c r="E215" s="58" t="s">
        <v>79</v>
      </c>
      <c r="F215" s="69" t="s">
        <v>4166</v>
      </c>
      <c r="G215" s="69">
        <v>1994</v>
      </c>
      <c r="H215" s="70">
        <v>8</v>
      </c>
      <c r="I215" s="71">
        <v>720</v>
      </c>
      <c r="J215" s="71">
        <v>90</v>
      </c>
      <c r="K215" s="71">
        <v>50</v>
      </c>
      <c r="L215" s="71">
        <v>8</v>
      </c>
      <c r="M215" s="70">
        <v>8</v>
      </c>
      <c r="N215" s="71">
        <v>90</v>
      </c>
      <c r="O215" s="71">
        <v>8</v>
      </c>
      <c r="P215" s="59">
        <v>0</v>
      </c>
      <c r="Q215" s="60"/>
      <c r="R215" s="60">
        <v>0</v>
      </c>
      <c r="S215" s="70">
        <v>2.13</v>
      </c>
      <c r="T215" s="71">
        <v>18</v>
      </c>
      <c r="U215" s="71">
        <v>9</v>
      </c>
      <c r="V215" s="78">
        <v>9</v>
      </c>
      <c r="W215" s="78">
        <v>1.1299999999999999</v>
      </c>
      <c r="X215" s="77">
        <v>-0.37</v>
      </c>
      <c r="Y215" s="70">
        <v>16.8</v>
      </c>
      <c r="Z215" s="71">
        <v>11.5</v>
      </c>
      <c r="AA215" s="78">
        <v>5.4</v>
      </c>
      <c r="AB215" s="78">
        <v>0.67</v>
      </c>
      <c r="AC215" s="77">
        <v>-0.21</v>
      </c>
      <c r="AD215" s="63" t="s">
        <v>25</v>
      </c>
    </row>
    <row r="216" spans="1:30" ht="17.25" thickBot="1">
      <c r="A216" s="72">
        <v>490</v>
      </c>
      <c r="B216" s="57" t="s">
        <v>2692</v>
      </c>
      <c r="C216" s="58" t="s">
        <v>1857</v>
      </c>
      <c r="D216" s="69" t="s">
        <v>103</v>
      </c>
      <c r="E216" s="58" t="s">
        <v>2634</v>
      </c>
      <c r="F216" s="69" t="s">
        <v>4172</v>
      </c>
      <c r="G216" s="69">
        <v>1993</v>
      </c>
      <c r="H216" s="70">
        <v>14</v>
      </c>
      <c r="I216" s="71">
        <v>716</v>
      </c>
      <c r="J216" s="71">
        <v>51</v>
      </c>
      <c r="K216" s="71">
        <v>49.7</v>
      </c>
      <c r="L216" s="71">
        <v>8</v>
      </c>
      <c r="M216" s="70">
        <v>8</v>
      </c>
      <c r="N216" s="71">
        <v>76</v>
      </c>
      <c r="O216" s="71">
        <v>2</v>
      </c>
      <c r="P216" s="70">
        <v>6</v>
      </c>
      <c r="Q216" s="71">
        <v>18</v>
      </c>
      <c r="R216" s="71">
        <v>2</v>
      </c>
      <c r="S216" s="70">
        <v>0.56999999999999995</v>
      </c>
      <c r="T216" s="71">
        <v>10</v>
      </c>
      <c r="U216" s="71">
        <v>14</v>
      </c>
      <c r="V216" s="77">
        <v>-4</v>
      </c>
      <c r="W216" s="77">
        <v>-0.5</v>
      </c>
      <c r="X216" s="78">
        <v>0.86</v>
      </c>
      <c r="Y216" s="70">
        <v>7.7</v>
      </c>
      <c r="Z216" s="71">
        <v>17.100000000000001</v>
      </c>
      <c r="AA216" s="77">
        <v>-9.4</v>
      </c>
      <c r="AB216" s="77">
        <v>-1.18</v>
      </c>
      <c r="AC216" s="77">
        <v>-7.0000000000000007E-2</v>
      </c>
      <c r="AD216" s="63" t="s">
        <v>25</v>
      </c>
    </row>
    <row r="217" spans="1:30" ht="17.25" thickBot="1">
      <c r="A217" s="72">
        <v>248</v>
      </c>
      <c r="B217" s="57" t="s">
        <v>207</v>
      </c>
      <c r="C217" s="58" t="s">
        <v>1811</v>
      </c>
      <c r="D217" s="69" t="s">
        <v>104</v>
      </c>
      <c r="E217" s="58" t="s">
        <v>77</v>
      </c>
      <c r="F217" s="69" t="s">
        <v>4012</v>
      </c>
      <c r="G217" s="69">
        <v>2002</v>
      </c>
      <c r="H217" s="70">
        <v>9</v>
      </c>
      <c r="I217" s="71">
        <v>713</v>
      </c>
      <c r="J217" s="71">
        <v>79</v>
      </c>
      <c r="K217" s="71">
        <v>49.5</v>
      </c>
      <c r="L217" s="71">
        <v>7.9</v>
      </c>
      <c r="M217" s="70">
        <v>9</v>
      </c>
      <c r="N217" s="71">
        <v>79</v>
      </c>
      <c r="O217" s="71">
        <v>2</v>
      </c>
      <c r="P217" s="59">
        <v>0</v>
      </c>
      <c r="Q217" s="60"/>
      <c r="R217" s="60">
        <v>0</v>
      </c>
      <c r="S217" s="70">
        <v>1.1100000000000001</v>
      </c>
      <c r="T217" s="71">
        <v>10</v>
      </c>
      <c r="U217" s="71">
        <v>12</v>
      </c>
      <c r="V217" s="77">
        <v>-2</v>
      </c>
      <c r="W217" s="77">
        <v>-0.25</v>
      </c>
      <c r="X217" s="77">
        <v>-0.62</v>
      </c>
      <c r="Y217" s="70">
        <v>10.3</v>
      </c>
      <c r="Z217" s="71">
        <v>10.3</v>
      </c>
      <c r="AA217" s="78">
        <v>0.1</v>
      </c>
      <c r="AB217" s="78">
        <v>0.01</v>
      </c>
      <c r="AC217" s="77">
        <v>-0.98</v>
      </c>
      <c r="AD217" s="63" t="s">
        <v>25</v>
      </c>
    </row>
    <row r="218" spans="1:30" ht="17.25" thickBot="1">
      <c r="A218" s="72">
        <v>128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3924</v>
      </c>
      <c r="G218" s="69">
        <v>1998</v>
      </c>
      <c r="H218" s="70">
        <v>9</v>
      </c>
      <c r="I218" s="71">
        <v>703</v>
      </c>
      <c r="J218" s="71">
        <v>78</v>
      </c>
      <c r="K218" s="71">
        <v>48.8</v>
      </c>
      <c r="L218" s="71">
        <v>7.8</v>
      </c>
      <c r="M218" s="70">
        <v>8</v>
      </c>
      <c r="N218" s="71">
        <v>82</v>
      </c>
      <c r="O218" s="71">
        <v>5</v>
      </c>
      <c r="P218" s="70">
        <v>1</v>
      </c>
      <c r="Q218" s="71">
        <v>45</v>
      </c>
      <c r="R218" s="71">
        <v>5</v>
      </c>
      <c r="S218" s="70">
        <v>1.22</v>
      </c>
      <c r="T218" s="71">
        <v>17</v>
      </c>
      <c r="U218" s="71">
        <v>14</v>
      </c>
      <c r="V218" s="78">
        <v>3</v>
      </c>
      <c r="W218" s="78">
        <v>0.38</v>
      </c>
      <c r="X218" s="78">
        <v>0.75</v>
      </c>
      <c r="Y218" s="70">
        <v>13.7</v>
      </c>
      <c r="Z218" s="71">
        <v>13.3</v>
      </c>
      <c r="AA218" s="78">
        <v>0.4</v>
      </c>
      <c r="AB218" s="78">
        <v>0.05</v>
      </c>
      <c r="AC218" s="77">
        <v>-0.68</v>
      </c>
      <c r="AD218" s="63" t="s">
        <v>25</v>
      </c>
    </row>
    <row r="219" spans="1:30" ht="17.25" thickBot="1">
      <c r="A219" s="72">
        <v>153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3942</v>
      </c>
      <c r="G219" s="69">
        <v>1997</v>
      </c>
      <c r="H219" s="70">
        <v>8</v>
      </c>
      <c r="I219" s="71">
        <v>700</v>
      </c>
      <c r="J219" s="71">
        <v>88</v>
      </c>
      <c r="K219" s="71">
        <v>48.6</v>
      </c>
      <c r="L219" s="71">
        <v>7.8</v>
      </c>
      <c r="M219" s="70">
        <v>8</v>
      </c>
      <c r="N219" s="71">
        <v>88</v>
      </c>
      <c r="O219" s="71">
        <v>7</v>
      </c>
      <c r="P219" s="59">
        <v>0</v>
      </c>
      <c r="Q219" s="60"/>
      <c r="R219" s="60">
        <v>0</v>
      </c>
      <c r="S219" s="70">
        <v>1.38</v>
      </c>
      <c r="T219" s="71">
        <v>6</v>
      </c>
      <c r="U219" s="71">
        <v>13</v>
      </c>
      <c r="V219" s="77">
        <v>-7</v>
      </c>
      <c r="W219" s="77">
        <v>-0.9</v>
      </c>
      <c r="X219" s="77">
        <v>-1.75</v>
      </c>
      <c r="Y219" s="70">
        <v>8.3000000000000007</v>
      </c>
      <c r="Z219" s="71">
        <v>15.3</v>
      </c>
      <c r="AA219" s="77">
        <v>-7</v>
      </c>
      <c r="AB219" s="77">
        <v>-0.9</v>
      </c>
      <c r="AC219" s="77">
        <v>-1.04</v>
      </c>
      <c r="AD219" s="63" t="s">
        <v>25</v>
      </c>
    </row>
    <row r="220" spans="1:30" ht="17.25" thickBot="1">
      <c r="A220" s="72">
        <v>385</v>
      </c>
      <c r="B220" s="57" t="s">
        <v>3089</v>
      </c>
      <c r="C220" s="58" t="s">
        <v>1824</v>
      </c>
      <c r="D220" s="69" t="s">
        <v>1819</v>
      </c>
      <c r="E220" s="58" t="s">
        <v>91</v>
      </c>
      <c r="F220" s="69" t="s">
        <v>4103</v>
      </c>
      <c r="G220" s="69">
        <v>2000</v>
      </c>
      <c r="H220" s="70">
        <v>13</v>
      </c>
      <c r="I220" s="71">
        <v>699</v>
      </c>
      <c r="J220" s="71">
        <v>54</v>
      </c>
      <c r="K220" s="71">
        <v>48.5</v>
      </c>
      <c r="L220" s="71">
        <v>7.8</v>
      </c>
      <c r="M220" s="70">
        <v>7</v>
      </c>
      <c r="N220" s="71">
        <v>86</v>
      </c>
      <c r="O220" s="71">
        <v>4</v>
      </c>
      <c r="P220" s="70">
        <v>6</v>
      </c>
      <c r="Q220" s="71">
        <v>17</v>
      </c>
      <c r="R220" s="60">
        <v>0</v>
      </c>
      <c r="S220" s="70">
        <v>1.31</v>
      </c>
      <c r="T220" s="71">
        <v>11</v>
      </c>
      <c r="U220" s="71">
        <v>19</v>
      </c>
      <c r="V220" s="77">
        <v>-8</v>
      </c>
      <c r="W220" s="77">
        <v>-1.03</v>
      </c>
      <c r="X220" s="77">
        <v>-1.52</v>
      </c>
      <c r="Y220" s="70">
        <v>9.8000000000000007</v>
      </c>
      <c r="Z220" s="71">
        <v>11.5</v>
      </c>
      <c r="AA220" s="77">
        <v>-1.7</v>
      </c>
      <c r="AB220" s="77">
        <v>-0.22</v>
      </c>
      <c r="AC220" s="78">
        <v>0.21</v>
      </c>
      <c r="AD220" s="63" t="s">
        <v>25</v>
      </c>
    </row>
    <row r="221" spans="1:30" ht="17.25" thickBot="1">
      <c r="A221" s="72">
        <v>158</v>
      </c>
      <c r="B221" s="57" t="s">
        <v>2933</v>
      </c>
      <c r="C221" s="58" t="s">
        <v>1844</v>
      </c>
      <c r="D221" s="69" t="s">
        <v>2816</v>
      </c>
      <c r="E221" s="58" t="s">
        <v>65</v>
      </c>
      <c r="F221" s="69" t="s">
        <v>3947</v>
      </c>
      <c r="G221" s="69">
        <v>2002</v>
      </c>
      <c r="H221" s="70">
        <v>11</v>
      </c>
      <c r="I221" s="71">
        <v>694</v>
      </c>
      <c r="J221" s="71">
        <v>63</v>
      </c>
      <c r="K221" s="71">
        <v>48.2</v>
      </c>
      <c r="L221" s="71">
        <v>7.7</v>
      </c>
      <c r="M221" s="70">
        <v>9</v>
      </c>
      <c r="N221" s="71">
        <v>74</v>
      </c>
      <c r="O221" s="71">
        <v>3</v>
      </c>
      <c r="P221" s="70">
        <v>2</v>
      </c>
      <c r="Q221" s="71">
        <v>14</v>
      </c>
      <c r="R221" s="71">
        <v>1</v>
      </c>
      <c r="S221" s="70">
        <v>1.91</v>
      </c>
      <c r="T221" s="71">
        <v>24</v>
      </c>
      <c r="U221" s="71">
        <v>11</v>
      </c>
      <c r="V221" s="78">
        <v>13</v>
      </c>
      <c r="W221" s="78">
        <v>1.69</v>
      </c>
      <c r="X221" s="78">
        <v>0.84</v>
      </c>
      <c r="Y221" s="70">
        <v>15.7</v>
      </c>
      <c r="Z221" s="71">
        <v>6.4</v>
      </c>
      <c r="AA221" s="78">
        <v>9.3000000000000007</v>
      </c>
      <c r="AB221" s="78">
        <v>1.21</v>
      </c>
      <c r="AC221" s="78">
        <v>0.42</v>
      </c>
      <c r="AD221" s="63" t="s">
        <v>25</v>
      </c>
    </row>
    <row r="222" spans="1:30" ht="17.25" thickBot="1">
      <c r="A222" s="72">
        <v>430</v>
      </c>
      <c r="B222" s="57" t="s">
        <v>2828</v>
      </c>
      <c r="C222" s="58" t="s">
        <v>1827</v>
      </c>
      <c r="D222" s="69" t="s">
        <v>103</v>
      </c>
      <c r="E222" s="58" t="s">
        <v>77</v>
      </c>
      <c r="F222" s="69" t="s">
        <v>4134</v>
      </c>
      <c r="G222" s="69">
        <v>1998</v>
      </c>
      <c r="H222" s="70">
        <v>14</v>
      </c>
      <c r="I222" s="71">
        <v>691</v>
      </c>
      <c r="J222" s="71">
        <v>49</v>
      </c>
      <c r="K222" s="71">
        <v>48</v>
      </c>
      <c r="L222" s="71">
        <v>7.7</v>
      </c>
      <c r="M222" s="70">
        <v>6</v>
      </c>
      <c r="N222" s="71">
        <v>81</v>
      </c>
      <c r="O222" s="71">
        <v>3</v>
      </c>
      <c r="P222" s="70">
        <v>8</v>
      </c>
      <c r="Q222" s="71">
        <v>26</v>
      </c>
      <c r="R222" s="71">
        <v>1</v>
      </c>
      <c r="S222" s="70">
        <v>1.07</v>
      </c>
      <c r="T222" s="71">
        <v>11</v>
      </c>
      <c r="U222" s="71">
        <v>15</v>
      </c>
      <c r="V222" s="77">
        <v>-4</v>
      </c>
      <c r="W222" s="77">
        <v>-0.52</v>
      </c>
      <c r="X222" s="77">
        <v>-1.1200000000000001</v>
      </c>
      <c r="Y222" s="70">
        <v>16.7</v>
      </c>
      <c r="Z222" s="71">
        <v>10.8</v>
      </c>
      <c r="AA222" s="78">
        <v>5.9</v>
      </c>
      <c r="AB222" s="78">
        <v>0.77</v>
      </c>
      <c r="AC222" s="78">
        <v>0.51</v>
      </c>
      <c r="AD222" s="63" t="s">
        <v>25</v>
      </c>
    </row>
    <row r="223" spans="1:30" ht="17.25" thickBot="1">
      <c r="A223" s="72">
        <v>32</v>
      </c>
      <c r="B223" s="57" t="s">
        <v>118</v>
      </c>
      <c r="C223" s="58" t="s">
        <v>1822</v>
      </c>
      <c r="D223" s="69" t="s">
        <v>1819</v>
      </c>
      <c r="E223" s="58" t="s">
        <v>69</v>
      </c>
      <c r="F223" s="69" t="s">
        <v>3856</v>
      </c>
      <c r="G223" s="69">
        <v>2000</v>
      </c>
      <c r="H223" s="70">
        <v>12</v>
      </c>
      <c r="I223" s="71">
        <v>687</v>
      </c>
      <c r="J223" s="71">
        <v>57</v>
      </c>
      <c r="K223" s="71">
        <v>47.7</v>
      </c>
      <c r="L223" s="71">
        <v>7.6</v>
      </c>
      <c r="M223" s="70">
        <v>8</v>
      </c>
      <c r="N223" s="71">
        <v>75</v>
      </c>
      <c r="O223" s="71">
        <v>1</v>
      </c>
      <c r="P223" s="70">
        <v>4</v>
      </c>
      <c r="Q223" s="71">
        <v>22</v>
      </c>
      <c r="R223" s="60">
        <v>0</v>
      </c>
      <c r="S223" s="70">
        <v>1.75</v>
      </c>
      <c r="T223" s="71">
        <v>10</v>
      </c>
      <c r="U223" s="71">
        <v>9</v>
      </c>
      <c r="V223" s="78">
        <v>1</v>
      </c>
      <c r="W223" s="78">
        <v>0.13</v>
      </c>
      <c r="X223" s="78">
        <v>0.61</v>
      </c>
      <c r="Y223" s="70">
        <v>15.4</v>
      </c>
      <c r="Z223" s="71">
        <v>10.8</v>
      </c>
      <c r="AA223" s="78">
        <v>4.5999999999999996</v>
      </c>
      <c r="AB223" s="78">
        <v>0.6</v>
      </c>
      <c r="AC223" s="78">
        <v>1.29</v>
      </c>
      <c r="AD223" s="63" t="s">
        <v>25</v>
      </c>
    </row>
    <row r="224" spans="1:30" ht="17.25" thickBot="1">
      <c r="A224" s="72">
        <v>113</v>
      </c>
      <c r="B224" s="57" t="s">
        <v>2652</v>
      </c>
      <c r="C224" s="58" t="s">
        <v>1818</v>
      </c>
      <c r="D224" s="69" t="s">
        <v>103</v>
      </c>
      <c r="E224" s="58" t="s">
        <v>2634</v>
      </c>
      <c r="F224" s="69" t="s">
        <v>3732</v>
      </c>
      <c r="G224" s="69">
        <v>1999</v>
      </c>
      <c r="H224" s="70">
        <v>14</v>
      </c>
      <c r="I224" s="71">
        <v>686</v>
      </c>
      <c r="J224" s="71">
        <v>49</v>
      </c>
      <c r="K224" s="71">
        <v>47.6</v>
      </c>
      <c r="L224" s="71">
        <v>7.6</v>
      </c>
      <c r="M224" s="70">
        <v>6</v>
      </c>
      <c r="N224" s="71">
        <v>80</v>
      </c>
      <c r="O224" s="71">
        <v>1</v>
      </c>
      <c r="P224" s="70">
        <v>8</v>
      </c>
      <c r="Q224" s="71">
        <v>26</v>
      </c>
      <c r="R224" s="71">
        <v>2</v>
      </c>
      <c r="S224" s="70">
        <v>0.36</v>
      </c>
      <c r="T224" s="71">
        <v>7</v>
      </c>
      <c r="U224" s="71">
        <v>17</v>
      </c>
      <c r="V224" s="77">
        <v>-10</v>
      </c>
      <c r="W224" s="77">
        <v>-1.31</v>
      </c>
      <c r="X224" s="77">
        <v>-0.72</v>
      </c>
      <c r="Y224" s="70">
        <v>6.8</v>
      </c>
      <c r="Z224" s="71">
        <v>17.3</v>
      </c>
      <c r="AA224" s="77">
        <v>-10.5</v>
      </c>
      <c r="AB224" s="77">
        <v>-1.38</v>
      </c>
      <c r="AC224" s="77">
        <v>-0.44</v>
      </c>
      <c r="AD224" s="63" t="s">
        <v>25</v>
      </c>
    </row>
    <row r="225" spans="1:30" ht="17.25" thickBot="1">
      <c r="A225" s="72">
        <v>301</v>
      </c>
      <c r="B225" s="57" t="s">
        <v>2812</v>
      </c>
      <c r="C225" s="58" t="s">
        <v>1812</v>
      </c>
      <c r="D225" s="69" t="s">
        <v>104</v>
      </c>
      <c r="E225" s="58" t="s">
        <v>95</v>
      </c>
      <c r="F225" s="69" t="s">
        <v>4044</v>
      </c>
      <c r="G225" s="69">
        <v>1998</v>
      </c>
      <c r="H225" s="70">
        <v>9</v>
      </c>
      <c r="I225" s="71">
        <v>682</v>
      </c>
      <c r="J225" s="71">
        <v>76</v>
      </c>
      <c r="K225" s="71">
        <v>47.4</v>
      </c>
      <c r="L225" s="71">
        <v>7.6</v>
      </c>
      <c r="M225" s="70">
        <v>8</v>
      </c>
      <c r="N225" s="71">
        <v>83</v>
      </c>
      <c r="O225" s="71">
        <v>6</v>
      </c>
      <c r="P225" s="70">
        <v>1</v>
      </c>
      <c r="Q225" s="71">
        <v>15</v>
      </c>
      <c r="R225" s="60">
        <v>0</v>
      </c>
      <c r="S225" s="70">
        <v>1.1100000000000001</v>
      </c>
      <c r="T225" s="71">
        <v>9</v>
      </c>
      <c r="U225" s="71">
        <v>14</v>
      </c>
      <c r="V225" s="77">
        <v>-5</v>
      </c>
      <c r="W225" s="77">
        <v>-0.66</v>
      </c>
      <c r="X225" s="77">
        <v>-0.18</v>
      </c>
      <c r="Y225" s="70">
        <v>9.6</v>
      </c>
      <c r="Z225" s="71">
        <v>11.4</v>
      </c>
      <c r="AA225" s="77">
        <v>-1.8</v>
      </c>
      <c r="AB225" s="77">
        <v>-0.23</v>
      </c>
      <c r="AC225" s="78">
        <v>0.25</v>
      </c>
      <c r="AD225" s="63" t="s">
        <v>25</v>
      </c>
    </row>
    <row r="226" spans="1:30" ht="17.25" thickBot="1">
      <c r="A226" s="72">
        <v>511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3677</v>
      </c>
      <c r="G226" s="69">
        <v>2000</v>
      </c>
      <c r="H226" s="70">
        <v>13</v>
      </c>
      <c r="I226" s="71">
        <v>677</v>
      </c>
      <c r="J226" s="71">
        <v>52</v>
      </c>
      <c r="K226" s="71">
        <v>47</v>
      </c>
      <c r="L226" s="71">
        <v>7.5</v>
      </c>
      <c r="M226" s="70">
        <v>9</v>
      </c>
      <c r="N226" s="71">
        <v>67</v>
      </c>
      <c r="O226" s="60">
        <v>0</v>
      </c>
      <c r="P226" s="70">
        <v>4</v>
      </c>
      <c r="Q226" s="71">
        <v>18</v>
      </c>
      <c r="R226" s="71">
        <v>3</v>
      </c>
      <c r="S226" s="70">
        <v>1.38</v>
      </c>
      <c r="T226" s="71">
        <v>14</v>
      </c>
      <c r="U226" s="71">
        <v>12</v>
      </c>
      <c r="V226" s="78">
        <v>2</v>
      </c>
      <c r="W226" s="78">
        <v>0.27</v>
      </c>
      <c r="X226" s="78">
        <v>1.56</v>
      </c>
      <c r="Y226" s="70">
        <v>12.8</v>
      </c>
      <c r="Z226" s="71">
        <v>11.3</v>
      </c>
      <c r="AA226" s="78">
        <v>1.5</v>
      </c>
      <c r="AB226" s="78">
        <v>0.21</v>
      </c>
      <c r="AC226" s="78">
        <v>1.07</v>
      </c>
      <c r="AD226" s="63" t="s">
        <v>25</v>
      </c>
    </row>
    <row r="227" spans="1:30" ht="17.25" thickBot="1">
      <c r="A227" s="72">
        <v>308</v>
      </c>
      <c r="B227" s="57" t="s">
        <v>2674</v>
      </c>
      <c r="C227" s="58" t="s">
        <v>1818</v>
      </c>
      <c r="D227" s="69" t="s">
        <v>1819</v>
      </c>
      <c r="E227" s="58" t="s">
        <v>95</v>
      </c>
      <c r="F227" s="69" t="s">
        <v>4047</v>
      </c>
      <c r="G227" s="69">
        <v>1999</v>
      </c>
      <c r="H227" s="70">
        <v>13</v>
      </c>
      <c r="I227" s="71">
        <v>676</v>
      </c>
      <c r="J227" s="71">
        <v>52</v>
      </c>
      <c r="K227" s="71">
        <v>46.9</v>
      </c>
      <c r="L227" s="71">
        <v>7.5</v>
      </c>
      <c r="M227" s="70">
        <v>9</v>
      </c>
      <c r="N227" s="71">
        <v>65</v>
      </c>
      <c r="O227" s="60">
        <v>0</v>
      </c>
      <c r="P227" s="70">
        <v>4</v>
      </c>
      <c r="Q227" s="71">
        <v>23</v>
      </c>
      <c r="R227" s="71">
        <v>3</v>
      </c>
      <c r="S227" s="70">
        <v>1.23</v>
      </c>
      <c r="T227" s="71">
        <v>12</v>
      </c>
      <c r="U227" s="71">
        <v>9</v>
      </c>
      <c r="V227" s="78">
        <v>3</v>
      </c>
      <c r="W227" s="78">
        <v>0.4</v>
      </c>
      <c r="X227" s="78">
        <v>1.81</v>
      </c>
      <c r="Y227" s="70">
        <v>12.3</v>
      </c>
      <c r="Z227" s="71">
        <v>11.6</v>
      </c>
      <c r="AA227" s="78">
        <v>0.7</v>
      </c>
      <c r="AB227" s="78">
        <v>0.09</v>
      </c>
      <c r="AC227" s="78">
        <v>0.86</v>
      </c>
      <c r="AD227" s="63" t="s">
        <v>25</v>
      </c>
    </row>
    <row r="228" spans="1:30" ht="17.25" thickBot="1">
      <c r="A228" s="72">
        <v>313</v>
      </c>
      <c r="B228" s="57" t="s">
        <v>232</v>
      </c>
      <c r="C228" s="58" t="s">
        <v>1843</v>
      </c>
      <c r="D228" s="69" t="s">
        <v>103</v>
      </c>
      <c r="E228" s="58" t="s">
        <v>65</v>
      </c>
      <c r="F228" s="69" t="s">
        <v>4052</v>
      </c>
      <c r="G228" s="69">
        <v>1994</v>
      </c>
      <c r="H228" s="70">
        <v>12</v>
      </c>
      <c r="I228" s="71">
        <v>672</v>
      </c>
      <c r="J228" s="71">
        <v>56</v>
      </c>
      <c r="K228" s="71">
        <v>46.7</v>
      </c>
      <c r="L228" s="71">
        <v>7.5</v>
      </c>
      <c r="M228" s="70">
        <v>7</v>
      </c>
      <c r="N228" s="71">
        <v>80</v>
      </c>
      <c r="O228" s="71">
        <v>2</v>
      </c>
      <c r="P228" s="70">
        <v>5</v>
      </c>
      <c r="Q228" s="71">
        <v>22</v>
      </c>
      <c r="R228" s="71">
        <v>1</v>
      </c>
      <c r="S228" s="70">
        <v>1.92</v>
      </c>
      <c r="T228" s="71">
        <v>18</v>
      </c>
      <c r="U228" s="71">
        <v>8</v>
      </c>
      <c r="V228" s="78">
        <v>10</v>
      </c>
      <c r="W228" s="78">
        <v>1.34</v>
      </c>
      <c r="X228" s="78">
        <v>0.17</v>
      </c>
      <c r="Y228" s="70">
        <v>12.3</v>
      </c>
      <c r="Z228" s="71">
        <v>5.5</v>
      </c>
      <c r="AA228" s="78">
        <v>6.8</v>
      </c>
      <c r="AB228" s="78">
        <v>0.91</v>
      </c>
      <c r="AC228" s="77">
        <v>-0.15</v>
      </c>
      <c r="AD228" s="63" t="s">
        <v>25</v>
      </c>
    </row>
    <row r="229" spans="1:30" ht="17.25" thickBot="1">
      <c r="A229" s="72">
        <v>38</v>
      </c>
      <c r="B229" s="57" t="s">
        <v>122</v>
      </c>
      <c r="C229" s="58" t="s">
        <v>1827</v>
      </c>
      <c r="D229" s="69" t="s">
        <v>102</v>
      </c>
      <c r="E229" s="58" t="s">
        <v>87</v>
      </c>
      <c r="F229" s="69" t="s">
        <v>3733</v>
      </c>
      <c r="G229" s="69">
        <v>1997</v>
      </c>
      <c r="H229" s="70">
        <v>10</v>
      </c>
      <c r="I229" s="71">
        <v>666</v>
      </c>
      <c r="J229" s="71">
        <v>67</v>
      </c>
      <c r="K229" s="71">
        <v>46.3</v>
      </c>
      <c r="L229" s="71">
        <v>7.4</v>
      </c>
      <c r="M229" s="70">
        <v>8</v>
      </c>
      <c r="N229" s="71">
        <v>78</v>
      </c>
      <c r="O229" s="60">
        <v>0</v>
      </c>
      <c r="P229" s="70">
        <v>2</v>
      </c>
      <c r="Q229" s="71">
        <v>21</v>
      </c>
      <c r="R229" s="60">
        <v>0</v>
      </c>
      <c r="S229" s="70">
        <v>1.1000000000000001</v>
      </c>
      <c r="T229" s="71">
        <v>11</v>
      </c>
      <c r="U229" s="71">
        <v>11</v>
      </c>
      <c r="V229" s="60">
        <v>0</v>
      </c>
      <c r="W229" s="60">
        <v>0</v>
      </c>
      <c r="X229" s="78">
        <v>1.28</v>
      </c>
      <c r="Y229" s="70">
        <v>7.9</v>
      </c>
      <c r="Z229" s="71">
        <v>10.5</v>
      </c>
      <c r="AA229" s="77">
        <v>-2.6</v>
      </c>
      <c r="AB229" s="77">
        <v>-0.35</v>
      </c>
      <c r="AC229" s="78">
        <v>0.19</v>
      </c>
      <c r="AD229" s="63" t="s">
        <v>25</v>
      </c>
    </row>
    <row r="230" spans="1:30" ht="17.25" thickBot="1">
      <c r="A230" s="72">
        <v>220</v>
      </c>
      <c r="B230" s="57" t="s">
        <v>194</v>
      </c>
      <c r="C230" s="58" t="s">
        <v>1812</v>
      </c>
      <c r="D230" s="69" t="s">
        <v>104</v>
      </c>
      <c r="E230" s="58" t="s">
        <v>79</v>
      </c>
      <c r="F230" s="69" t="s">
        <v>3756</v>
      </c>
      <c r="G230" s="69">
        <v>1997</v>
      </c>
      <c r="H230" s="70">
        <v>13</v>
      </c>
      <c r="I230" s="71">
        <v>666</v>
      </c>
      <c r="J230" s="71">
        <v>51</v>
      </c>
      <c r="K230" s="71">
        <v>46.3</v>
      </c>
      <c r="L230" s="71">
        <v>7.4</v>
      </c>
      <c r="M230" s="70">
        <v>6</v>
      </c>
      <c r="N230" s="71">
        <v>83</v>
      </c>
      <c r="O230" s="71">
        <v>4</v>
      </c>
      <c r="P230" s="70">
        <v>7</v>
      </c>
      <c r="Q230" s="71">
        <v>24</v>
      </c>
      <c r="R230" s="71">
        <v>2</v>
      </c>
      <c r="S230" s="70">
        <v>2.46</v>
      </c>
      <c r="T230" s="71">
        <v>19</v>
      </c>
      <c r="U230" s="71">
        <v>5</v>
      </c>
      <c r="V230" s="78">
        <v>14</v>
      </c>
      <c r="W230" s="78">
        <v>1.89</v>
      </c>
      <c r="X230" s="78">
        <v>1.08</v>
      </c>
      <c r="Y230" s="70">
        <v>15.4</v>
      </c>
      <c r="Z230" s="71">
        <v>9.3000000000000007</v>
      </c>
      <c r="AA230" s="78">
        <v>6.1</v>
      </c>
      <c r="AB230" s="78">
        <v>0.82</v>
      </c>
      <c r="AC230" s="78">
        <v>0.09</v>
      </c>
      <c r="AD230" s="63" t="s">
        <v>25</v>
      </c>
    </row>
    <row r="231" spans="1:30" ht="17.25" thickBot="1">
      <c r="A231" s="72">
        <v>275</v>
      </c>
      <c r="B231" s="57" t="s">
        <v>2922</v>
      </c>
      <c r="C231" s="58" t="s">
        <v>1822</v>
      </c>
      <c r="D231" s="69" t="s">
        <v>102</v>
      </c>
      <c r="E231" s="58" t="s">
        <v>63</v>
      </c>
      <c r="F231" s="69" t="s">
        <v>4025</v>
      </c>
      <c r="G231" s="69">
        <v>1997</v>
      </c>
      <c r="H231" s="70">
        <v>11</v>
      </c>
      <c r="I231" s="71">
        <v>666</v>
      </c>
      <c r="J231" s="71">
        <v>61</v>
      </c>
      <c r="K231" s="71">
        <v>46.3</v>
      </c>
      <c r="L231" s="71">
        <v>7.4</v>
      </c>
      <c r="M231" s="70">
        <v>8</v>
      </c>
      <c r="N231" s="71">
        <v>78</v>
      </c>
      <c r="O231" s="71">
        <v>3</v>
      </c>
      <c r="P231" s="70">
        <v>3</v>
      </c>
      <c r="Q231" s="71">
        <v>14</v>
      </c>
      <c r="R231" s="60">
        <v>0</v>
      </c>
      <c r="S231" s="70">
        <v>2.1800000000000002</v>
      </c>
      <c r="T231" s="71">
        <v>16</v>
      </c>
      <c r="U231" s="71">
        <v>8</v>
      </c>
      <c r="V231" s="78">
        <v>8</v>
      </c>
      <c r="W231" s="78">
        <v>1.08</v>
      </c>
      <c r="X231" s="77">
        <v>-0.08</v>
      </c>
      <c r="Y231" s="70">
        <v>14.6</v>
      </c>
      <c r="Z231" s="71">
        <v>6.1</v>
      </c>
      <c r="AA231" s="78">
        <v>8.4</v>
      </c>
      <c r="AB231" s="78">
        <v>1.1399999999999999</v>
      </c>
      <c r="AC231" s="78">
        <v>0.15</v>
      </c>
      <c r="AD231" s="63" t="s">
        <v>25</v>
      </c>
    </row>
    <row r="232" spans="1:30" ht="17.25" thickBot="1">
      <c r="A232" s="72">
        <v>62</v>
      </c>
      <c r="B232" s="57" t="s">
        <v>2706</v>
      </c>
      <c r="C232" s="58" t="s">
        <v>2707</v>
      </c>
      <c r="D232" s="69" t="s">
        <v>1810</v>
      </c>
      <c r="E232" s="58" t="s">
        <v>2347</v>
      </c>
      <c r="F232" s="69" t="s">
        <v>3877</v>
      </c>
      <c r="G232" s="69">
        <v>1990</v>
      </c>
      <c r="H232" s="70">
        <v>11</v>
      </c>
      <c r="I232" s="71">
        <v>652</v>
      </c>
      <c r="J232" s="71">
        <v>59</v>
      </c>
      <c r="K232" s="71">
        <v>45.3</v>
      </c>
      <c r="L232" s="71">
        <v>7.2</v>
      </c>
      <c r="M232" s="70">
        <v>8</v>
      </c>
      <c r="N232" s="71">
        <v>66</v>
      </c>
      <c r="O232" s="71">
        <v>1</v>
      </c>
      <c r="P232" s="70">
        <v>3</v>
      </c>
      <c r="Q232" s="71">
        <v>42</v>
      </c>
      <c r="R232" s="71">
        <v>1</v>
      </c>
      <c r="S232" s="70">
        <v>0.45</v>
      </c>
      <c r="T232" s="71">
        <v>10</v>
      </c>
      <c r="U232" s="71">
        <v>11</v>
      </c>
      <c r="V232" s="77">
        <v>-1</v>
      </c>
      <c r="W232" s="77">
        <v>-0.14000000000000001</v>
      </c>
      <c r="X232" s="78">
        <v>1.8</v>
      </c>
      <c r="Y232" s="70">
        <v>6.7</v>
      </c>
      <c r="Z232" s="71">
        <v>8.6</v>
      </c>
      <c r="AA232" s="77">
        <v>-1.9</v>
      </c>
      <c r="AB232" s="77">
        <v>-0.27</v>
      </c>
      <c r="AC232" s="78">
        <v>0.92</v>
      </c>
      <c r="AD232" s="63" t="s">
        <v>25</v>
      </c>
    </row>
    <row r="233" spans="1:30" ht="17.25" thickBot="1">
      <c r="A233" s="72">
        <v>474</v>
      </c>
      <c r="B233" s="57" t="s">
        <v>298</v>
      </c>
      <c r="C233" s="58" t="s">
        <v>1826</v>
      </c>
      <c r="D233" s="69" t="s">
        <v>102</v>
      </c>
      <c r="E233" s="58" t="s">
        <v>75</v>
      </c>
      <c r="F233" s="69" t="s">
        <v>4163</v>
      </c>
      <c r="G233" s="69">
        <v>1993</v>
      </c>
      <c r="H233" s="70">
        <v>14</v>
      </c>
      <c r="I233" s="71">
        <v>652</v>
      </c>
      <c r="J233" s="71">
        <v>47</v>
      </c>
      <c r="K233" s="71">
        <v>45.3</v>
      </c>
      <c r="L233" s="71">
        <v>7.2</v>
      </c>
      <c r="M233" s="70">
        <v>8</v>
      </c>
      <c r="N233" s="71">
        <v>68</v>
      </c>
      <c r="O233" s="60">
        <v>0</v>
      </c>
      <c r="P233" s="70">
        <v>6</v>
      </c>
      <c r="Q233" s="71">
        <v>18</v>
      </c>
      <c r="R233" s="71">
        <v>2</v>
      </c>
      <c r="S233" s="70">
        <v>1.29</v>
      </c>
      <c r="T233" s="71">
        <v>9</v>
      </c>
      <c r="U233" s="71">
        <v>17</v>
      </c>
      <c r="V233" s="77">
        <v>-8</v>
      </c>
      <c r="W233" s="77">
        <v>-1.1000000000000001</v>
      </c>
      <c r="X233" s="77">
        <v>-2.02</v>
      </c>
      <c r="Y233" s="70">
        <v>7.5</v>
      </c>
      <c r="Z233" s="71">
        <v>12.7</v>
      </c>
      <c r="AA233" s="77">
        <v>-5.3</v>
      </c>
      <c r="AB233" s="77">
        <v>-0.73</v>
      </c>
      <c r="AC233" s="77">
        <v>-0.66</v>
      </c>
      <c r="AD233" s="63" t="s">
        <v>25</v>
      </c>
    </row>
    <row r="234" spans="1:30" ht="17.25" thickBot="1">
      <c r="A234" s="72">
        <v>101</v>
      </c>
      <c r="B234" s="57" t="s">
        <v>139</v>
      </c>
      <c r="C234" s="58" t="s">
        <v>1822</v>
      </c>
      <c r="D234" s="69" t="s">
        <v>103</v>
      </c>
      <c r="E234" s="58" t="s">
        <v>69</v>
      </c>
      <c r="F234" s="69" t="s">
        <v>3906</v>
      </c>
      <c r="G234" s="69">
        <v>1992</v>
      </c>
      <c r="H234" s="70">
        <v>8</v>
      </c>
      <c r="I234" s="71">
        <v>648</v>
      </c>
      <c r="J234" s="71">
        <v>81</v>
      </c>
      <c r="K234" s="71">
        <v>45</v>
      </c>
      <c r="L234" s="71">
        <v>7.2</v>
      </c>
      <c r="M234" s="70">
        <v>8</v>
      </c>
      <c r="N234" s="71">
        <v>81</v>
      </c>
      <c r="O234" s="71">
        <v>6</v>
      </c>
      <c r="P234" s="59">
        <v>0</v>
      </c>
      <c r="Q234" s="60"/>
      <c r="R234" s="60">
        <v>0</v>
      </c>
      <c r="S234" s="70">
        <v>1.5</v>
      </c>
      <c r="T234" s="71">
        <v>6</v>
      </c>
      <c r="U234" s="71">
        <v>11</v>
      </c>
      <c r="V234" s="77">
        <v>-5</v>
      </c>
      <c r="W234" s="77">
        <v>-0.69</v>
      </c>
      <c r="X234" s="77">
        <v>-0.92</v>
      </c>
      <c r="Y234" s="70">
        <v>11.4</v>
      </c>
      <c r="Z234" s="71">
        <v>10.8</v>
      </c>
      <c r="AA234" s="78">
        <v>0.5</v>
      </c>
      <c r="AB234" s="78">
        <v>7.0000000000000007E-2</v>
      </c>
      <c r="AC234" s="78">
        <v>0.26</v>
      </c>
      <c r="AD234" s="63" t="s">
        <v>25</v>
      </c>
    </row>
    <row r="235" spans="1:30" ht="17.25" thickBot="1">
      <c r="A235" s="72">
        <v>159</v>
      </c>
      <c r="B235" s="57" t="s">
        <v>3214</v>
      </c>
      <c r="C235" s="58" t="s">
        <v>1821</v>
      </c>
      <c r="D235" s="69" t="s">
        <v>103</v>
      </c>
      <c r="E235" s="58" t="s">
        <v>87</v>
      </c>
      <c r="F235" s="69" t="s">
        <v>3948</v>
      </c>
      <c r="G235" s="69">
        <v>1998</v>
      </c>
      <c r="H235" s="70">
        <v>9</v>
      </c>
      <c r="I235" s="71">
        <v>648</v>
      </c>
      <c r="J235" s="71">
        <v>72</v>
      </c>
      <c r="K235" s="71">
        <v>45</v>
      </c>
      <c r="L235" s="71">
        <v>7.2</v>
      </c>
      <c r="M235" s="70">
        <v>9</v>
      </c>
      <c r="N235" s="71">
        <v>72</v>
      </c>
      <c r="O235" s="71">
        <v>2</v>
      </c>
      <c r="P235" s="59">
        <v>0</v>
      </c>
      <c r="Q235" s="60"/>
      <c r="R235" s="71">
        <v>3</v>
      </c>
      <c r="S235" s="70">
        <v>0.67</v>
      </c>
      <c r="T235" s="71">
        <v>7</v>
      </c>
      <c r="U235" s="71">
        <v>11</v>
      </c>
      <c r="V235" s="77">
        <v>-4</v>
      </c>
      <c r="W235" s="77">
        <v>-0.56000000000000005</v>
      </c>
      <c r="X235" s="78">
        <v>0.24</v>
      </c>
      <c r="Y235" s="70">
        <v>7.5</v>
      </c>
      <c r="Z235" s="71">
        <v>10.199999999999999</v>
      </c>
      <c r="AA235" s="77">
        <v>-2.7</v>
      </c>
      <c r="AB235" s="77">
        <v>-0.38</v>
      </c>
      <c r="AC235" s="78">
        <v>0.12</v>
      </c>
      <c r="AD235" s="63" t="s">
        <v>25</v>
      </c>
    </row>
    <row r="236" spans="1:30" ht="17.25" thickBot="1">
      <c r="A236" s="72">
        <v>406</v>
      </c>
      <c r="B236" s="57" t="s">
        <v>276</v>
      </c>
      <c r="C236" s="58" t="s">
        <v>1851</v>
      </c>
      <c r="D236" s="69" t="s">
        <v>104</v>
      </c>
      <c r="E236" s="58" t="s">
        <v>87</v>
      </c>
      <c r="F236" s="69" t="s">
        <v>4120</v>
      </c>
      <c r="G236" s="69">
        <v>1996</v>
      </c>
      <c r="H236" s="70">
        <v>10</v>
      </c>
      <c r="I236" s="71">
        <v>645</v>
      </c>
      <c r="J236" s="71">
        <v>65</v>
      </c>
      <c r="K236" s="71">
        <v>44.8</v>
      </c>
      <c r="L236" s="71">
        <v>7.2</v>
      </c>
      <c r="M236" s="70">
        <v>7</v>
      </c>
      <c r="N236" s="71">
        <v>85</v>
      </c>
      <c r="O236" s="71">
        <v>6</v>
      </c>
      <c r="P236" s="70">
        <v>3</v>
      </c>
      <c r="Q236" s="71">
        <v>17</v>
      </c>
      <c r="R236" s="71">
        <v>5</v>
      </c>
      <c r="S236" s="70">
        <v>0.8</v>
      </c>
      <c r="T236" s="71">
        <v>7</v>
      </c>
      <c r="U236" s="71">
        <v>14</v>
      </c>
      <c r="V236" s="77">
        <v>-7</v>
      </c>
      <c r="W236" s="77">
        <v>-0.98</v>
      </c>
      <c r="X236" s="77">
        <v>-0.52</v>
      </c>
      <c r="Y236" s="70">
        <v>7.2</v>
      </c>
      <c r="Z236" s="71">
        <v>12.4</v>
      </c>
      <c r="AA236" s="77">
        <v>-5.3</v>
      </c>
      <c r="AB236" s="77">
        <v>-0.74</v>
      </c>
      <c r="AC236" s="77">
        <v>-0.52</v>
      </c>
      <c r="AD236" s="63" t="s">
        <v>25</v>
      </c>
    </row>
    <row r="237" spans="1:30" ht="17.25" thickBot="1">
      <c r="A237" s="72">
        <v>477</v>
      </c>
      <c r="B237" s="57" t="s">
        <v>301</v>
      </c>
      <c r="C237" s="58" t="s">
        <v>1822</v>
      </c>
      <c r="D237" s="69" t="s">
        <v>102</v>
      </c>
      <c r="E237" s="58" t="s">
        <v>71</v>
      </c>
      <c r="F237" s="69" t="s">
        <v>3767</v>
      </c>
      <c r="G237" s="69">
        <v>1997</v>
      </c>
      <c r="H237" s="70">
        <v>13</v>
      </c>
      <c r="I237" s="71">
        <v>638</v>
      </c>
      <c r="J237" s="71">
        <v>49</v>
      </c>
      <c r="K237" s="71">
        <v>44.3</v>
      </c>
      <c r="L237" s="71">
        <v>7.1</v>
      </c>
      <c r="M237" s="70">
        <v>8</v>
      </c>
      <c r="N237" s="71">
        <v>71</v>
      </c>
      <c r="O237" s="71">
        <v>2</v>
      </c>
      <c r="P237" s="70">
        <v>5</v>
      </c>
      <c r="Q237" s="71">
        <v>14</v>
      </c>
      <c r="R237" s="71">
        <v>1</v>
      </c>
      <c r="S237" s="70">
        <v>2.31</v>
      </c>
      <c r="T237" s="71">
        <v>15</v>
      </c>
      <c r="U237" s="71">
        <v>5</v>
      </c>
      <c r="V237" s="78">
        <v>10</v>
      </c>
      <c r="W237" s="78">
        <v>1.41</v>
      </c>
      <c r="X237" s="78">
        <v>1.41</v>
      </c>
      <c r="Y237" s="70">
        <v>13.3</v>
      </c>
      <c r="Z237" s="71">
        <v>9.6</v>
      </c>
      <c r="AA237" s="78">
        <v>3.7</v>
      </c>
      <c r="AB237" s="78">
        <v>0.52</v>
      </c>
      <c r="AC237" s="78">
        <v>0.83</v>
      </c>
      <c r="AD237" s="63" t="s">
        <v>25</v>
      </c>
    </row>
    <row r="238" spans="1:30" ht="17.25" thickBot="1">
      <c r="A238" s="72">
        <v>99</v>
      </c>
      <c r="B238" s="57" t="s">
        <v>138</v>
      </c>
      <c r="C238" s="58" t="s">
        <v>1822</v>
      </c>
      <c r="D238" s="69" t="s">
        <v>104</v>
      </c>
      <c r="E238" s="58" t="s">
        <v>83</v>
      </c>
      <c r="F238" s="69" t="s">
        <v>3905</v>
      </c>
      <c r="G238" s="69">
        <v>1993</v>
      </c>
      <c r="H238" s="70">
        <v>11</v>
      </c>
      <c r="I238" s="71">
        <v>637</v>
      </c>
      <c r="J238" s="71">
        <v>58</v>
      </c>
      <c r="K238" s="71">
        <v>44.2</v>
      </c>
      <c r="L238" s="71">
        <v>7.1</v>
      </c>
      <c r="M238" s="70">
        <v>7</v>
      </c>
      <c r="N238" s="71">
        <v>80</v>
      </c>
      <c r="O238" s="71">
        <v>6</v>
      </c>
      <c r="P238" s="70">
        <v>4</v>
      </c>
      <c r="Q238" s="71">
        <v>20</v>
      </c>
      <c r="R238" s="71">
        <v>2</v>
      </c>
      <c r="S238" s="70">
        <v>1.82</v>
      </c>
      <c r="T238" s="71">
        <v>11</v>
      </c>
      <c r="U238" s="71">
        <v>9</v>
      </c>
      <c r="V238" s="78">
        <v>2</v>
      </c>
      <c r="W238" s="78">
        <v>0.28000000000000003</v>
      </c>
      <c r="X238" s="77">
        <v>-1.17</v>
      </c>
      <c r="Y238" s="70">
        <v>11.5</v>
      </c>
      <c r="Z238" s="71">
        <v>10.7</v>
      </c>
      <c r="AA238" s="78">
        <v>0.8</v>
      </c>
      <c r="AB238" s="78">
        <v>0.11</v>
      </c>
      <c r="AC238" s="77">
        <v>-0.53</v>
      </c>
      <c r="AD238" s="63" t="s">
        <v>25</v>
      </c>
    </row>
    <row r="239" spans="1:30" ht="17.25" thickBot="1">
      <c r="A239" s="72">
        <v>393</v>
      </c>
      <c r="B239" s="57" t="s">
        <v>270</v>
      </c>
      <c r="C239" s="58" t="s">
        <v>1862</v>
      </c>
      <c r="D239" s="69" t="s">
        <v>102</v>
      </c>
      <c r="E239" s="58" t="s">
        <v>81</v>
      </c>
      <c r="F239" s="69" t="s">
        <v>4109</v>
      </c>
      <c r="G239" s="69">
        <v>2001</v>
      </c>
      <c r="H239" s="70">
        <v>14</v>
      </c>
      <c r="I239" s="71">
        <v>637</v>
      </c>
      <c r="J239" s="71">
        <v>46</v>
      </c>
      <c r="K239" s="71">
        <v>44.2</v>
      </c>
      <c r="L239" s="71">
        <v>7.1</v>
      </c>
      <c r="M239" s="70">
        <v>7</v>
      </c>
      <c r="N239" s="71">
        <v>68</v>
      </c>
      <c r="O239" s="71">
        <v>1</v>
      </c>
      <c r="P239" s="70">
        <v>7</v>
      </c>
      <c r="Q239" s="71">
        <v>23</v>
      </c>
      <c r="R239" s="60">
        <v>0</v>
      </c>
      <c r="S239" s="70">
        <v>1.1399999999999999</v>
      </c>
      <c r="T239" s="71">
        <v>13</v>
      </c>
      <c r="U239" s="71">
        <v>9</v>
      </c>
      <c r="V239" s="78">
        <v>4</v>
      </c>
      <c r="W239" s="78">
        <v>0.56999999999999995</v>
      </c>
      <c r="X239" s="78">
        <v>1.01</v>
      </c>
      <c r="Y239" s="70">
        <v>12.6</v>
      </c>
      <c r="Z239" s="71">
        <v>9.1</v>
      </c>
      <c r="AA239" s="78">
        <v>3.5</v>
      </c>
      <c r="AB239" s="78">
        <v>0.49</v>
      </c>
      <c r="AC239" s="78">
        <v>0.16</v>
      </c>
      <c r="AD239" s="63" t="s">
        <v>25</v>
      </c>
    </row>
    <row r="240" spans="1:30" ht="17.25" thickBot="1">
      <c r="A240" s="72">
        <v>288</v>
      </c>
      <c r="B240" s="57" t="s">
        <v>222</v>
      </c>
      <c r="C240" s="58" t="s">
        <v>1841</v>
      </c>
      <c r="D240" s="69" t="s">
        <v>1819</v>
      </c>
      <c r="E240" s="58" t="s">
        <v>79</v>
      </c>
      <c r="F240" s="69" t="s">
        <v>4034</v>
      </c>
      <c r="G240" s="69">
        <v>1996</v>
      </c>
      <c r="H240" s="70">
        <v>12</v>
      </c>
      <c r="I240" s="71">
        <v>634</v>
      </c>
      <c r="J240" s="71">
        <v>53</v>
      </c>
      <c r="K240" s="71">
        <v>44</v>
      </c>
      <c r="L240" s="71">
        <v>7</v>
      </c>
      <c r="M240" s="70">
        <v>8</v>
      </c>
      <c r="N240" s="71">
        <v>68</v>
      </c>
      <c r="O240" s="71">
        <v>1</v>
      </c>
      <c r="P240" s="70">
        <v>4</v>
      </c>
      <c r="Q240" s="71">
        <v>23</v>
      </c>
      <c r="R240" s="60">
        <v>0</v>
      </c>
      <c r="S240" s="70">
        <v>2.25</v>
      </c>
      <c r="T240" s="71">
        <v>15</v>
      </c>
      <c r="U240" s="71">
        <v>4</v>
      </c>
      <c r="V240" s="78">
        <v>11</v>
      </c>
      <c r="W240" s="78">
        <v>1.56</v>
      </c>
      <c r="X240" s="78">
        <v>0.44</v>
      </c>
      <c r="Y240" s="70">
        <v>14.6</v>
      </c>
      <c r="Z240" s="71">
        <v>5.9</v>
      </c>
      <c r="AA240" s="78">
        <v>8.6999999999999993</v>
      </c>
      <c r="AB240" s="78">
        <v>1.24</v>
      </c>
      <c r="AC240" s="78">
        <v>0.83</v>
      </c>
      <c r="AD240" s="63" t="s">
        <v>25</v>
      </c>
    </row>
    <row r="241" spans="1:30" ht="17.25" thickBot="1">
      <c r="A241" s="72">
        <v>486</v>
      </c>
      <c r="B241" s="57" t="s">
        <v>2926</v>
      </c>
      <c r="C241" s="58" t="s">
        <v>1812</v>
      </c>
      <c r="D241" s="69" t="s">
        <v>102</v>
      </c>
      <c r="E241" s="58" t="s">
        <v>2347</v>
      </c>
      <c r="F241" s="69" t="s">
        <v>4169</v>
      </c>
      <c r="G241" s="69">
        <v>1989</v>
      </c>
      <c r="H241" s="70">
        <v>11</v>
      </c>
      <c r="I241" s="71">
        <v>630</v>
      </c>
      <c r="J241" s="71">
        <v>57</v>
      </c>
      <c r="K241" s="71">
        <v>43.8</v>
      </c>
      <c r="L241" s="71">
        <v>7</v>
      </c>
      <c r="M241" s="70">
        <v>6</v>
      </c>
      <c r="N241" s="71">
        <v>86</v>
      </c>
      <c r="O241" s="71">
        <v>4</v>
      </c>
      <c r="P241" s="70">
        <v>5</v>
      </c>
      <c r="Q241" s="71">
        <v>23</v>
      </c>
      <c r="R241" s="71">
        <v>4</v>
      </c>
      <c r="S241" s="70">
        <v>0.64</v>
      </c>
      <c r="T241" s="71">
        <v>8</v>
      </c>
      <c r="U241" s="71">
        <v>12</v>
      </c>
      <c r="V241" s="77">
        <v>-4</v>
      </c>
      <c r="W241" s="77">
        <v>-0.56999999999999995</v>
      </c>
      <c r="X241" s="78">
        <v>0.98</v>
      </c>
      <c r="Y241" s="70">
        <v>7.3</v>
      </c>
      <c r="Z241" s="71">
        <v>9.1</v>
      </c>
      <c r="AA241" s="77">
        <v>-1.7</v>
      </c>
      <c r="AB241" s="77">
        <v>-0.25</v>
      </c>
      <c r="AC241" s="78">
        <v>0.93</v>
      </c>
      <c r="AD241" s="63" t="s">
        <v>25</v>
      </c>
    </row>
    <row r="242" spans="1:30" ht="17.25" thickBot="1">
      <c r="A242" s="72">
        <v>570</v>
      </c>
      <c r="B242" s="57" t="s">
        <v>2734</v>
      </c>
      <c r="C242" s="58" t="s">
        <v>1818</v>
      </c>
      <c r="D242" s="69" t="s">
        <v>111</v>
      </c>
      <c r="E242" s="58" t="s">
        <v>73</v>
      </c>
      <c r="F242" s="69" t="s">
        <v>4229</v>
      </c>
      <c r="G242" s="69">
        <v>2002</v>
      </c>
      <c r="H242" s="70">
        <v>7</v>
      </c>
      <c r="I242" s="71">
        <v>630</v>
      </c>
      <c r="J242" s="71">
        <v>90</v>
      </c>
      <c r="K242" s="71">
        <v>43.8</v>
      </c>
      <c r="L242" s="71">
        <v>7</v>
      </c>
      <c r="M242" s="70">
        <v>7</v>
      </c>
      <c r="N242" s="71">
        <v>90</v>
      </c>
      <c r="O242" s="71">
        <v>7</v>
      </c>
      <c r="P242" s="59">
        <v>0</v>
      </c>
      <c r="Q242" s="60"/>
      <c r="R242" s="71">
        <v>9</v>
      </c>
      <c r="S242" s="70">
        <v>1.71</v>
      </c>
      <c r="T242" s="71">
        <v>14</v>
      </c>
      <c r="U242" s="71">
        <v>11</v>
      </c>
      <c r="V242" s="78">
        <v>3</v>
      </c>
      <c r="W242" s="78">
        <v>0.43</v>
      </c>
      <c r="X242" s="78">
        <v>0.21</v>
      </c>
      <c r="Y242" s="70">
        <v>11.5</v>
      </c>
      <c r="Z242" s="71">
        <v>10.9</v>
      </c>
      <c r="AA242" s="78">
        <v>0.6</v>
      </c>
      <c r="AB242" s="78">
        <v>0.09</v>
      </c>
      <c r="AC242" s="77">
        <v>-0.35</v>
      </c>
      <c r="AD242" s="63" t="s">
        <v>25</v>
      </c>
    </row>
    <row r="243" spans="1:30" ht="17.25" thickBot="1">
      <c r="A243" s="72">
        <v>205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3983</v>
      </c>
      <c r="G243" s="69">
        <v>1999</v>
      </c>
      <c r="H243" s="70">
        <v>14</v>
      </c>
      <c r="I243" s="71">
        <v>624</v>
      </c>
      <c r="J243" s="71">
        <v>45</v>
      </c>
      <c r="K243" s="71">
        <v>43.3</v>
      </c>
      <c r="L243" s="71">
        <v>6.9</v>
      </c>
      <c r="M243" s="70">
        <v>7</v>
      </c>
      <c r="N243" s="71">
        <v>64</v>
      </c>
      <c r="O243" s="60">
        <v>0</v>
      </c>
      <c r="P243" s="70">
        <v>7</v>
      </c>
      <c r="Q243" s="71">
        <v>25</v>
      </c>
      <c r="R243" s="60">
        <v>0</v>
      </c>
      <c r="S243" s="70">
        <v>2.36</v>
      </c>
      <c r="T243" s="71">
        <v>18</v>
      </c>
      <c r="U243" s="71">
        <v>8</v>
      </c>
      <c r="V243" s="78">
        <v>10</v>
      </c>
      <c r="W243" s="78">
        <v>1.44</v>
      </c>
      <c r="X243" s="78">
        <v>0.23</v>
      </c>
      <c r="Y243" s="70">
        <v>15.6</v>
      </c>
      <c r="Z243" s="71">
        <v>8.9</v>
      </c>
      <c r="AA243" s="78">
        <v>6.7</v>
      </c>
      <c r="AB243" s="78">
        <v>0.96</v>
      </c>
      <c r="AC243" s="78">
        <v>0.33</v>
      </c>
      <c r="AD243" s="63" t="s">
        <v>25</v>
      </c>
    </row>
    <row r="244" spans="1:30" ht="17.25" thickBot="1">
      <c r="A244" s="72">
        <v>445</v>
      </c>
      <c r="B244" s="57" t="s">
        <v>289</v>
      </c>
      <c r="C244" s="58" t="s">
        <v>1811</v>
      </c>
      <c r="D244" s="69" t="s">
        <v>104</v>
      </c>
      <c r="E244" s="58" t="s">
        <v>96</v>
      </c>
      <c r="F244" s="69" t="s">
        <v>4143</v>
      </c>
      <c r="G244" s="69">
        <v>2001</v>
      </c>
      <c r="H244" s="70">
        <v>14</v>
      </c>
      <c r="I244" s="71">
        <v>619</v>
      </c>
      <c r="J244" s="71">
        <v>44</v>
      </c>
      <c r="K244" s="71">
        <v>43</v>
      </c>
      <c r="L244" s="71">
        <v>6.9</v>
      </c>
      <c r="M244" s="70">
        <v>5</v>
      </c>
      <c r="N244" s="71">
        <v>90</v>
      </c>
      <c r="O244" s="71">
        <v>5</v>
      </c>
      <c r="P244" s="70">
        <v>9</v>
      </c>
      <c r="Q244" s="71">
        <v>19</v>
      </c>
      <c r="R244" s="71">
        <v>2</v>
      </c>
      <c r="S244" s="70">
        <v>1.21</v>
      </c>
      <c r="T244" s="71">
        <v>8</v>
      </c>
      <c r="U244" s="71">
        <v>11</v>
      </c>
      <c r="V244" s="77">
        <v>-3</v>
      </c>
      <c r="W244" s="77">
        <v>-0.44</v>
      </c>
      <c r="X244" s="77">
        <v>-0.77</v>
      </c>
      <c r="Y244" s="70">
        <v>11.7</v>
      </c>
      <c r="Z244" s="71">
        <v>11.8</v>
      </c>
      <c r="AA244" s="77">
        <v>-0.1</v>
      </c>
      <c r="AB244" s="77">
        <v>-0.01</v>
      </c>
      <c r="AC244" s="77">
        <v>-0.5</v>
      </c>
      <c r="AD244" s="63" t="s">
        <v>25</v>
      </c>
    </row>
    <row r="245" spans="1:30" ht="17.25" thickBot="1">
      <c r="A245" s="72">
        <v>310</v>
      </c>
      <c r="B245" s="57" t="s">
        <v>229</v>
      </c>
      <c r="C245" s="58" t="s">
        <v>1814</v>
      </c>
      <c r="D245" s="69" t="s">
        <v>104</v>
      </c>
      <c r="E245" s="58" t="s">
        <v>79</v>
      </c>
      <c r="F245" s="69" t="s">
        <v>4049</v>
      </c>
      <c r="G245" s="69">
        <v>1999</v>
      </c>
      <c r="H245" s="70">
        <v>11</v>
      </c>
      <c r="I245" s="71">
        <v>615</v>
      </c>
      <c r="J245" s="71">
        <v>56</v>
      </c>
      <c r="K245" s="71">
        <v>42.7</v>
      </c>
      <c r="L245" s="71">
        <v>6.8</v>
      </c>
      <c r="M245" s="70">
        <v>6</v>
      </c>
      <c r="N245" s="71">
        <v>86</v>
      </c>
      <c r="O245" s="71">
        <v>5</v>
      </c>
      <c r="P245" s="70">
        <v>5</v>
      </c>
      <c r="Q245" s="71">
        <v>20</v>
      </c>
      <c r="R245" s="71">
        <v>2</v>
      </c>
      <c r="S245" s="70">
        <v>2.1800000000000002</v>
      </c>
      <c r="T245" s="71">
        <v>16</v>
      </c>
      <c r="U245" s="71">
        <v>7</v>
      </c>
      <c r="V245" s="78">
        <v>9</v>
      </c>
      <c r="W245" s="78">
        <v>1.32</v>
      </c>
      <c r="X245" s="78">
        <v>0.01</v>
      </c>
      <c r="Y245" s="70">
        <v>15.3</v>
      </c>
      <c r="Z245" s="71">
        <v>8.4</v>
      </c>
      <c r="AA245" s="78">
        <v>6.9</v>
      </c>
      <c r="AB245" s="78">
        <v>1.02</v>
      </c>
      <c r="AC245" s="78">
        <v>0.42</v>
      </c>
      <c r="AD245" s="63" t="s">
        <v>25</v>
      </c>
    </row>
    <row r="246" spans="1:30" ht="17.25" thickBot="1">
      <c r="A246" s="72">
        <v>601</v>
      </c>
      <c r="B246" s="57" t="s">
        <v>360</v>
      </c>
      <c r="C246" s="58" t="s">
        <v>1812</v>
      </c>
      <c r="D246" s="69" t="s">
        <v>103</v>
      </c>
      <c r="E246" s="58" t="s">
        <v>87</v>
      </c>
      <c r="F246" s="69" t="s">
        <v>3764</v>
      </c>
      <c r="G246" s="69">
        <v>1997</v>
      </c>
      <c r="H246" s="70">
        <v>13</v>
      </c>
      <c r="I246" s="71">
        <v>613</v>
      </c>
      <c r="J246" s="71">
        <v>47</v>
      </c>
      <c r="K246" s="71">
        <v>42.6</v>
      </c>
      <c r="L246" s="71">
        <v>6.8</v>
      </c>
      <c r="M246" s="70">
        <v>5</v>
      </c>
      <c r="N246" s="71">
        <v>90</v>
      </c>
      <c r="O246" s="71">
        <v>5</v>
      </c>
      <c r="P246" s="70">
        <v>8</v>
      </c>
      <c r="Q246" s="71">
        <v>20</v>
      </c>
      <c r="R246" s="71">
        <v>2</v>
      </c>
      <c r="S246" s="70">
        <v>1</v>
      </c>
      <c r="T246" s="71">
        <v>7</v>
      </c>
      <c r="U246" s="71">
        <v>13</v>
      </c>
      <c r="V246" s="77">
        <v>-6</v>
      </c>
      <c r="W246" s="77">
        <v>-0.88</v>
      </c>
      <c r="X246" s="77">
        <v>-0.34</v>
      </c>
      <c r="Y246" s="70">
        <v>7.6</v>
      </c>
      <c r="Z246" s="71">
        <v>11.7</v>
      </c>
      <c r="AA246" s="77">
        <v>-4.2</v>
      </c>
      <c r="AB246" s="77">
        <v>-0.61</v>
      </c>
      <c r="AC246" s="77">
        <v>-0.28999999999999998</v>
      </c>
      <c r="AD246" s="63" t="s">
        <v>25</v>
      </c>
    </row>
    <row r="247" spans="1:30" ht="17.25" thickBot="1">
      <c r="A247" s="72">
        <v>182</v>
      </c>
      <c r="B247" s="57" t="s">
        <v>175</v>
      </c>
      <c r="C247" s="58" t="s">
        <v>1825</v>
      </c>
      <c r="D247" s="69" t="s">
        <v>103</v>
      </c>
      <c r="E247" s="58" t="s">
        <v>69</v>
      </c>
      <c r="F247" s="69" t="s">
        <v>3967</v>
      </c>
      <c r="G247" s="69">
        <v>1992</v>
      </c>
      <c r="H247" s="70">
        <v>11</v>
      </c>
      <c r="I247" s="71">
        <v>607</v>
      </c>
      <c r="J247" s="71">
        <v>55</v>
      </c>
      <c r="K247" s="71">
        <v>42.2</v>
      </c>
      <c r="L247" s="71">
        <v>6.7</v>
      </c>
      <c r="M247" s="70">
        <v>6</v>
      </c>
      <c r="N247" s="71">
        <v>79</v>
      </c>
      <c r="O247" s="71">
        <v>3</v>
      </c>
      <c r="P247" s="70">
        <v>5</v>
      </c>
      <c r="Q247" s="71">
        <v>27</v>
      </c>
      <c r="R247" s="71">
        <v>1</v>
      </c>
      <c r="S247" s="70">
        <v>1.64</v>
      </c>
      <c r="T247" s="71">
        <v>9</v>
      </c>
      <c r="U247" s="71">
        <v>12</v>
      </c>
      <c r="V247" s="77">
        <v>-3</v>
      </c>
      <c r="W247" s="77">
        <v>-0.44</v>
      </c>
      <c r="X247" s="77">
        <v>-0.44</v>
      </c>
      <c r="Y247" s="70">
        <v>10.5</v>
      </c>
      <c r="Z247" s="71">
        <v>12.5</v>
      </c>
      <c r="AA247" s="77">
        <v>-2</v>
      </c>
      <c r="AB247" s="77">
        <v>-0.3</v>
      </c>
      <c r="AC247" s="77">
        <v>-0.4</v>
      </c>
      <c r="AD247" s="63" t="s">
        <v>25</v>
      </c>
    </row>
    <row r="248" spans="1:30" ht="17.25" thickBot="1">
      <c r="A248" s="72">
        <v>199</v>
      </c>
      <c r="B248" s="57" t="s">
        <v>2663</v>
      </c>
      <c r="C248" s="58" t="s">
        <v>2664</v>
      </c>
      <c r="D248" s="69" t="s">
        <v>1819</v>
      </c>
      <c r="E248" s="58" t="s">
        <v>2347</v>
      </c>
      <c r="F248" s="69" t="s">
        <v>3981</v>
      </c>
      <c r="G248" s="69">
        <v>2000</v>
      </c>
      <c r="H248" s="70">
        <v>7</v>
      </c>
      <c r="I248" s="71">
        <v>607</v>
      </c>
      <c r="J248" s="71">
        <v>87</v>
      </c>
      <c r="K248" s="71">
        <v>42.2</v>
      </c>
      <c r="L248" s="71">
        <v>6.7</v>
      </c>
      <c r="M248" s="70">
        <v>7</v>
      </c>
      <c r="N248" s="71">
        <v>87</v>
      </c>
      <c r="O248" s="71">
        <v>3</v>
      </c>
      <c r="P248" s="59">
        <v>0</v>
      </c>
      <c r="Q248" s="60"/>
      <c r="R248" s="60">
        <v>0</v>
      </c>
      <c r="S248" s="70">
        <v>0.56999999999999995</v>
      </c>
      <c r="T248" s="71">
        <v>6</v>
      </c>
      <c r="U248" s="71">
        <v>19</v>
      </c>
      <c r="V248" s="77">
        <v>-13</v>
      </c>
      <c r="W248" s="77">
        <v>-1.93</v>
      </c>
      <c r="X248" s="77">
        <v>-1.39</v>
      </c>
      <c r="Y248" s="70">
        <v>5.4</v>
      </c>
      <c r="Z248" s="71">
        <v>13.4</v>
      </c>
      <c r="AA248" s="77">
        <v>-8</v>
      </c>
      <c r="AB248" s="77">
        <v>-1.18</v>
      </c>
      <c r="AC248" s="77">
        <v>-0.71</v>
      </c>
      <c r="AD248" s="63" t="s">
        <v>25</v>
      </c>
    </row>
    <row r="249" spans="1:30" ht="17.25" thickBot="1">
      <c r="A249" s="72">
        <v>374</v>
      </c>
      <c r="B249" s="57" t="s">
        <v>3088</v>
      </c>
      <c r="C249" s="58" t="s">
        <v>1812</v>
      </c>
      <c r="D249" s="69" t="s">
        <v>104</v>
      </c>
      <c r="E249" s="58" t="s">
        <v>77</v>
      </c>
      <c r="F249" s="69" t="s">
        <v>4093</v>
      </c>
      <c r="G249" s="69">
        <v>1989</v>
      </c>
      <c r="H249" s="70">
        <v>8</v>
      </c>
      <c r="I249" s="71">
        <v>602</v>
      </c>
      <c r="J249" s="71">
        <v>75</v>
      </c>
      <c r="K249" s="71">
        <v>41.8</v>
      </c>
      <c r="L249" s="71">
        <v>6.7</v>
      </c>
      <c r="M249" s="70">
        <v>7</v>
      </c>
      <c r="N249" s="71">
        <v>86</v>
      </c>
      <c r="O249" s="71">
        <v>5</v>
      </c>
      <c r="P249" s="70">
        <v>1</v>
      </c>
      <c r="Q249" s="71">
        <v>1</v>
      </c>
      <c r="R249" s="71">
        <v>2</v>
      </c>
      <c r="S249" s="70">
        <v>0.88</v>
      </c>
      <c r="T249" s="71">
        <v>5</v>
      </c>
      <c r="U249" s="71">
        <v>11</v>
      </c>
      <c r="V249" s="77">
        <v>-6</v>
      </c>
      <c r="W249" s="77">
        <v>-0.9</v>
      </c>
      <c r="X249" s="77">
        <v>-1.65</v>
      </c>
      <c r="Y249" s="70">
        <v>10.199999999999999</v>
      </c>
      <c r="Z249" s="71">
        <v>9.4</v>
      </c>
      <c r="AA249" s="78">
        <v>0.8</v>
      </c>
      <c r="AB249" s="78">
        <v>0.12</v>
      </c>
      <c r="AC249" s="77">
        <v>-0.66</v>
      </c>
      <c r="AD249" s="63" t="s">
        <v>25</v>
      </c>
    </row>
    <row r="250" spans="1:30" ht="17.25" thickBot="1">
      <c r="A250" s="72">
        <v>90</v>
      </c>
      <c r="B250" s="57" t="s">
        <v>2918</v>
      </c>
      <c r="C250" s="58" t="s">
        <v>1812</v>
      </c>
      <c r="D250" s="69" t="s">
        <v>104</v>
      </c>
      <c r="E250" s="58" t="s">
        <v>2634</v>
      </c>
      <c r="F250" s="69" t="s">
        <v>3736</v>
      </c>
      <c r="G250" s="69">
        <v>1996</v>
      </c>
      <c r="H250" s="70">
        <v>8</v>
      </c>
      <c r="I250" s="71">
        <v>595</v>
      </c>
      <c r="J250" s="71">
        <v>74</v>
      </c>
      <c r="K250" s="71">
        <v>41.3</v>
      </c>
      <c r="L250" s="71">
        <v>6.6</v>
      </c>
      <c r="M250" s="70">
        <v>7</v>
      </c>
      <c r="N250" s="71">
        <v>75</v>
      </c>
      <c r="O250" s="71">
        <v>3</v>
      </c>
      <c r="P250" s="70">
        <v>1</v>
      </c>
      <c r="Q250" s="71">
        <v>70</v>
      </c>
      <c r="R250" s="60">
        <v>0</v>
      </c>
      <c r="S250" s="70">
        <v>0.63</v>
      </c>
      <c r="T250" s="71">
        <v>5</v>
      </c>
      <c r="U250" s="71">
        <v>12</v>
      </c>
      <c r="V250" s="77">
        <v>-7</v>
      </c>
      <c r="W250" s="77">
        <v>-1.06</v>
      </c>
      <c r="X250" s="77">
        <v>-0.21</v>
      </c>
      <c r="Y250" s="70">
        <v>7.8</v>
      </c>
      <c r="Z250" s="71">
        <v>12.4</v>
      </c>
      <c r="AA250" s="77">
        <v>-4.5999999999999996</v>
      </c>
      <c r="AB250" s="77">
        <v>-0.69</v>
      </c>
      <c r="AC250" s="78">
        <v>0.77</v>
      </c>
      <c r="AD250" s="63" t="s">
        <v>25</v>
      </c>
    </row>
    <row r="251" spans="1:30" ht="17.25" thickBot="1">
      <c r="A251" s="72">
        <v>41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3862</v>
      </c>
      <c r="G251" s="69">
        <v>1997</v>
      </c>
      <c r="H251" s="70">
        <v>14</v>
      </c>
      <c r="I251" s="71">
        <v>593</v>
      </c>
      <c r="J251" s="71">
        <v>42</v>
      </c>
      <c r="K251" s="71">
        <v>41.2</v>
      </c>
      <c r="L251" s="71">
        <v>6.6</v>
      </c>
      <c r="M251" s="70">
        <v>5</v>
      </c>
      <c r="N251" s="71">
        <v>62</v>
      </c>
      <c r="O251" s="60">
        <v>0</v>
      </c>
      <c r="P251" s="70">
        <v>9</v>
      </c>
      <c r="Q251" s="71">
        <v>32</v>
      </c>
      <c r="R251" s="71">
        <v>1</v>
      </c>
      <c r="S251" s="70">
        <v>2.0699999999999998</v>
      </c>
      <c r="T251" s="71">
        <v>15</v>
      </c>
      <c r="U251" s="71">
        <v>9</v>
      </c>
      <c r="V251" s="78">
        <v>6</v>
      </c>
      <c r="W251" s="78">
        <v>0.91</v>
      </c>
      <c r="X251" s="77">
        <v>-0.05</v>
      </c>
      <c r="Y251" s="70">
        <v>14.6</v>
      </c>
      <c r="Z251" s="71">
        <v>11.4</v>
      </c>
      <c r="AA251" s="78">
        <v>3.2</v>
      </c>
      <c r="AB251" s="78">
        <v>0.49</v>
      </c>
      <c r="AC251" s="78">
        <v>0.14000000000000001</v>
      </c>
      <c r="AD251" s="63" t="s">
        <v>25</v>
      </c>
    </row>
    <row r="252" spans="1:30" ht="17.25" thickBot="1">
      <c r="A252" s="72">
        <v>546</v>
      </c>
      <c r="B252" s="57" t="s">
        <v>336</v>
      </c>
      <c r="C252" s="58" t="s">
        <v>1861</v>
      </c>
      <c r="D252" s="69" t="s">
        <v>104</v>
      </c>
      <c r="E252" s="58" t="s">
        <v>63</v>
      </c>
      <c r="F252" s="69" t="s">
        <v>4209</v>
      </c>
      <c r="G252" s="69">
        <v>1998</v>
      </c>
      <c r="H252" s="70">
        <v>12</v>
      </c>
      <c r="I252" s="71">
        <v>589</v>
      </c>
      <c r="J252" s="71">
        <v>49</v>
      </c>
      <c r="K252" s="71">
        <v>40.9</v>
      </c>
      <c r="L252" s="71">
        <v>6.5</v>
      </c>
      <c r="M252" s="70">
        <v>5</v>
      </c>
      <c r="N252" s="71">
        <v>83</v>
      </c>
      <c r="O252" s="71">
        <v>3</v>
      </c>
      <c r="P252" s="70">
        <v>7</v>
      </c>
      <c r="Q252" s="71">
        <v>25</v>
      </c>
      <c r="R252" s="71">
        <v>1</v>
      </c>
      <c r="S252" s="70">
        <v>2.58</v>
      </c>
      <c r="T252" s="71">
        <v>15</v>
      </c>
      <c r="U252" s="71">
        <v>4</v>
      </c>
      <c r="V252" s="78">
        <v>11</v>
      </c>
      <c r="W252" s="78">
        <v>1.68</v>
      </c>
      <c r="X252" s="78">
        <v>0.94</v>
      </c>
      <c r="Y252" s="70">
        <v>12</v>
      </c>
      <c r="Z252" s="71">
        <v>4.8</v>
      </c>
      <c r="AA252" s="78">
        <v>7.1</v>
      </c>
      <c r="AB252" s="78">
        <v>1.0900000000000001</v>
      </c>
      <c r="AC252" s="78">
        <v>0.06</v>
      </c>
      <c r="AD252" s="63" t="s">
        <v>25</v>
      </c>
    </row>
    <row r="253" spans="1:30" ht="17.25" thickBot="1">
      <c r="A253" s="72">
        <v>4</v>
      </c>
      <c r="B253" s="57" t="s">
        <v>2637</v>
      </c>
      <c r="C253" s="58" t="s">
        <v>1812</v>
      </c>
      <c r="D253" s="69" t="s">
        <v>102</v>
      </c>
      <c r="E253" s="58" t="s">
        <v>2634</v>
      </c>
      <c r="F253" s="69" t="s">
        <v>3836</v>
      </c>
      <c r="G253" s="69">
        <v>1998</v>
      </c>
      <c r="H253" s="70">
        <v>16</v>
      </c>
      <c r="I253" s="71">
        <v>586</v>
      </c>
      <c r="J253" s="71">
        <v>37</v>
      </c>
      <c r="K253" s="71">
        <v>40.700000000000003</v>
      </c>
      <c r="L253" s="71">
        <v>6.5</v>
      </c>
      <c r="M253" s="70">
        <v>6</v>
      </c>
      <c r="N253" s="71">
        <v>70</v>
      </c>
      <c r="O253" s="71">
        <v>1</v>
      </c>
      <c r="P253" s="70">
        <v>10</v>
      </c>
      <c r="Q253" s="71">
        <v>17</v>
      </c>
      <c r="R253" s="60">
        <v>0</v>
      </c>
      <c r="S253" s="70">
        <v>0.56000000000000005</v>
      </c>
      <c r="T253" s="71">
        <v>11</v>
      </c>
      <c r="U253" s="71">
        <v>15</v>
      </c>
      <c r="V253" s="77">
        <v>-4</v>
      </c>
      <c r="W253" s="77">
        <v>-0.61</v>
      </c>
      <c r="X253" s="78">
        <v>0.54</v>
      </c>
      <c r="Y253" s="70">
        <v>7.2</v>
      </c>
      <c r="Z253" s="71">
        <v>12.8</v>
      </c>
      <c r="AA253" s="77">
        <v>-5.6</v>
      </c>
      <c r="AB253" s="77">
        <v>-0.86</v>
      </c>
      <c r="AC253" s="78">
        <v>0.48</v>
      </c>
      <c r="AD253" s="63" t="s">
        <v>25</v>
      </c>
    </row>
    <row r="254" spans="1:30" ht="17.25" thickBot="1">
      <c r="A254" s="72">
        <v>260</v>
      </c>
      <c r="B254" s="57" t="s">
        <v>209</v>
      </c>
      <c r="C254" s="58" t="s">
        <v>1825</v>
      </c>
      <c r="D254" s="69" t="s">
        <v>103</v>
      </c>
      <c r="E254" s="58" t="s">
        <v>71</v>
      </c>
      <c r="F254" s="69" t="s">
        <v>4017</v>
      </c>
      <c r="G254" s="69">
        <v>1995</v>
      </c>
      <c r="H254" s="70">
        <v>15</v>
      </c>
      <c r="I254" s="71">
        <v>570</v>
      </c>
      <c r="J254" s="71">
        <v>38</v>
      </c>
      <c r="K254" s="71">
        <v>39.6</v>
      </c>
      <c r="L254" s="71">
        <v>6.3</v>
      </c>
      <c r="M254" s="70">
        <v>3</v>
      </c>
      <c r="N254" s="71">
        <v>82</v>
      </c>
      <c r="O254" s="71">
        <v>2</v>
      </c>
      <c r="P254" s="70">
        <v>12</v>
      </c>
      <c r="Q254" s="71">
        <v>27</v>
      </c>
      <c r="R254" s="71">
        <v>1</v>
      </c>
      <c r="S254" s="70">
        <v>1.93</v>
      </c>
      <c r="T254" s="71">
        <v>14</v>
      </c>
      <c r="U254" s="71">
        <v>12</v>
      </c>
      <c r="V254" s="78">
        <v>2</v>
      </c>
      <c r="W254" s="78">
        <v>0.32</v>
      </c>
      <c r="X254" s="77">
        <v>-0.51</v>
      </c>
      <c r="Y254" s="70">
        <v>10.1</v>
      </c>
      <c r="Z254" s="71">
        <v>12.1</v>
      </c>
      <c r="AA254" s="77">
        <v>-1.9</v>
      </c>
      <c r="AB254" s="77">
        <v>-0.31</v>
      </c>
      <c r="AC254" s="77">
        <v>-0.59</v>
      </c>
      <c r="AD254" s="63" t="s">
        <v>25</v>
      </c>
    </row>
    <row r="255" spans="1:30" ht="17.25" thickBot="1">
      <c r="A255" s="72">
        <v>44</v>
      </c>
      <c r="B255" s="57" t="s">
        <v>2641</v>
      </c>
      <c r="C255" s="58" t="s">
        <v>1865</v>
      </c>
      <c r="D255" s="69" t="s">
        <v>1833</v>
      </c>
      <c r="E255" s="58" t="s">
        <v>2348</v>
      </c>
      <c r="F255" s="69" t="s">
        <v>3863</v>
      </c>
      <c r="G255" s="69">
        <v>1993</v>
      </c>
      <c r="H255" s="70">
        <v>8</v>
      </c>
      <c r="I255" s="71">
        <v>564</v>
      </c>
      <c r="J255" s="71">
        <v>71</v>
      </c>
      <c r="K255" s="71">
        <v>39.200000000000003</v>
      </c>
      <c r="L255" s="71">
        <v>6.3</v>
      </c>
      <c r="M255" s="70">
        <v>7</v>
      </c>
      <c r="N255" s="71">
        <v>78</v>
      </c>
      <c r="O255" s="71">
        <v>5</v>
      </c>
      <c r="P255" s="70">
        <v>1</v>
      </c>
      <c r="Q255" s="71">
        <v>20</v>
      </c>
      <c r="R255" s="60">
        <v>0</v>
      </c>
      <c r="S255" s="70">
        <v>0.63</v>
      </c>
      <c r="T255" s="71">
        <v>6</v>
      </c>
      <c r="U255" s="71">
        <v>12</v>
      </c>
      <c r="V255" s="77">
        <v>-6</v>
      </c>
      <c r="W255" s="77">
        <v>-0.96</v>
      </c>
      <c r="X255" s="78">
        <v>1.41</v>
      </c>
      <c r="Y255" s="70">
        <v>4.5999999999999996</v>
      </c>
      <c r="Z255" s="71">
        <v>14.2</v>
      </c>
      <c r="AA255" s="77">
        <v>-9.6</v>
      </c>
      <c r="AB255" s="77">
        <v>-1.53</v>
      </c>
      <c r="AC255" s="77">
        <v>-0.4</v>
      </c>
      <c r="AD255" s="63" t="s">
        <v>25</v>
      </c>
    </row>
    <row r="256" spans="1:30" ht="17.25" thickBot="1">
      <c r="A256" s="72">
        <v>282</v>
      </c>
      <c r="B256" s="57" t="s">
        <v>219</v>
      </c>
      <c r="C256" s="58" t="s">
        <v>1838</v>
      </c>
      <c r="D256" s="69" t="s">
        <v>102</v>
      </c>
      <c r="E256" s="58" t="s">
        <v>71</v>
      </c>
      <c r="F256" s="69" t="s">
        <v>4030</v>
      </c>
      <c r="G256" s="69">
        <v>2001</v>
      </c>
      <c r="H256" s="70">
        <v>10</v>
      </c>
      <c r="I256" s="71">
        <v>564</v>
      </c>
      <c r="J256" s="71">
        <v>56</v>
      </c>
      <c r="K256" s="71">
        <v>39.200000000000003</v>
      </c>
      <c r="L256" s="71">
        <v>6.3</v>
      </c>
      <c r="M256" s="70">
        <v>7</v>
      </c>
      <c r="N256" s="71">
        <v>74</v>
      </c>
      <c r="O256" s="71">
        <v>1</v>
      </c>
      <c r="P256" s="70">
        <v>3</v>
      </c>
      <c r="Q256" s="71">
        <v>16</v>
      </c>
      <c r="R256" s="60">
        <v>0</v>
      </c>
      <c r="S256" s="70">
        <v>1.4</v>
      </c>
      <c r="T256" s="71">
        <v>16</v>
      </c>
      <c r="U256" s="71">
        <v>10</v>
      </c>
      <c r="V256" s="78">
        <v>6</v>
      </c>
      <c r="W256" s="78">
        <v>0.96</v>
      </c>
      <c r="X256" s="78">
        <v>0.55000000000000004</v>
      </c>
      <c r="Y256" s="70">
        <v>11</v>
      </c>
      <c r="Z256" s="71">
        <v>11.5</v>
      </c>
      <c r="AA256" s="77">
        <v>-0.6</v>
      </c>
      <c r="AB256" s="77">
        <v>-0.09</v>
      </c>
      <c r="AC256" s="77">
        <v>-0.23</v>
      </c>
      <c r="AD256" s="63" t="s">
        <v>25</v>
      </c>
    </row>
    <row r="257" spans="1:30" ht="17.25" thickBot="1">
      <c r="A257" s="72">
        <v>543</v>
      </c>
      <c r="B257" s="57" t="s">
        <v>335</v>
      </c>
      <c r="C257" s="58" t="s">
        <v>1844</v>
      </c>
      <c r="D257" s="69" t="s">
        <v>1810</v>
      </c>
      <c r="E257" s="58" t="s">
        <v>83</v>
      </c>
      <c r="F257" s="69" t="s">
        <v>4206</v>
      </c>
      <c r="G257" s="69">
        <v>1997</v>
      </c>
      <c r="H257" s="70">
        <v>16</v>
      </c>
      <c r="I257" s="71">
        <v>564</v>
      </c>
      <c r="J257" s="71">
        <v>35</v>
      </c>
      <c r="K257" s="71">
        <v>39.200000000000003</v>
      </c>
      <c r="L257" s="71">
        <v>6.3</v>
      </c>
      <c r="M257" s="70">
        <v>4</v>
      </c>
      <c r="N257" s="71">
        <v>80</v>
      </c>
      <c r="O257" s="71">
        <v>2</v>
      </c>
      <c r="P257" s="70">
        <v>12</v>
      </c>
      <c r="Q257" s="71">
        <v>20</v>
      </c>
      <c r="R257" s="60">
        <v>0</v>
      </c>
      <c r="S257" s="70">
        <v>2.19</v>
      </c>
      <c r="T257" s="71">
        <v>14</v>
      </c>
      <c r="U257" s="71">
        <v>7</v>
      </c>
      <c r="V257" s="78">
        <v>7</v>
      </c>
      <c r="W257" s="78">
        <v>1.1200000000000001</v>
      </c>
      <c r="X257" s="78">
        <v>0.3</v>
      </c>
      <c r="Y257" s="70">
        <v>13.6</v>
      </c>
      <c r="Z257" s="71">
        <v>9.6999999999999993</v>
      </c>
      <c r="AA257" s="78">
        <v>3.9</v>
      </c>
      <c r="AB257" s="78">
        <v>0.62</v>
      </c>
      <c r="AC257" s="78">
        <v>0.35</v>
      </c>
      <c r="AD257" s="63" t="s">
        <v>25</v>
      </c>
    </row>
    <row r="258" spans="1:30" ht="17.25" thickBot="1">
      <c r="A258" s="72">
        <v>360</v>
      </c>
      <c r="B258" s="57" t="s">
        <v>255</v>
      </c>
      <c r="C258" s="58" t="s">
        <v>1814</v>
      </c>
      <c r="D258" s="69" t="s">
        <v>102</v>
      </c>
      <c r="E258" s="58" t="s">
        <v>77</v>
      </c>
      <c r="F258" s="69" t="s">
        <v>4028</v>
      </c>
      <c r="G258" s="69">
        <v>1996</v>
      </c>
      <c r="H258" s="70">
        <v>11</v>
      </c>
      <c r="I258" s="71">
        <v>555</v>
      </c>
      <c r="J258" s="71">
        <v>50</v>
      </c>
      <c r="K258" s="71">
        <v>38.5</v>
      </c>
      <c r="L258" s="71">
        <v>6.2</v>
      </c>
      <c r="M258" s="70">
        <v>5</v>
      </c>
      <c r="N258" s="71">
        <v>89</v>
      </c>
      <c r="O258" s="71">
        <v>3</v>
      </c>
      <c r="P258" s="70">
        <v>6</v>
      </c>
      <c r="Q258" s="71">
        <v>18</v>
      </c>
      <c r="R258" s="60">
        <v>0</v>
      </c>
      <c r="S258" s="70">
        <v>1.18</v>
      </c>
      <c r="T258" s="71">
        <v>11</v>
      </c>
      <c r="U258" s="71">
        <v>10</v>
      </c>
      <c r="V258" s="78">
        <v>1</v>
      </c>
      <c r="W258" s="78">
        <v>0.16</v>
      </c>
      <c r="X258" s="78">
        <v>0.16</v>
      </c>
      <c r="Y258" s="70">
        <v>12.9</v>
      </c>
      <c r="Z258" s="71">
        <v>8.1</v>
      </c>
      <c r="AA258" s="78">
        <v>4.8</v>
      </c>
      <c r="AB258" s="78">
        <v>0.78</v>
      </c>
      <c r="AC258" s="78">
        <v>0.46</v>
      </c>
      <c r="AD258" s="63" t="s">
        <v>25</v>
      </c>
    </row>
    <row r="259" spans="1:30" ht="17.25" thickBot="1">
      <c r="A259" s="72">
        <v>347</v>
      </c>
      <c r="B259" s="57" t="s">
        <v>247</v>
      </c>
      <c r="C259" s="58" t="s">
        <v>1812</v>
      </c>
      <c r="D259" s="69" t="s">
        <v>2816</v>
      </c>
      <c r="E259" s="58" t="s">
        <v>73</v>
      </c>
      <c r="F259" s="69" t="s">
        <v>3754</v>
      </c>
      <c r="G259" s="69">
        <v>1994</v>
      </c>
      <c r="H259" s="70">
        <v>7</v>
      </c>
      <c r="I259" s="71">
        <v>554</v>
      </c>
      <c r="J259" s="71">
        <v>79</v>
      </c>
      <c r="K259" s="71">
        <v>38.5</v>
      </c>
      <c r="L259" s="71">
        <v>6.2</v>
      </c>
      <c r="M259" s="70">
        <v>7</v>
      </c>
      <c r="N259" s="71">
        <v>79</v>
      </c>
      <c r="O259" s="71">
        <v>2</v>
      </c>
      <c r="P259" s="59">
        <v>0</v>
      </c>
      <c r="Q259" s="60"/>
      <c r="R259" s="71">
        <v>1</v>
      </c>
      <c r="S259" s="70">
        <v>1.43</v>
      </c>
      <c r="T259" s="71">
        <v>13</v>
      </c>
      <c r="U259" s="71">
        <v>11</v>
      </c>
      <c r="V259" s="78">
        <v>2</v>
      </c>
      <c r="W259" s="78">
        <v>0.32</v>
      </c>
      <c r="X259" s="78">
        <v>0.02</v>
      </c>
      <c r="Y259" s="70">
        <v>11.3</v>
      </c>
      <c r="Z259" s="71">
        <v>10</v>
      </c>
      <c r="AA259" s="78">
        <v>1.2</v>
      </c>
      <c r="AB259" s="78">
        <v>0.2</v>
      </c>
      <c r="AC259" s="77">
        <v>-0.14000000000000001</v>
      </c>
      <c r="AD259" s="63" t="s">
        <v>25</v>
      </c>
    </row>
    <row r="260" spans="1:30" ht="17.25" thickBot="1">
      <c r="A260" s="72">
        <v>139</v>
      </c>
      <c r="B260" s="57" t="s">
        <v>159</v>
      </c>
      <c r="C260" s="58" t="s">
        <v>1838</v>
      </c>
      <c r="D260" s="69" t="s">
        <v>104</v>
      </c>
      <c r="E260" s="58" t="s">
        <v>71</v>
      </c>
      <c r="F260" s="69" t="s">
        <v>3934</v>
      </c>
      <c r="G260" s="69">
        <v>1993</v>
      </c>
      <c r="H260" s="70">
        <v>10</v>
      </c>
      <c r="I260" s="71">
        <v>542</v>
      </c>
      <c r="J260" s="71">
        <v>54</v>
      </c>
      <c r="K260" s="71">
        <v>37.6</v>
      </c>
      <c r="L260" s="71">
        <v>6</v>
      </c>
      <c r="M260" s="70">
        <v>6</v>
      </c>
      <c r="N260" s="71">
        <v>83</v>
      </c>
      <c r="O260" s="71">
        <v>5</v>
      </c>
      <c r="P260" s="70">
        <v>4</v>
      </c>
      <c r="Q260" s="71">
        <v>12</v>
      </c>
      <c r="R260" s="71">
        <v>4</v>
      </c>
      <c r="S260" s="70">
        <v>1.9</v>
      </c>
      <c r="T260" s="71">
        <v>12</v>
      </c>
      <c r="U260" s="71">
        <v>10</v>
      </c>
      <c r="V260" s="78">
        <v>2</v>
      </c>
      <c r="W260" s="78">
        <v>0.33</v>
      </c>
      <c r="X260" s="77">
        <v>-0.47</v>
      </c>
      <c r="Y260" s="70">
        <v>10.3</v>
      </c>
      <c r="Z260" s="71">
        <v>11</v>
      </c>
      <c r="AA260" s="77">
        <v>-0.8</v>
      </c>
      <c r="AB260" s="77">
        <v>-0.12</v>
      </c>
      <c r="AC260" s="77">
        <v>-0.28000000000000003</v>
      </c>
      <c r="AD260" s="63" t="s">
        <v>25</v>
      </c>
    </row>
    <row r="261" spans="1:30" ht="17.25" thickBot="1">
      <c r="A261" s="72">
        <v>233</v>
      </c>
      <c r="B261" s="57" t="s">
        <v>2665</v>
      </c>
      <c r="C261" s="58" t="s">
        <v>1814</v>
      </c>
      <c r="D261" s="69" t="s">
        <v>104</v>
      </c>
      <c r="E261" s="58" t="s">
        <v>81</v>
      </c>
      <c r="F261" s="69" t="s">
        <v>4000</v>
      </c>
      <c r="G261" s="69">
        <v>2003</v>
      </c>
      <c r="H261" s="70">
        <v>9</v>
      </c>
      <c r="I261" s="71">
        <v>541</v>
      </c>
      <c r="J261" s="71">
        <v>60</v>
      </c>
      <c r="K261" s="71">
        <v>37.6</v>
      </c>
      <c r="L261" s="71">
        <v>6</v>
      </c>
      <c r="M261" s="70">
        <v>6</v>
      </c>
      <c r="N261" s="71">
        <v>81</v>
      </c>
      <c r="O261" s="71">
        <v>3</v>
      </c>
      <c r="P261" s="70">
        <v>3</v>
      </c>
      <c r="Q261" s="71">
        <v>19</v>
      </c>
      <c r="R261" s="71">
        <v>1</v>
      </c>
      <c r="S261" s="70">
        <v>1.1100000000000001</v>
      </c>
      <c r="T261" s="71">
        <v>10</v>
      </c>
      <c r="U261" s="71">
        <v>6</v>
      </c>
      <c r="V261" s="78">
        <v>4</v>
      </c>
      <c r="W261" s="78">
        <v>0.67</v>
      </c>
      <c r="X261" s="78">
        <v>1.07</v>
      </c>
      <c r="Y261" s="70">
        <v>13.4</v>
      </c>
      <c r="Z261" s="71">
        <v>5</v>
      </c>
      <c r="AA261" s="78">
        <v>8.4</v>
      </c>
      <c r="AB261" s="78">
        <v>1.4</v>
      </c>
      <c r="AC261" s="78">
        <v>1.61</v>
      </c>
      <c r="AD261" s="63" t="s">
        <v>25</v>
      </c>
    </row>
    <row r="262" spans="1:30" ht="17.25" thickBot="1">
      <c r="A262" s="72">
        <v>560</v>
      </c>
      <c r="B262" s="57" t="s">
        <v>341</v>
      </c>
      <c r="C262" s="58" t="s">
        <v>1865</v>
      </c>
      <c r="D262" s="69" t="s">
        <v>104</v>
      </c>
      <c r="E262" s="58" t="s">
        <v>79</v>
      </c>
      <c r="F262" s="69" t="s">
        <v>4220</v>
      </c>
      <c r="G262" s="69">
        <v>1996</v>
      </c>
      <c r="H262" s="70">
        <v>8</v>
      </c>
      <c r="I262" s="71">
        <v>540</v>
      </c>
      <c r="J262" s="71">
        <v>68</v>
      </c>
      <c r="K262" s="71">
        <v>37.5</v>
      </c>
      <c r="L262" s="71">
        <v>6</v>
      </c>
      <c r="M262" s="70">
        <v>6</v>
      </c>
      <c r="N262" s="71">
        <v>85</v>
      </c>
      <c r="O262" s="71">
        <v>5</v>
      </c>
      <c r="P262" s="70">
        <v>2</v>
      </c>
      <c r="Q262" s="71">
        <v>15</v>
      </c>
      <c r="R262" s="71">
        <v>8</v>
      </c>
      <c r="S262" s="70">
        <v>2.5</v>
      </c>
      <c r="T262" s="71">
        <v>14</v>
      </c>
      <c r="U262" s="71">
        <v>6</v>
      </c>
      <c r="V262" s="78">
        <v>8</v>
      </c>
      <c r="W262" s="78">
        <v>1.33</v>
      </c>
      <c r="X262" s="78">
        <v>0.03</v>
      </c>
      <c r="Y262" s="70">
        <v>11.3</v>
      </c>
      <c r="Z262" s="71">
        <v>7.1</v>
      </c>
      <c r="AA262" s="78">
        <v>4.0999999999999996</v>
      </c>
      <c r="AB262" s="78">
        <v>0.69</v>
      </c>
      <c r="AC262" s="77">
        <v>-0.14000000000000001</v>
      </c>
      <c r="AD262" s="63" t="s">
        <v>25</v>
      </c>
    </row>
    <row r="263" spans="1:30" ht="17.25" thickBot="1">
      <c r="A263" s="72">
        <v>586</v>
      </c>
      <c r="B263" s="57" t="s">
        <v>2819</v>
      </c>
      <c r="C263" s="58" t="s">
        <v>1812</v>
      </c>
      <c r="D263" s="69" t="s">
        <v>104</v>
      </c>
      <c r="E263" s="58" t="s">
        <v>73</v>
      </c>
      <c r="F263" s="69" t="s">
        <v>4241</v>
      </c>
      <c r="G263" s="69">
        <v>1995</v>
      </c>
      <c r="H263" s="70">
        <v>6</v>
      </c>
      <c r="I263" s="71">
        <v>540</v>
      </c>
      <c r="J263" s="71">
        <v>90</v>
      </c>
      <c r="K263" s="71">
        <v>37.5</v>
      </c>
      <c r="L263" s="71">
        <v>6</v>
      </c>
      <c r="M263" s="70">
        <v>6</v>
      </c>
      <c r="N263" s="71">
        <v>90</v>
      </c>
      <c r="O263" s="71">
        <v>6</v>
      </c>
      <c r="P263" s="59">
        <v>0</v>
      </c>
      <c r="Q263" s="60"/>
      <c r="R263" s="71">
        <v>5</v>
      </c>
      <c r="S263" s="70">
        <v>1.33</v>
      </c>
      <c r="T263" s="71">
        <v>11</v>
      </c>
      <c r="U263" s="71">
        <v>13</v>
      </c>
      <c r="V263" s="77">
        <v>-2</v>
      </c>
      <c r="W263" s="77">
        <v>-0.33</v>
      </c>
      <c r="X263" s="77">
        <v>-1.03</v>
      </c>
      <c r="Y263" s="70">
        <v>10.1</v>
      </c>
      <c r="Z263" s="71">
        <v>9.6</v>
      </c>
      <c r="AA263" s="78">
        <v>0.6</v>
      </c>
      <c r="AB263" s="78">
        <v>0.1</v>
      </c>
      <c r="AC263" s="77">
        <v>-0.3</v>
      </c>
      <c r="AD263" s="63" t="s">
        <v>25</v>
      </c>
    </row>
    <row r="264" spans="1:30" ht="17.25" thickBot="1">
      <c r="A264" s="72">
        <v>263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4019</v>
      </c>
      <c r="G264" s="69">
        <v>1998</v>
      </c>
      <c r="H264" s="70">
        <v>8</v>
      </c>
      <c r="I264" s="71">
        <v>538</v>
      </c>
      <c r="J264" s="71">
        <v>67</v>
      </c>
      <c r="K264" s="71">
        <v>37.4</v>
      </c>
      <c r="L264" s="71">
        <v>6</v>
      </c>
      <c r="M264" s="70">
        <v>6</v>
      </c>
      <c r="N264" s="71">
        <v>84</v>
      </c>
      <c r="O264" s="71">
        <v>4</v>
      </c>
      <c r="P264" s="70">
        <v>2</v>
      </c>
      <c r="Q264" s="71">
        <v>17</v>
      </c>
      <c r="R264" s="71">
        <v>7</v>
      </c>
      <c r="S264" s="70">
        <v>1</v>
      </c>
      <c r="T264" s="71">
        <v>8</v>
      </c>
      <c r="U264" s="71">
        <v>10</v>
      </c>
      <c r="V264" s="77">
        <v>-2</v>
      </c>
      <c r="W264" s="77">
        <v>-0.33</v>
      </c>
      <c r="X264" s="77">
        <v>-1.03</v>
      </c>
      <c r="Y264" s="70">
        <v>8.5</v>
      </c>
      <c r="Z264" s="71">
        <v>8.1</v>
      </c>
      <c r="AA264" s="78">
        <v>0.5</v>
      </c>
      <c r="AB264" s="78">
        <v>0.08</v>
      </c>
      <c r="AC264" s="77">
        <v>-0.33</v>
      </c>
      <c r="AD264" s="63" t="s">
        <v>25</v>
      </c>
    </row>
    <row r="265" spans="1:30" ht="17.25" thickBot="1">
      <c r="A265" s="72">
        <v>558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4218</v>
      </c>
      <c r="G265" s="69">
        <v>1994</v>
      </c>
      <c r="H265" s="70">
        <v>12</v>
      </c>
      <c r="I265" s="71">
        <v>532</v>
      </c>
      <c r="J265" s="71">
        <v>44</v>
      </c>
      <c r="K265" s="71">
        <v>36.9</v>
      </c>
      <c r="L265" s="71">
        <v>5.9</v>
      </c>
      <c r="M265" s="70">
        <v>5</v>
      </c>
      <c r="N265" s="71">
        <v>70</v>
      </c>
      <c r="O265" s="71">
        <v>2</v>
      </c>
      <c r="P265" s="70">
        <v>7</v>
      </c>
      <c r="Q265" s="71">
        <v>26</v>
      </c>
      <c r="R265" s="71">
        <v>3</v>
      </c>
      <c r="S265" s="70">
        <v>2.17</v>
      </c>
      <c r="T265" s="71">
        <v>11</v>
      </c>
      <c r="U265" s="71">
        <v>4</v>
      </c>
      <c r="V265" s="78">
        <v>7</v>
      </c>
      <c r="W265" s="78">
        <v>1.18</v>
      </c>
      <c r="X265" s="78">
        <v>0.09</v>
      </c>
      <c r="Y265" s="70">
        <v>11.4</v>
      </c>
      <c r="Z265" s="71">
        <v>4.0999999999999996</v>
      </c>
      <c r="AA265" s="78">
        <v>7.4</v>
      </c>
      <c r="AB265" s="78">
        <v>1.24</v>
      </c>
      <c r="AC265" s="78">
        <v>0.28999999999999998</v>
      </c>
      <c r="AD265" s="63" t="s">
        <v>25</v>
      </c>
    </row>
    <row r="266" spans="1:30" ht="17.25" thickBot="1">
      <c r="A266" s="72">
        <v>581</v>
      </c>
      <c r="B266" s="57" t="s">
        <v>348</v>
      </c>
      <c r="C266" s="58" t="s">
        <v>1812</v>
      </c>
      <c r="D266" s="69" t="s">
        <v>104</v>
      </c>
      <c r="E266" s="58" t="s">
        <v>69</v>
      </c>
      <c r="F266" s="69" t="s">
        <v>4236</v>
      </c>
      <c r="G266" s="69">
        <v>1997</v>
      </c>
      <c r="H266" s="70">
        <v>8</v>
      </c>
      <c r="I266" s="71">
        <v>525</v>
      </c>
      <c r="J266" s="71">
        <v>66</v>
      </c>
      <c r="K266" s="71">
        <v>36.5</v>
      </c>
      <c r="L266" s="71">
        <v>5.8</v>
      </c>
      <c r="M266" s="70">
        <v>6</v>
      </c>
      <c r="N266" s="71">
        <v>84</v>
      </c>
      <c r="O266" s="71">
        <v>4</v>
      </c>
      <c r="P266" s="70">
        <v>2</v>
      </c>
      <c r="Q266" s="71">
        <v>11</v>
      </c>
      <c r="R266" s="71">
        <v>2</v>
      </c>
      <c r="S266" s="70">
        <v>1.5</v>
      </c>
      <c r="T266" s="71">
        <v>6</v>
      </c>
      <c r="U266" s="71">
        <v>7</v>
      </c>
      <c r="V266" s="77">
        <v>-1</v>
      </c>
      <c r="W266" s="77">
        <v>-0.17</v>
      </c>
      <c r="X266" s="78">
        <v>0.03</v>
      </c>
      <c r="Y266" s="70">
        <v>8.6999999999999993</v>
      </c>
      <c r="Z266" s="71">
        <v>11.7</v>
      </c>
      <c r="AA266" s="77">
        <v>-2.9</v>
      </c>
      <c r="AB266" s="77">
        <v>-0.5</v>
      </c>
      <c r="AC266" s="77">
        <v>-0.68</v>
      </c>
      <c r="AD266" s="63" t="s">
        <v>25</v>
      </c>
    </row>
    <row r="267" spans="1:30" ht="17.25" thickBot="1">
      <c r="A267" s="72">
        <v>25</v>
      </c>
      <c r="B267" s="57" t="s">
        <v>3245</v>
      </c>
      <c r="C267" s="58" t="s">
        <v>1813</v>
      </c>
      <c r="D267" s="69" t="s">
        <v>1853</v>
      </c>
      <c r="E267" s="58" t="s">
        <v>69</v>
      </c>
      <c r="F267" s="69" t="s">
        <v>3851</v>
      </c>
      <c r="G267" s="69">
        <v>1996</v>
      </c>
      <c r="H267" s="70">
        <v>9</v>
      </c>
      <c r="I267" s="71">
        <v>523</v>
      </c>
      <c r="J267" s="71">
        <v>58</v>
      </c>
      <c r="K267" s="71">
        <v>36.299999999999997</v>
      </c>
      <c r="L267" s="71">
        <v>5.8</v>
      </c>
      <c r="M267" s="70">
        <v>6</v>
      </c>
      <c r="N267" s="71">
        <v>82</v>
      </c>
      <c r="O267" s="71">
        <v>4</v>
      </c>
      <c r="P267" s="70">
        <v>3</v>
      </c>
      <c r="Q267" s="71">
        <v>11</v>
      </c>
      <c r="R267" s="71">
        <v>2</v>
      </c>
      <c r="S267" s="70">
        <v>1.67</v>
      </c>
      <c r="T267" s="71">
        <v>5</v>
      </c>
      <c r="U267" s="71">
        <v>8</v>
      </c>
      <c r="V267" s="77">
        <v>-3</v>
      </c>
      <c r="W267" s="77">
        <v>-0.52</v>
      </c>
      <c r="X267" s="77">
        <v>-0.52</v>
      </c>
      <c r="Y267" s="70">
        <v>10</v>
      </c>
      <c r="Z267" s="71">
        <v>8.6</v>
      </c>
      <c r="AA267" s="78">
        <v>1.4</v>
      </c>
      <c r="AB267" s="78">
        <v>0.25</v>
      </c>
      <c r="AC267" s="78">
        <v>0.5</v>
      </c>
      <c r="AD267" s="63" t="s">
        <v>25</v>
      </c>
    </row>
    <row r="268" spans="1:30" ht="17.25" thickBot="1">
      <c r="A268" s="72">
        <v>368</v>
      </c>
      <c r="B268" s="57" t="s">
        <v>2923</v>
      </c>
      <c r="C268" s="58" t="s">
        <v>1811</v>
      </c>
      <c r="D268" s="69" t="s">
        <v>102</v>
      </c>
      <c r="E268" s="58" t="s">
        <v>2348</v>
      </c>
      <c r="F268" s="69" t="s">
        <v>4087</v>
      </c>
      <c r="G268" s="69">
        <v>1996</v>
      </c>
      <c r="H268" s="70">
        <v>8</v>
      </c>
      <c r="I268" s="71">
        <v>519</v>
      </c>
      <c r="J268" s="71">
        <v>65</v>
      </c>
      <c r="K268" s="71">
        <v>36</v>
      </c>
      <c r="L268" s="71">
        <v>5.8</v>
      </c>
      <c r="M268" s="70">
        <v>6</v>
      </c>
      <c r="N268" s="71">
        <v>76</v>
      </c>
      <c r="O268" s="71">
        <v>3</v>
      </c>
      <c r="P268" s="70">
        <v>2</v>
      </c>
      <c r="Q268" s="71">
        <v>33</v>
      </c>
      <c r="R268" s="60">
        <v>0</v>
      </c>
      <c r="S268" s="70">
        <v>0.13</v>
      </c>
      <c r="T268" s="71">
        <v>7</v>
      </c>
      <c r="U268" s="71">
        <v>14</v>
      </c>
      <c r="V268" s="77">
        <v>-7</v>
      </c>
      <c r="W268" s="77">
        <v>-1.21</v>
      </c>
      <c r="X268" s="78">
        <v>0.94</v>
      </c>
      <c r="Y268" s="70">
        <v>6.3</v>
      </c>
      <c r="Z268" s="71">
        <v>12.5</v>
      </c>
      <c r="AA268" s="77">
        <v>-6.2</v>
      </c>
      <c r="AB268" s="77">
        <v>-1.07</v>
      </c>
      <c r="AC268" s="78">
        <v>0.33</v>
      </c>
      <c r="AD268" s="63" t="s">
        <v>25</v>
      </c>
    </row>
    <row r="269" spans="1:30" ht="17.25" thickBot="1">
      <c r="A269" s="72">
        <v>487</v>
      </c>
      <c r="B269" s="57" t="s">
        <v>308</v>
      </c>
      <c r="C269" s="58" t="s">
        <v>1825</v>
      </c>
      <c r="D269" s="69" t="s">
        <v>104</v>
      </c>
      <c r="E269" s="58" t="s">
        <v>77</v>
      </c>
      <c r="F269" s="69" t="s">
        <v>4123</v>
      </c>
      <c r="G269" s="69">
        <v>1999</v>
      </c>
      <c r="H269" s="70">
        <v>12</v>
      </c>
      <c r="I269" s="71">
        <v>518</v>
      </c>
      <c r="J269" s="71">
        <v>43</v>
      </c>
      <c r="K269" s="71">
        <v>36</v>
      </c>
      <c r="L269" s="71">
        <v>5.8</v>
      </c>
      <c r="M269" s="70">
        <v>5</v>
      </c>
      <c r="N269" s="71">
        <v>79</v>
      </c>
      <c r="O269" s="71">
        <v>2</v>
      </c>
      <c r="P269" s="70">
        <v>7</v>
      </c>
      <c r="Q269" s="71">
        <v>18</v>
      </c>
      <c r="R269" s="71">
        <v>3</v>
      </c>
      <c r="S269" s="70">
        <v>1.42</v>
      </c>
      <c r="T269" s="71">
        <v>8</v>
      </c>
      <c r="U269" s="71">
        <v>8</v>
      </c>
      <c r="V269" s="60">
        <v>0</v>
      </c>
      <c r="W269" s="60">
        <v>0</v>
      </c>
      <c r="X269" s="77">
        <v>-0.1</v>
      </c>
      <c r="Y269" s="70">
        <v>10.6</v>
      </c>
      <c r="Z269" s="71">
        <v>9</v>
      </c>
      <c r="AA269" s="78">
        <v>1.6</v>
      </c>
      <c r="AB269" s="78">
        <v>0.28000000000000003</v>
      </c>
      <c r="AC269" s="77">
        <v>-0.36</v>
      </c>
      <c r="AD269" s="63" t="s">
        <v>25</v>
      </c>
    </row>
    <row r="270" spans="1:30" ht="17.25" thickBot="1">
      <c r="A270" s="72">
        <v>514</v>
      </c>
      <c r="B270" s="57" t="s">
        <v>322</v>
      </c>
      <c r="C270" s="58" t="s">
        <v>1812</v>
      </c>
      <c r="D270" s="69" t="s">
        <v>104</v>
      </c>
      <c r="E270" s="58" t="s">
        <v>69</v>
      </c>
      <c r="F270" s="69" t="s">
        <v>3760</v>
      </c>
      <c r="G270" s="69">
        <v>1995</v>
      </c>
      <c r="H270" s="70">
        <v>6</v>
      </c>
      <c r="I270" s="71">
        <v>513</v>
      </c>
      <c r="J270" s="71">
        <v>86</v>
      </c>
      <c r="K270" s="71">
        <v>35.6</v>
      </c>
      <c r="L270" s="71">
        <v>5.7</v>
      </c>
      <c r="M270" s="70">
        <v>6</v>
      </c>
      <c r="N270" s="71">
        <v>86</v>
      </c>
      <c r="O270" s="71">
        <v>4</v>
      </c>
      <c r="P270" s="59">
        <v>0</v>
      </c>
      <c r="Q270" s="60"/>
      <c r="R270" s="60">
        <v>0</v>
      </c>
      <c r="S270" s="70">
        <v>1.5</v>
      </c>
      <c r="T270" s="71">
        <v>6</v>
      </c>
      <c r="U270" s="71">
        <v>7</v>
      </c>
      <c r="V270" s="77">
        <v>-1</v>
      </c>
      <c r="W270" s="77">
        <v>-0.18</v>
      </c>
      <c r="X270" s="78">
        <v>0.02</v>
      </c>
      <c r="Y270" s="70">
        <v>12</v>
      </c>
      <c r="Z270" s="71">
        <v>10.4</v>
      </c>
      <c r="AA270" s="78">
        <v>1.6</v>
      </c>
      <c r="AB270" s="78">
        <v>0.28000000000000003</v>
      </c>
      <c r="AC270" s="78">
        <v>0.54</v>
      </c>
      <c r="AD270" s="63" t="s">
        <v>25</v>
      </c>
    </row>
    <row r="271" spans="1:30" ht="17.25" thickBot="1">
      <c r="A271" s="72">
        <v>594</v>
      </c>
      <c r="B271" s="57" t="s">
        <v>355</v>
      </c>
      <c r="C271" s="58" t="s">
        <v>1812</v>
      </c>
      <c r="D271" s="69" t="s">
        <v>102</v>
      </c>
      <c r="E271" s="58" t="s">
        <v>67</v>
      </c>
      <c r="F271" s="69" t="s">
        <v>4247</v>
      </c>
      <c r="G271" s="69">
        <v>1992</v>
      </c>
      <c r="H271" s="70">
        <v>11</v>
      </c>
      <c r="I271" s="71">
        <v>511</v>
      </c>
      <c r="J271" s="71">
        <v>46</v>
      </c>
      <c r="K271" s="71">
        <v>35.5</v>
      </c>
      <c r="L271" s="71">
        <v>5.7</v>
      </c>
      <c r="M271" s="70">
        <v>5</v>
      </c>
      <c r="N271" s="71">
        <v>76</v>
      </c>
      <c r="O271" s="71">
        <v>2</v>
      </c>
      <c r="P271" s="70">
        <v>6</v>
      </c>
      <c r="Q271" s="71">
        <v>22</v>
      </c>
      <c r="R271" s="60">
        <v>0</v>
      </c>
      <c r="S271" s="70">
        <v>1.55</v>
      </c>
      <c r="T271" s="71">
        <v>17</v>
      </c>
      <c r="U271" s="71">
        <v>8</v>
      </c>
      <c r="V271" s="78">
        <v>9</v>
      </c>
      <c r="W271" s="78">
        <v>1.59</v>
      </c>
      <c r="X271" s="78">
        <v>1.29</v>
      </c>
      <c r="Y271" s="70">
        <v>12.2</v>
      </c>
      <c r="Z271" s="71">
        <v>6</v>
      </c>
      <c r="AA271" s="78">
        <v>6.2</v>
      </c>
      <c r="AB271" s="78">
        <v>1.1000000000000001</v>
      </c>
      <c r="AC271" s="78">
        <v>0.74</v>
      </c>
      <c r="AD271" s="63" t="s">
        <v>25</v>
      </c>
    </row>
    <row r="272" spans="1:30" ht="17.25" thickBot="1">
      <c r="A272" s="72">
        <v>180</v>
      </c>
      <c r="B272" s="57" t="s">
        <v>174</v>
      </c>
      <c r="C272" s="58" t="s">
        <v>1822</v>
      </c>
      <c r="D272" s="69" t="s">
        <v>104</v>
      </c>
      <c r="E272" s="58" t="s">
        <v>71</v>
      </c>
      <c r="F272" s="69" t="s">
        <v>3965</v>
      </c>
      <c r="G272" s="69">
        <v>1999</v>
      </c>
      <c r="H272" s="70">
        <v>11</v>
      </c>
      <c r="I272" s="71">
        <v>510</v>
      </c>
      <c r="J272" s="71">
        <v>46</v>
      </c>
      <c r="K272" s="71">
        <v>35.4</v>
      </c>
      <c r="L272" s="71">
        <v>5.7</v>
      </c>
      <c r="M272" s="70">
        <v>4</v>
      </c>
      <c r="N272" s="71">
        <v>90</v>
      </c>
      <c r="O272" s="71">
        <v>4</v>
      </c>
      <c r="P272" s="70">
        <v>7</v>
      </c>
      <c r="Q272" s="71">
        <v>21</v>
      </c>
      <c r="R272" s="71">
        <v>5</v>
      </c>
      <c r="S272" s="70">
        <v>1.82</v>
      </c>
      <c r="T272" s="71">
        <v>11</v>
      </c>
      <c r="U272" s="71">
        <v>14</v>
      </c>
      <c r="V272" s="77">
        <v>-3</v>
      </c>
      <c r="W272" s="77">
        <v>-0.53</v>
      </c>
      <c r="X272" s="77">
        <v>-1.79</v>
      </c>
      <c r="Y272" s="70">
        <v>7</v>
      </c>
      <c r="Z272" s="71">
        <v>13.3</v>
      </c>
      <c r="AA272" s="77">
        <v>-6.3</v>
      </c>
      <c r="AB272" s="77">
        <v>-1.1100000000000001</v>
      </c>
      <c r="AC272" s="77">
        <v>-1.8</v>
      </c>
      <c r="AD272" s="63" t="s">
        <v>25</v>
      </c>
    </row>
    <row r="273" spans="1:30" ht="17.25" thickBot="1">
      <c r="A273" s="72">
        <v>434</v>
      </c>
      <c r="B273" s="57" t="s">
        <v>3389</v>
      </c>
      <c r="C273" s="58" t="s">
        <v>1812</v>
      </c>
      <c r="D273" s="69" t="s">
        <v>104</v>
      </c>
      <c r="E273" s="58" t="s">
        <v>2634</v>
      </c>
      <c r="F273" s="69" t="s">
        <v>4136</v>
      </c>
      <c r="G273" s="69">
        <v>1998</v>
      </c>
      <c r="H273" s="70">
        <v>6</v>
      </c>
      <c r="I273" s="71">
        <v>506</v>
      </c>
      <c r="J273" s="71">
        <v>84</v>
      </c>
      <c r="K273" s="71">
        <v>35.1</v>
      </c>
      <c r="L273" s="71">
        <v>5.6</v>
      </c>
      <c r="M273" s="70">
        <v>6</v>
      </c>
      <c r="N273" s="71">
        <v>84</v>
      </c>
      <c r="O273" s="71">
        <v>5</v>
      </c>
      <c r="P273" s="59">
        <v>0</v>
      </c>
      <c r="Q273" s="60"/>
      <c r="R273" s="71">
        <v>1</v>
      </c>
      <c r="S273" s="70">
        <v>0.67</v>
      </c>
      <c r="T273" s="71">
        <v>7</v>
      </c>
      <c r="U273" s="71">
        <v>12</v>
      </c>
      <c r="V273" s="77">
        <v>-5</v>
      </c>
      <c r="W273" s="77">
        <v>-0.89</v>
      </c>
      <c r="X273" s="78">
        <v>7.0000000000000007E-2</v>
      </c>
      <c r="Y273" s="70">
        <v>2.9</v>
      </c>
      <c r="Z273" s="71">
        <v>13.5</v>
      </c>
      <c r="AA273" s="77">
        <v>-10.6</v>
      </c>
      <c r="AB273" s="77">
        <v>-1.89</v>
      </c>
      <c r="AC273" s="77">
        <v>-1.1499999999999999</v>
      </c>
      <c r="AD273" s="63" t="s">
        <v>25</v>
      </c>
    </row>
    <row r="274" spans="1:30" ht="17.25" thickBot="1">
      <c r="A274" s="72">
        <v>541</v>
      </c>
      <c r="B274" s="57" t="s">
        <v>334</v>
      </c>
      <c r="C274" s="58" t="s">
        <v>1818</v>
      </c>
      <c r="D274" s="69" t="s">
        <v>104</v>
      </c>
      <c r="E274" s="58" t="s">
        <v>75</v>
      </c>
      <c r="F274" s="69" t="s">
        <v>4204</v>
      </c>
      <c r="G274" s="69">
        <v>1995</v>
      </c>
      <c r="H274" s="70">
        <v>6</v>
      </c>
      <c r="I274" s="71">
        <v>501</v>
      </c>
      <c r="J274" s="71">
        <v>84</v>
      </c>
      <c r="K274" s="71">
        <v>34.799999999999997</v>
      </c>
      <c r="L274" s="71">
        <v>5.6</v>
      </c>
      <c r="M274" s="70">
        <v>6</v>
      </c>
      <c r="N274" s="71">
        <v>84</v>
      </c>
      <c r="O274" s="71">
        <v>3</v>
      </c>
      <c r="P274" s="59">
        <v>0</v>
      </c>
      <c r="Q274" s="60"/>
      <c r="R274" s="71">
        <v>4</v>
      </c>
      <c r="S274" s="70">
        <v>1.17</v>
      </c>
      <c r="T274" s="71">
        <v>7</v>
      </c>
      <c r="U274" s="71">
        <v>10</v>
      </c>
      <c r="V274" s="77">
        <v>-3</v>
      </c>
      <c r="W274" s="77">
        <v>-0.54</v>
      </c>
      <c r="X274" s="77">
        <v>-0.83</v>
      </c>
      <c r="Y274" s="70">
        <v>5.7</v>
      </c>
      <c r="Z274" s="71">
        <v>12.4</v>
      </c>
      <c r="AA274" s="77">
        <v>-6.7</v>
      </c>
      <c r="AB274" s="77">
        <v>-1.2</v>
      </c>
      <c r="AC274" s="77">
        <v>-1.29</v>
      </c>
      <c r="AD274" s="63" t="s">
        <v>25</v>
      </c>
    </row>
    <row r="275" spans="1:30" ht="17.25" thickBot="1">
      <c r="A275" s="72">
        <v>183</v>
      </c>
      <c r="B275" s="57" t="s">
        <v>176</v>
      </c>
      <c r="C275" s="58" t="s">
        <v>1842</v>
      </c>
      <c r="D275" s="69" t="s">
        <v>104</v>
      </c>
      <c r="E275" s="58" t="s">
        <v>73</v>
      </c>
      <c r="F275" s="69" t="s">
        <v>3755</v>
      </c>
      <c r="G275" s="69">
        <v>1998</v>
      </c>
      <c r="H275" s="70">
        <v>6</v>
      </c>
      <c r="I275" s="71">
        <v>495</v>
      </c>
      <c r="J275" s="71">
        <v>83</v>
      </c>
      <c r="K275" s="71">
        <v>34.4</v>
      </c>
      <c r="L275" s="71">
        <v>5.5</v>
      </c>
      <c r="M275" s="70">
        <v>6</v>
      </c>
      <c r="N275" s="71">
        <v>83</v>
      </c>
      <c r="O275" s="71">
        <v>5</v>
      </c>
      <c r="P275" s="59">
        <v>0</v>
      </c>
      <c r="Q275" s="60"/>
      <c r="R275" s="60">
        <v>0</v>
      </c>
      <c r="S275" s="70">
        <v>2</v>
      </c>
      <c r="T275" s="71">
        <v>15</v>
      </c>
      <c r="U275" s="71">
        <v>10</v>
      </c>
      <c r="V275" s="78">
        <v>5</v>
      </c>
      <c r="W275" s="78">
        <v>0.91</v>
      </c>
      <c r="X275" s="78">
        <v>0.91</v>
      </c>
      <c r="Y275" s="70">
        <v>11.6</v>
      </c>
      <c r="Z275" s="71">
        <v>10.1</v>
      </c>
      <c r="AA275" s="78">
        <v>1.6</v>
      </c>
      <c r="AB275" s="78">
        <v>0.28999999999999998</v>
      </c>
      <c r="AC275" s="60">
        <v>0</v>
      </c>
      <c r="AD275" s="63" t="s">
        <v>25</v>
      </c>
    </row>
    <row r="276" spans="1:30" ht="17.25" thickBot="1">
      <c r="A276" s="72">
        <v>59</v>
      </c>
      <c r="B276" s="57" t="s">
        <v>127</v>
      </c>
      <c r="C276" s="58" t="s">
        <v>1815</v>
      </c>
      <c r="D276" s="69" t="s">
        <v>1819</v>
      </c>
      <c r="E276" s="58" t="s">
        <v>91</v>
      </c>
      <c r="F276" s="69" t="s">
        <v>3874</v>
      </c>
      <c r="G276" s="69">
        <v>1995</v>
      </c>
      <c r="H276" s="70">
        <v>11</v>
      </c>
      <c r="I276" s="71">
        <v>490</v>
      </c>
      <c r="J276" s="71">
        <v>45</v>
      </c>
      <c r="K276" s="71">
        <v>34</v>
      </c>
      <c r="L276" s="71">
        <v>5.4</v>
      </c>
      <c r="M276" s="70">
        <v>4</v>
      </c>
      <c r="N276" s="71">
        <v>73</v>
      </c>
      <c r="O276" s="71">
        <v>1</v>
      </c>
      <c r="P276" s="70">
        <v>7</v>
      </c>
      <c r="Q276" s="71">
        <v>28</v>
      </c>
      <c r="R276" s="71">
        <v>5</v>
      </c>
      <c r="S276" s="70">
        <v>1.55</v>
      </c>
      <c r="T276" s="71">
        <v>11</v>
      </c>
      <c r="U276" s="71">
        <v>8</v>
      </c>
      <c r="V276" s="78">
        <v>3</v>
      </c>
      <c r="W276" s="78">
        <v>0.55000000000000004</v>
      </c>
      <c r="X276" s="78">
        <v>1.21</v>
      </c>
      <c r="Y276" s="70">
        <v>8.5</v>
      </c>
      <c r="Z276" s="71">
        <v>9.1</v>
      </c>
      <c r="AA276" s="77">
        <v>-0.6</v>
      </c>
      <c r="AB276" s="77">
        <v>-0.11</v>
      </c>
      <c r="AC276" s="78">
        <v>0.33</v>
      </c>
      <c r="AD276" s="63" t="s">
        <v>25</v>
      </c>
    </row>
    <row r="277" spans="1:30" ht="17.25" thickBot="1">
      <c r="A277" s="72">
        <v>95</v>
      </c>
      <c r="B277" s="57" t="s">
        <v>136</v>
      </c>
      <c r="C277" s="58" t="s">
        <v>1811</v>
      </c>
      <c r="D277" s="69" t="s">
        <v>103</v>
      </c>
      <c r="E277" s="58" t="s">
        <v>75</v>
      </c>
      <c r="F277" s="69" t="s">
        <v>3902</v>
      </c>
      <c r="G277" s="69">
        <v>1991</v>
      </c>
      <c r="H277" s="70">
        <v>14</v>
      </c>
      <c r="I277" s="71">
        <v>486</v>
      </c>
      <c r="J277" s="71">
        <v>35</v>
      </c>
      <c r="K277" s="71">
        <v>33.799999999999997</v>
      </c>
      <c r="L277" s="71">
        <v>5.4</v>
      </c>
      <c r="M277" s="70">
        <v>5</v>
      </c>
      <c r="N277" s="71">
        <v>68</v>
      </c>
      <c r="O277" s="71">
        <v>2</v>
      </c>
      <c r="P277" s="70">
        <v>9</v>
      </c>
      <c r="Q277" s="71">
        <v>16</v>
      </c>
      <c r="R277" s="71">
        <v>2</v>
      </c>
      <c r="S277" s="70">
        <v>1.43</v>
      </c>
      <c r="T277" s="71">
        <v>17</v>
      </c>
      <c r="U277" s="71">
        <v>7</v>
      </c>
      <c r="V277" s="78">
        <v>10</v>
      </c>
      <c r="W277" s="78">
        <v>1.85</v>
      </c>
      <c r="X277" s="78">
        <v>2.8</v>
      </c>
      <c r="Y277" s="70">
        <v>10.9</v>
      </c>
      <c r="Z277" s="71">
        <v>9.9</v>
      </c>
      <c r="AA277" s="78">
        <v>1</v>
      </c>
      <c r="AB277" s="78">
        <v>0.19</v>
      </c>
      <c r="AC277" s="78">
        <v>0.84</v>
      </c>
      <c r="AD277" s="63" t="s">
        <v>25</v>
      </c>
    </row>
    <row r="278" spans="1:30" ht="17.25" thickBot="1">
      <c r="A278" s="72">
        <v>175</v>
      </c>
      <c r="B278" s="57" t="s">
        <v>2660</v>
      </c>
      <c r="C278" s="58" t="s">
        <v>1832</v>
      </c>
      <c r="D278" s="69" t="s">
        <v>104</v>
      </c>
      <c r="E278" s="58" t="s">
        <v>2348</v>
      </c>
      <c r="F278" s="69" t="s">
        <v>3961</v>
      </c>
      <c r="G278" s="69">
        <v>1992</v>
      </c>
      <c r="H278" s="70">
        <v>6</v>
      </c>
      <c r="I278" s="71">
        <v>482</v>
      </c>
      <c r="J278" s="71">
        <v>80</v>
      </c>
      <c r="K278" s="71">
        <v>33.5</v>
      </c>
      <c r="L278" s="71">
        <v>5.4</v>
      </c>
      <c r="M278" s="70">
        <v>6</v>
      </c>
      <c r="N278" s="71">
        <v>80</v>
      </c>
      <c r="O278" s="71">
        <v>4</v>
      </c>
      <c r="P278" s="59">
        <v>0</v>
      </c>
      <c r="Q278" s="60"/>
      <c r="R278" s="60">
        <v>0</v>
      </c>
      <c r="S278" s="70">
        <v>0.17</v>
      </c>
      <c r="T278" s="71">
        <v>4</v>
      </c>
      <c r="U278" s="71">
        <v>17</v>
      </c>
      <c r="V278" s="77">
        <v>-13</v>
      </c>
      <c r="W278" s="77">
        <v>-2.4300000000000002</v>
      </c>
      <c r="X278" s="77">
        <v>-0.92</v>
      </c>
      <c r="Y278" s="70">
        <v>3.5</v>
      </c>
      <c r="Z278" s="71">
        <v>14.6</v>
      </c>
      <c r="AA278" s="77">
        <v>-11.1</v>
      </c>
      <c r="AB278" s="77">
        <v>-2.06</v>
      </c>
      <c r="AC278" s="77">
        <v>-1.17</v>
      </c>
      <c r="AD278" s="63" t="s">
        <v>25</v>
      </c>
    </row>
    <row r="279" spans="1:30" ht="17.25" thickBot="1">
      <c r="A279" s="72">
        <v>329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4066</v>
      </c>
      <c r="G279" s="69">
        <v>2002</v>
      </c>
      <c r="H279" s="70">
        <v>10</v>
      </c>
      <c r="I279" s="71">
        <v>482</v>
      </c>
      <c r="J279" s="71">
        <v>48</v>
      </c>
      <c r="K279" s="71">
        <v>33.5</v>
      </c>
      <c r="L279" s="71">
        <v>5.4</v>
      </c>
      <c r="M279" s="70">
        <v>4</v>
      </c>
      <c r="N279" s="71">
        <v>86</v>
      </c>
      <c r="O279" s="71">
        <v>3</v>
      </c>
      <c r="P279" s="70">
        <v>6</v>
      </c>
      <c r="Q279" s="71">
        <v>23</v>
      </c>
      <c r="R279" s="71">
        <v>6</v>
      </c>
      <c r="S279" s="70">
        <v>1.8</v>
      </c>
      <c r="T279" s="71">
        <v>8</v>
      </c>
      <c r="U279" s="71">
        <v>9</v>
      </c>
      <c r="V279" s="77">
        <v>-1</v>
      </c>
      <c r="W279" s="77">
        <v>-0.19</v>
      </c>
      <c r="X279" s="77">
        <v>-1.41</v>
      </c>
      <c r="Y279" s="70">
        <v>10</v>
      </c>
      <c r="Z279" s="71">
        <v>10.199999999999999</v>
      </c>
      <c r="AA279" s="77">
        <v>-0.2</v>
      </c>
      <c r="AB279" s="77">
        <v>-0.04</v>
      </c>
      <c r="AC279" s="77">
        <v>-0.99</v>
      </c>
      <c r="AD279" s="63" t="s">
        <v>25</v>
      </c>
    </row>
    <row r="280" spans="1:30" ht="17.25" thickBot="1">
      <c r="A280" s="72">
        <v>521</v>
      </c>
      <c r="B280" s="57" t="s">
        <v>3112</v>
      </c>
      <c r="C280" s="58" t="s">
        <v>1812</v>
      </c>
      <c r="D280" s="69" t="s">
        <v>104</v>
      </c>
      <c r="E280" s="58" t="s">
        <v>95</v>
      </c>
      <c r="F280" s="69" t="s">
        <v>4192</v>
      </c>
      <c r="G280" s="69">
        <v>1991</v>
      </c>
      <c r="H280" s="70">
        <v>8</v>
      </c>
      <c r="I280" s="71">
        <v>482</v>
      </c>
      <c r="J280" s="71">
        <v>60</v>
      </c>
      <c r="K280" s="71">
        <v>33.5</v>
      </c>
      <c r="L280" s="71">
        <v>5.4</v>
      </c>
      <c r="M280" s="70">
        <v>5</v>
      </c>
      <c r="N280" s="71">
        <v>89</v>
      </c>
      <c r="O280" s="71">
        <v>4</v>
      </c>
      <c r="P280" s="70">
        <v>3</v>
      </c>
      <c r="Q280" s="71">
        <v>12</v>
      </c>
      <c r="R280" s="71">
        <v>5</v>
      </c>
      <c r="S280" s="70">
        <v>2</v>
      </c>
      <c r="T280" s="71">
        <v>11</v>
      </c>
      <c r="U280" s="71">
        <v>7</v>
      </c>
      <c r="V280" s="78">
        <v>4</v>
      </c>
      <c r="W280" s="78">
        <v>0.75</v>
      </c>
      <c r="X280" s="78">
        <v>1.97</v>
      </c>
      <c r="Y280" s="70">
        <v>10.4</v>
      </c>
      <c r="Z280" s="71">
        <v>6.9</v>
      </c>
      <c r="AA280" s="78">
        <v>3.5</v>
      </c>
      <c r="AB280" s="78">
        <v>0.65</v>
      </c>
      <c r="AC280" s="78">
        <v>1.51</v>
      </c>
      <c r="AD280" s="63" t="s">
        <v>25</v>
      </c>
    </row>
    <row r="281" spans="1:30" ht="17.25" thickBot="1">
      <c r="A281" s="72">
        <v>45</v>
      </c>
      <c r="B281" s="57" t="s">
        <v>3211</v>
      </c>
      <c r="C281" s="58" t="s">
        <v>1860</v>
      </c>
      <c r="D281" s="69" t="s">
        <v>103</v>
      </c>
      <c r="E281" s="58" t="s">
        <v>73</v>
      </c>
      <c r="F281" s="69" t="s">
        <v>3864</v>
      </c>
      <c r="G281" s="69">
        <v>2004</v>
      </c>
      <c r="H281" s="70">
        <v>10</v>
      </c>
      <c r="I281" s="71">
        <v>478</v>
      </c>
      <c r="J281" s="71">
        <v>48</v>
      </c>
      <c r="K281" s="71">
        <v>33.200000000000003</v>
      </c>
      <c r="L281" s="71">
        <v>5.3</v>
      </c>
      <c r="M281" s="70">
        <v>6</v>
      </c>
      <c r="N281" s="71">
        <v>70</v>
      </c>
      <c r="O281" s="71">
        <v>1</v>
      </c>
      <c r="P281" s="70">
        <v>4</v>
      </c>
      <c r="Q281" s="71">
        <v>14</v>
      </c>
      <c r="R281" s="71">
        <v>2</v>
      </c>
      <c r="S281" s="70">
        <v>1.3</v>
      </c>
      <c r="T281" s="71">
        <v>7</v>
      </c>
      <c r="U281" s="71">
        <v>11</v>
      </c>
      <c r="V281" s="77">
        <v>-4</v>
      </c>
      <c r="W281" s="77">
        <v>-0.75</v>
      </c>
      <c r="X281" s="77">
        <v>-1.6</v>
      </c>
      <c r="Y281" s="70">
        <v>6.6</v>
      </c>
      <c r="Z281" s="71">
        <v>8.1</v>
      </c>
      <c r="AA281" s="77">
        <v>-1.5</v>
      </c>
      <c r="AB281" s="77">
        <v>-0.28000000000000003</v>
      </c>
      <c r="AC281" s="77">
        <v>-0.85</v>
      </c>
      <c r="AD281" s="63" t="s">
        <v>25</v>
      </c>
    </row>
    <row r="282" spans="1:30" ht="17.25" thickBot="1">
      <c r="A282" s="72">
        <v>604</v>
      </c>
      <c r="B282" s="57" t="s">
        <v>2927</v>
      </c>
      <c r="C282" s="58" t="s">
        <v>1852</v>
      </c>
      <c r="D282" s="69" t="s">
        <v>1819</v>
      </c>
      <c r="E282" s="58" t="s">
        <v>83</v>
      </c>
      <c r="F282" s="69" t="s">
        <v>4256</v>
      </c>
      <c r="G282" s="69">
        <v>1999</v>
      </c>
      <c r="H282" s="70">
        <v>10</v>
      </c>
      <c r="I282" s="71">
        <v>469</v>
      </c>
      <c r="J282" s="71">
        <v>47</v>
      </c>
      <c r="K282" s="71">
        <v>32.6</v>
      </c>
      <c r="L282" s="71">
        <v>5.2</v>
      </c>
      <c r="M282" s="70">
        <v>7</v>
      </c>
      <c r="N282" s="71">
        <v>57</v>
      </c>
      <c r="O282" s="60">
        <v>0</v>
      </c>
      <c r="P282" s="70">
        <v>3</v>
      </c>
      <c r="Q282" s="71">
        <v>24</v>
      </c>
      <c r="R282" s="71">
        <v>3</v>
      </c>
      <c r="S282" s="70">
        <v>2</v>
      </c>
      <c r="T282" s="71">
        <v>9</v>
      </c>
      <c r="U282" s="71">
        <v>5</v>
      </c>
      <c r="V282" s="78">
        <v>4</v>
      </c>
      <c r="W282" s="78">
        <v>0.77</v>
      </c>
      <c r="X282" s="77">
        <v>-0.25</v>
      </c>
      <c r="Y282" s="70">
        <v>7.8</v>
      </c>
      <c r="Z282" s="71">
        <v>6.7</v>
      </c>
      <c r="AA282" s="78">
        <v>1.1000000000000001</v>
      </c>
      <c r="AB282" s="78">
        <v>0.22</v>
      </c>
      <c r="AC282" s="77">
        <v>-0.28000000000000003</v>
      </c>
      <c r="AD282" s="63" t="s">
        <v>25</v>
      </c>
    </row>
    <row r="283" spans="1:30" ht="17.25" thickBot="1">
      <c r="A283" s="72">
        <v>379</v>
      </c>
      <c r="B283" s="57" t="s">
        <v>262</v>
      </c>
      <c r="C283" s="58" t="s">
        <v>1812</v>
      </c>
      <c r="D283" s="69" t="s">
        <v>1833</v>
      </c>
      <c r="E283" s="58" t="s">
        <v>73</v>
      </c>
      <c r="F283" s="69" t="s">
        <v>4097</v>
      </c>
      <c r="G283" s="69">
        <v>1986</v>
      </c>
      <c r="H283" s="70">
        <v>10</v>
      </c>
      <c r="I283" s="71">
        <v>466</v>
      </c>
      <c r="J283" s="71">
        <v>47</v>
      </c>
      <c r="K283" s="71">
        <v>32.4</v>
      </c>
      <c r="L283" s="71">
        <v>5.2</v>
      </c>
      <c r="M283" s="70">
        <v>6</v>
      </c>
      <c r="N283" s="71">
        <v>64</v>
      </c>
      <c r="O283" s="60">
        <v>0</v>
      </c>
      <c r="P283" s="70">
        <v>4</v>
      </c>
      <c r="Q283" s="71">
        <v>20</v>
      </c>
      <c r="R283" s="71">
        <v>1</v>
      </c>
      <c r="S283" s="70">
        <v>1.7</v>
      </c>
      <c r="T283" s="71">
        <v>7</v>
      </c>
      <c r="U283" s="71">
        <v>9</v>
      </c>
      <c r="V283" s="77">
        <v>-2</v>
      </c>
      <c r="W283" s="77">
        <v>-0.39</v>
      </c>
      <c r="X283" s="77">
        <v>-1.03</v>
      </c>
      <c r="Y283" s="70">
        <v>8.4</v>
      </c>
      <c r="Z283" s="71">
        <v>6.8</v>
      </c>
      <c r="AA283" s="78">
        <v>1.5</v>
      </c>
      <c r="AB283" s="78">
        <v>0.3</v>
      </c>
      <c r="AC283" s="78">
        <v>0.02</v>
      </c>
      <c r="AD283" s="63" t="s">
        <v>25</v>
      </c>
    </row>
    <row r="284" spans="1:30" ht="17.25" thickBot="1">
      <c r="A284" s="72">
        <v>184</v>
      </c>
      <c r="B284" s="57" t="s">
        <v>3083</v>
      </c>
      <c r="C284" s="58" t="s">
        <v>1850</v>
      </c>
      <c r="D284" s="69" t="s">
        <v>104</v>
      </c>
      <c r="E284" s="58" t="s">
        <v>69</v>
      </c>
      <c r="F284" s="69" t="s">
        <v>3968</v>
      </c>
      <c r="G284" s="69">
        <v>1988</v>
      </c>
      <c r="H284" s="70">
        <v>8</v>
      </c>
      <c r="I284" s="71">
        <v>461</v>
      </c>
      <c r="J284" s="71">
        <v>58</v>
      </c>
      <c r="K284" s="71">
        <v>32</v>
      </c>
      <c r="L284" s="71">
        <v>5.0999999999999996</v>
      </c>
      <c r="M284" s="70">
        <v>5</v>
      </c>
      <c r="N284" s="71">
        <v>88</v>
      </c>
      <c r="O284" s="71">
        <v>3</v>
      </c>
      <c r="P284" s="70">
        <v>3</v>
      </c>
      <c r="Q284" s="71">
        <v>7</v>
      </c>
      <c r="R284" s="71">
        <v>2</v>
      </c>
      <c r="S284" s="70">
        <v>1.88</v>
      </c>
      <c r="T284" s="71">
        <v>6</v>
      </c>
      <c r="U284" s="71">
        <v>7</v>
      </c>
      <c r="V284" s="77">
        <v>-1</v>
      </c>
      <c r="W284" s="77">
        <v>-0.2</v>
      </c>
      <c r="X284" s="77">
        <v>-0.01</v>
      </c>
      <c r="Y284" s="70">
        <v>4.9000000000000004</v>
      </c>
      <c r="Z284" s="71">
        <v>9.6</v>
      </c>
      <c r="AA284" s="77">
        <v>-4.7</v>
      </c>
      <c r="AB284" s="77">
        <v>-0.93</v>
      </c>
      <c r="AC284" s="77">
        <v>-1.26</v>
      </c>
      <c r="AD284" s="63" t="s">
        <v>25</v>
      </c>
    </row>
    <row r="285" spans="1:30" ht="17.25" thickBot="1">
      <c r="A285" s="72">
        <v>135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3931</v>
      </c>
      <c r="G285" s="69">
        <v>2001</v>
      </c>
      <c r="H285" s="70">
        <v>9</v>
      </c>
      <c r="I285" s="71">
        <v>459</v>
      </c>
      <c r="J285" s="71">
        <v>51</v>
      </c>
      <c r="K285" s="71">
        <v>31.9</v>
      </c>
      <c r="L285" s="71">
        <v>5.0999999999999996</v>
      </c>
      <c r="M285" s="70">
        <v>5</v>
      </c>
      <c r="N285" s="71">
        <v>69</v>
      </c>
      <c r="O285" s="60">
        <v>0</v>
      </c>
      <c r="P285" s="70">
        <v>4</v>
      </c>
      <c r="Q285" s="71">
        <v>29</v>
      </c>
      <c r="R285" s="60">
        <v>0</v>
      </c>
      <c r="S285" s="70">
        <v>1.1100000000000001</v>
      </c>
      <c r="T285" s="71">
        <v>6</v>
      </c>
      <c r="U285" s="71">
        <v>13</v>
      </c>
      <c r="V285" s="77">
        <v>-7</v>
      </c>
      <c r="W285" s="77">
        <v>-1.37</v>
      </c>
      <c r="X285" s="77">
        <v>-1.01</v>
      </c>
      <c r="Y285" s="70">
        <v>5.3</v>
      </c>
      <c r="Z285" s="71">
        <v>8.1999999999999993</v>
      </c>
      <c r="AA285" s="77">
        <v>-2.9</v>
      </c>
      <c r="AB285" s="77">
        <v>-0.56000000000000005</v>
      </c>
      <c r="AC285" s="77">
        <v>-0.16</v>
      </c>
      <c r="AD285" s="63" t="s">
        <v>25</v>
      </c>
    </row>
    <row r="286" spans="1:30" ht="17.25" thickBot="1">
      <c r="A286" s="72">
        <v>228</v>
      </c>
      <c r="B286" s="57" t="s">
        <v>197</v>
      </c>
      <c r="C286" s="58" t="s">
        <v>1812</v>
      </c>
      <c r="D286" s="69" t="s">
        <v>102</v>
      </c>
      <c r="E286" s="58" t="s">
        <v>65</v>
      </c>
      <c r="F286" s="69" t="s">
        <v>3996</v>
      </c>
      <c r="G286" s="69">
        <v>1995</v>
      </c>
      <c r="H286" s="70">
        <v>9</v>
      </c>
      <c r="I286" s="71">
        <v>458</v>
      </c>
      <c r="J286" s="71">
        <v>51</v>
      </c>
      <c r="K286" s="71">
        <v>31.8</v>
      </c>
      <c r="L286" s="71">
        <v>5.0999999999999996</v>
      </c>
      <c r="M286" s="70">
        <v>4</v>
      </c>
      <c r="N286" s="71">
        <v>89</v>
      </c>
      <c r="O286" s="71">
        <v>3</v>
      </c>
      <c r="P286" s="70">
        <v>5</v>
      </c>
      <c r="Q286" s="71">
        <v>20</v>
      </c>
      <c r="R286" s="71">
        <v>3</v>
      </c>
      <c r="S286" s="70">
        <v>2.2200000000000002</v>
      </c>
      <c r="T286" s="71">
        <v>10</v>
      </c>
      <c r="U286" s="71">
        <v>6</v>
      </c>
      <c r="V286" s="78">
        <v>4</v>
      </c>
      <c r="W286" s="78">
        <v>0.79</v>
      </c>
      <c r="X286" s="77">
        <v>-0.68</v>
      </c>
      <c r="Y286" s="70">
        <v>11.2</v>
      </c>
      <c r="Z286" s="71">
        <v>4.5999999999999996</v>
      </c>
      <c r="AA286" s="78">
        <v>6.5</v>
      </c>
      <c r="AB286" s="78">
        <v>1.28</v>
      </c>
      <c r="AC286" s="78">
        <v>0.42</v>
      </c>
      <c r="AD286" s="63" t="s">
        <v>25</v>
      </c>
    </row>
    <row r="287" spans="1:30" ht="17.25" thickBot="1">
      <c r="A287" s="72">
        <v>131</v>
      </c>
      <c r="B287" s="57" t="s">
        <v>2654</v>
      </c>
      <c r="C287" s="58" t="s">
        <v>1836</v>
      </c>
      <c r="D287" s="69" t="s">
        <v>103</v>
      </c>
      <c r="E287" s="58" t="s">
        <v>73</v>
      </c>
      <c r="F287" s="69" t="s">
        <v>3927</v>
      </c>
      <c r="G287" s="69">
        <v>1996</v>
      </c>
      <c r="H287" s="70">
        <v>9</v>
      </c>
      <c r="I287" s="71">
        <v>452</v>
      </c>
      <c r="J287" s="71">
        <v>50</v>
      </c>
      <c r="K287" s="71">
        <v>31.4</v>
      </c>
      <c r="L287" s="71">
        <v>5</v>
      </c>
      <c r="M287" s="70">
        <v>6</v>
      </c>
      <c r="N287" s="71">
        <v>68</v>
      </c>
      <c r="O287" s="60">
        <v>0</v>
      </c>
      <c r="P287" s="70">
        <v>3</v>
      </c>
      <c r="Q287" s="71">
        <v>16</v>
      </c>
      <c r="R287" s="71">
        <v>4</v>
      </c>
      <c r="S287" s="70">
        <v>2.11</v>
      </c>
      <c r="T287" s="71">
        <v>10</v>
      </c>
      <c r="U287" s="71">
        <v>5</v>
      </c>
      <c r="V287" s="78">
        <v>5</v>
      </c>
      <c r="W287" s="78">
        <v>1</v>
      </c>
      <c r="X287" s="78">
        <v>1</v>
      </c>
      <c r="Y287" s="70">
        <v>7.9</v>
      </c>
      <c r="Z287" s="71">
        <v>4.0999999999999996</v>
      </c>
      <c r="AA287" s="78">
        <v>3.8</v>
      </c>
      <c r="AB287" s="78">
        <v>0.76</v>
      </c>
      <c r="AC287" s="78">
        <v>0.69</v>
      </c>
      <c r="AD287" s="63" t="s">
        <v>25</v>
      </c>
    </row>
    <row r="288" spans="1:30" ht="17.25" thickBot="1">
      <c r="A288" s="72">
        <v>227</v>
      </c>
      <c r="B288" s="57" t="s">
        <v>3201</v>
      </c>
      <c r="C288" s="58" t="s">
        <v>1818</v>
      </c>
      <c r="D288" s="69" t="s">
        <v>103</v>
      </c>
      <c r="E288" s="58" t="s">
        <v>79</v>
      </c>
      <c r="F288" s="69" t="s">
        <v>3995</v>
      </c>
      <c r="G288" s="69">
        <v>2002</v>
      </c>
      <c r="H288" s="70">
        <v>11</v>
      </c>
      <c r="I288" s="71">
        <v>452</v>
      </c>
      <c r="J288" s="71">
        <v>41</v>
      </c>
      <c r="K288" s="71">
        <v>31.4</v>
      </c>
      <c r="L288" s="71">
        <v>5</v>
      </c>
      <c r="M288" s="70">
        <v>5</v>
      </c>
      <c r="N288" s="71">
        <v>68</v>
      </c>
      <c r="O288" s="60">
        <v>0</v>
      </c>
      <c r="P288" s="70">
        <v>6</v>
      </c>
      <c r="Q288" s="71">
        <v>19</v>
      </c>
      <c r="R288" s="60">
        <v>0</v>
      </c>
      <c r="S288" s="70">
        <v>2.1800000000000002</v>
      </c>
      <c r="T288" s="71">
        <v>7</v>
      </c>
      <c r="U288" s="71">
        <v>6</v>
      </c>
      <c r="V288" s="78">
        <v>1</v>
      </c>
      <c r="W288" s="78">
        <v>0.2</v>
      </c>
      <c r="X288" s="77">
        <v>-1.62</v>
      </c>
      <c r="Y288" s="70">
        <v>9.4</v>
      </c>
      <c r="Z288" s="71">
        <v>6</v>
      </c>
      <c r="AA288" s="78">
        <v>3.5</v>
      </c>
      <c r="AB288" s="78">
        <v>0.69</v>
      </c>
      <c r="AC288" s="77">
        <v>-0.12</v>
      </c>
      <c r="AD288" s="63" t="s">
        <v>25</v>
      </c>
    </row>
    <row r="289" spans="1:30" ht="17.25" thickBot="1">
      <c r="A289" s="72">
        <v>356</v>
      </c>
      <c r="B289" s="57" t="s">
        <v>253</v>
      </c>
      <c r="C289" s="58" t="s">
        <v>1814</v>
      </c>
      <c r="D289" s="69" t="s">
        <v>102</v>
      </c>
      <c r="E289" s="58" t="s">
        <v>85</v>
      </c>
      <c r="F289" s="69" t="s">
        <v>3735</v>
      </c>
      <c r="G289" s="69">
        <v>1997</v>
      </c>
      <c r="H289" s="70">
        <v>13</v>
      </c>
      <c r="I289" s="71">
        <v>452</v>
      </c>
      <c r="J289" s="71">
        <v>35</v>
      </c>
      <c r="K289" s="71">
        <v>31.4</v>
      </c>
      <c r="L289" s="71">
        <v>5</v>
      </c>
      <c r="M289" s="70">
        <v>3</v>
      </c>
      <c r="N289" s="71">
        <v>80</v>
      </c>
      <c r="O289" s="71">
        <v>2</v>
      </c>
      <c r="P289" s="70">
        <v>10</v>
      </c>
      <c r="Q289" s="71">
        <v>21</v>
      </c>
      <c r="R289" s="71">
        <v>2</v>
      </c>
      <c r="S289" s="70">
        <v>0.77</v>
      </c>
      <c r="T289" s="71">
        <v>7</v>
      </c>
      <c r="U289" s="71">
        <v>12</v>
      </c>
      <c r="V289" s="77">
        <v>-5</v>
      </c>
      <c r="W289" s="77">
        <v>-1</v>
      </c>
      <c r="X289" s="77">
        <v>-0.72</v>
      </c>
      <c r="Y289" s="70">
        <v>7.1</v>
      </c>
      <c r="Z289" s="71">
        <v>10.4</v>
      </c>
      <c r="AA289" s="77">
        <v>-3.4</v>
      </c>
      <c r="AB289" s="77">
        <v>-0.67</v>
      </c>
      <c r="AC289" s="77">
        <v>-0.75</v>
      </c>
      <c r="AD289" s="63" t="s">
        <v>25</v>
      </c>
    </row>
    <row r="290" spans="1:30" ht="17.25" thickBot="1">
      <c r="A290" s="72">
        <v>464</v>
      </c>
      <c r="B290" s="57" t="s">
        <v>64</v>
      </c>
      <c r="C290" s="58" t="s">
        <v>1812</v>
      </c>
      <c r="D290" s="69" t="s">
        <v>111</v>
      </c>
      <c r="E290" s="58" t="s">
        <v>63</v>
      </c>
      <c r="F290" s="69" t="s">
        <v>4157</v>
      </c>
      <c r="G290" s="69">
        <v>1998</v>
      </c>
      <c r="H290" s="70">
        <v>5</v>
      </c>
      <c r="I290" s="71">
        <v>450</v>
      </c>
      <c r="J290" s="71">
        <v>90</v>
      </c>
      <c r="K290" s="71">
        <v>31.3</v>
      </c>
      <c r="L290" s="71">
        <v>5</v>
      </c>
      <c r="M290" s="70">
        <v>5</v>
      </c>
      <c r="N290" s="71">
        <v>90</v>
      </c>
      <c r="O290" s="71">
        <v>5</v>
      </c>
      <c r="P290" s="59">
        <v>0</v>
      </c>
      <c r="Q290" s="60"/>
      <c r="R290" s="71">
        <v>10</v>
      </c>
      <c r="S290" s="70">
        <v>2.6</v>
      </c>
      <c r="T290" s="71">
        <v>9</v>
      </c>
      <c r="U290" s="71">
        <v>4</v>
      </c>
      <c r="V290" s="78">
        <v>5</v>
      </c>
      <c r="W290" s="78">
        <v>1</v>
      </c>
      <c r="X290" s="77">
        <v>-0.18</v>
      </c>
      <c r="Y290" s="70">
        <v>9.8000000000000007</v>
      </c>
      <c r="Z290" s="71">
        <v>4.8</v>
      </c>
      <c r="AA290" s="78">
        <v>5</v>
      </c>
      <c r="AB290" s="78">
        <v>1</v>
      </c>
      <c r="AC290" s="77">
        <v>-0.08</v>
      </c>
      <c r="AD290" s="63" t="s">
        <v>25</v>
      </c>
    </row>
    <row r="291" spans="1:30" ht="17.25" thickBot="1">
      <c r="A291" s="72">
        <v>578</v>
      </c>
      <c r="B291" s="57" t="s">
        <v>3223</v>
      </c>
      <c r="C291" s="58" t="s">
        <v>1865</v>
      </c>
      <c r="D291" s="69" t="s">
        <v>111</v>
      </c>
      <c r="E291" s="58" t="s">
        <v>87</v>
      </c>
      <c r="F291" s="69" t="s">
        <v>4234</v>
      </c>
      <c r="G291" s="69">
        <v>1994</v>
      </c>
      <c r="H291" s="70">
        <v>5</v>
      </c>
      <c r="I291" s="71">
        <v>450</v>
      </c>
      <c r="J291" s="71">
        <v>90</v>
      </c>
      <c r="K291" s="71">
        <v>31.3</v>
      </c>
      <c r="L291" s="71">
        <v>5</v>
      </c>
      <c r="M291" s="70">
        <v>5</v>
      </c>
      <c r="N291" s="71">
        <v>90</v>
      </c>
      <c r="O291" s="71">
        <v>5</v>
      </c>
      <c r="P291" s="59">
        <v>0</v>
      </c>
      <c r="Q291" s="60"/>
      <c r="R291" s="71">
        <v>7</v>
      </c>
      <c r="S291" s="70">
        <v>0.6</v>
      </c>
      <c r="T291" s="71">
        <v>6</v>
      </c>
      <c r="U291" s="71">
        <v>12</v>
      </c>
      <c r="V291" s="77">
        <v>-6</v>
      </c>
      <c r="W291" s="77">
        <v>-1.2</v>
      </c>
      <c r="X291" s="77">
        <v>-0.75</v>
      </c>
      <c r="Y291" s="70">
        <v>4.9000000000000004</v>
      </c>
      <c r="Z291" s="71">
        <v>7.7</v>
      </c>
      <c r="AA291" s="77">
        <v>-2.8</v>
      </c>
      <c r="AB291" s="77">
        <v>-0.55000000000000004</v>
      </c>
      <c r="AC291" s="77">
        <v>-0.15</v>
      </c>
      <c r="AD291" s="63" t="s">
        <v>25</v>
      </c>
    </row>
    <row r="292" spans="1:30" ht="17.25" thickBot="1">
      <c r="A292" s="72">
        <v>350</v>
      </c>
      <c r="B292" s="57" t="s">
        <v>249</v>
      </c>
      <c r="C292" s="58" t="s">
        <v>1814</v>
      </c>
      <c r="D292" s="69" t="s">
        <v>102</v>
      </c>
      <c r="E292" s="58" t="s">
        <v>69</v>
      </c>
      <c r="F292" s="69" t="s">
        <v>3761</v>
      </c>
      <c r="G292" s="69">
        <v>1995</v>
      </c>
      <c r="H292" s="70">
        <v>13</v>
      </c>
      <c r="I292" s="71">
        <v>448</v>
      </c>
      <c r="J292" s="71">
        <v>34</v>
      </c>
      <c r="K292" s="71">
        <v>31.1</v>
      </c>
      <c r="L292" s="71">
        <v>5</v>
      </c>
      <c r="M292" s="70">
        <v>5</v>
      </c>
      <c r="N292" s="71">
        <v>65</v>
      </c>
      <c r="O292" s="60">
        <v>0</v>
      </c>
      <c r="P292" s="70">
        <v>8</v>
      </c>
      <c r="Q292" s="71">
        <v>16</v>
      </c>
      <c r="R292" s="71">
        <v>3</v>
      </c>
      <c r="S292" s="70">
        <v>1.38</v>
      </c>
      <c r="T292" s="71">
        <v>11</v>
      </c>
      <c r="U292" s="71">
        <v>6</v>
      </c>
      <c r="V292" s="78">
        <v>5</v>
      </c>
      <c r="W292" s="78">
        <v>1</v>
      </c>
      <c r="X292" s="78">
        <v>1.73</v>
      </c>
      <c r="Y292" s="70">
        <v>7.5</v>
      </c>
      <c r="Z292" s="71">
        <v>8</v>
      </c>
      <c r="AA292" s="77">
        <v>-0.4</v>
      </c>
      <c r="AB292" s="77">
        <v>-0.09</v>
      </c>
      <c r="AC292" s="77">
        <v>-0.03</v>
      </c>
      <c r="AD292" s="63" t="s">
        <v>25</v>
      </c>
    </row>
    <row r="293" spans="1:30" ht="17.25" thickBot="1">
      <c r="A293" s="72">
        <v>74</v>
      </c>
      <c r="B293" s="57" t="s">
        <v>131</v>
      </c>
      <c r="C293" s="58" t="s">
        <v>1818</v>
      </c>
      <c r="D293" s="69" t="s">
        <v>104</v>
      </c>
      <c r="E293" s="58" t="s">
        <v>67</v>
      </c>
      <c r="F293" s="69" t="s">
        <v>3887</v>
      </c>
      <c r="G293" s="69">
        <v>2000</v>
      </c>
      <c r="H293" s="70">
        <v>5</v>
      </c>
      <c r="I293" s="71">
        <v>446</v>
      </c>
      <c r="J293" s="71">
        <v>89</v>
      </c>
      <c r="K293" s="71">
        <v>31</v>
      </c>
      <c r="L293" s="71">
        <v>5</v>
      </c>
      <c r="M293" s="70">
        <v>5</v>
      </c>
      <c r="N293" s="71">
        <v>89</v>
      </c>
      <c r="O293" s="71">
        <v>4</v>
      </c>
      <c r="P293" s="59">
        <v>0</v>
      </c>
      <c r="Q293" s="60"/>
      <c r="R293" s="60">
        <v>0</v>
      </c>
      <c r="S293" s="70">
        <v>1.8</v>
      </c>
      <c r="T293" s="71">
        <v>15</v>
      </c>
      <c r="U293" s="71">
        <v>3</v>
      </c>
      <c r="V293" s="78">
        <v>12</v>
      </c>
      <c r="W293" s="78">
        <v>2.42</v>
      </c>
      <c r="X293" s="78">
        <v>2.42</v>
      </c>
      <c r="Y293" s="70">
        <v>10.6</v>
      </c>
      <c r="Z293" s="71">
        <v>4.7</v>
      </c>
      <c r="AA293" s="78">
        <v>5.9</v>
      </c>
      <c r="AB293" s="78">
        <v>1.18</v>
      </c>
      <c r="AC293" s="78">
        <v>0.82</v>
      </c>
      <c r="AD293" s="63" t="s">
        <v>25</v>
      </c>
    </row>
    <row r="294" spans="1:30" ht="17.25" thickBot="1">
      <c r="A294" s="72">
        <v>597</v>
      </c>
      <c r="B294" s="57" t="s">
        <v>358</v>
      </c>
      <c r="C294" s="58" t="s">
        <v>1867</v>
      </c>
      <c r="D294" s="69" t="s">
        <v>102</v>
      </c>
      <c r="E294" s="58" t="s">
        <v>87</v>
      </c>
      <c r="F294" s="69" t="s">
        <v>4250</v>
      </c>
      <c r="G294" s="69">
        <v>1991</v>
      </c>
      <c r="H294" s="70">
        <v>14</v>
      </c>
      <c r="I294" s="71">
        <v>445</v>
      </c>
      <c r="J294" s="71">
        <v>32</v>
      </c>
      <c r="K294" s="71">
        <v>30.9</v>
      </c>
      <c r="L294" s="71">
        <v>4.9000000000000004</v>
      </c>
      <c r="M294" s="70">
        <v>4</v>
      </c>
      <c r="N294" s="71">
        <v>79</v>
      </c>
      <c r="O294" s="71">
        <v>2</v>
      </c>
      <c r="P294" s="70">
        <v>10</v>
      </c>
      <c r="Q294" s="71">
        <v>13</v>
      </c>
      <c r="R294" s="60">
        <v>0</v>
      </c>
      <c r="S294" s="70">
        <v>0.79</v>
      </c>
      <c r="T294" s="71">
        <v>4</v>
      </c>
      <c r="U294" s="71">
        <v>9</v>
      </c>
      <c r="V294" s="77">
        <v>-5</v>
      </c>
      <c r="W294" s="77">
        <v>-1.01</v>
      </c>
      <c r="X294" s="77">
        <v>-0.47</v>
      </c>
      <c r="Y294" s="70">
        <v>6.3</v>
      </c>
      <c r="Z294" s="71">
        <v>8</v>
      </c>
      <c r="AA294" s="77">
        <v>-1.6</v>
      </c>
      <c r="AB294" s="77">
        <v>-0.33</v>
      </c>
      <c r="AC294" s="78">
        <v>0.17</v>
      </c>
      <c r="AD294" s="63" t="s">
        <v>25</v>
      </c>
    </row>
    <row r="295" spans="1:30" ht="17.25" thickBot="1">
      <c r="A295" s="72">
        <v>548</v>
      </c>
      <c r="B295" s="57" t="s">
        <v>2696</v>
      </c>
      <c r="C295" s="58" t="s">
        <v>1852</v>
      </c>
      <c r="D295" s="69" t="s">
        <v>103</v>
      </c>
      <c r="E295" s="58" t="s">
        <v>67</v>
      </c>
      <c r="F295" s="69" t="s">
        <v>4211</v>
      </c>
      <c r="G295" s="69">
        <v>2000</v>
      </c>
      <c r="H295" s="70">
        <v>8</v>
      </c>
      <c r="I295" s="71">
        <v>438</v>
      </c>
      <c r="J295" s="71">
        <v>55</v>
      </c>
      <c r="K295" s="71">
        <v>30.4</v>
      </c>
      <c r="L295" s="71">
        <v>4.9000000000000004</v>
      </c>
      <c r="M295" s="70">
        <v>5</v>
      </c>
      <c r="N295" s="71">
        <v>74</v>
      </c>
      <c r="O295" s="71">
        <v>1</v>
      </c>
      <c r="P295" s="70">
        <v>3</v>
      </c>
      <c r="Q295" s="71">
        <v>22</v>
      </c>
      <c r="R295" s="71">
        <v>1</v>
      </c>
      <c r="S295" s="70">
        <v>1.63</v>
      </c>
      <c r="T295" s="71">
        <v>11</v>
      </c>
      <c r="U295" s="71">
        <v>5</v>
      </c>
      <c r="V295" s="78">
        <v>6</v>
      </c>
      <c r="W295" s="78">
        <v>1.23</v>
      </c>
      <c r="X295" s="78">
        <v>0.69</v>
      </c>
      <c r="Y295" s="70">
        <v>10.1</v>
      </c>
      <c r="Z295" s="71">
        <v>6.3</v>
      </c>
      <c r="AA295" s="78">
        <v>3.8</v>
      </c>
      <c r="AB295" s="78">
        <v>0.78</v>
      </c>
      <c r="AC295" s="78">
        <v>0.23</v>
      </c>
      <c r="AD295" s="63" t="s">
        <v>25</v>
      </c>
    </row>
    <row r="296" spans="1:30" ht="17.25" thickBot="1">
      <c r="A296" s="72">
        <v>599</v>
      </c>
      <c r="B296" s="57" t="s">
        <v>359</v>
      </c>
      <c r="C296" s="58" t="s">
        <v>1812</v>
      </c>
      <c r="D296" s="69" t="s">
        <v>104</v>
      </c>
      <c r="E296" s="58" t="s">
        <v>87</v>
      </c>
      <c r="F296" s="69" t="s">
        <v>4252</v>
      </c>
      <c r="G296" s="69">
        <v>1997</v>
      </c>
      <c r="H296" s="70">
        <v>6</v>
      </c>
      <c r="I296" s="71">
        <v>438</v>
      </c>
      <c r="J296" s="71">
        <v>73</v>
      </c>
      <c r="K296" s="71">
        <v>30.4</v>
      </c>
      <c r="L296" s="71">
        <v>4.9000000000000004</v>
      </c>
      <c r="M296" s="70">
        <v>5</v>
      </c>
      <c r="N296" s="71">
        <v>85</v>
      </c>
      <c r="O296" s="71">
        <v>3</v>
      </c>
      <c r="P296" s="70">
        <v>1</v>
      </c>
      <c r="Q296" s="71">
        <v>13</v>
      </c>
      <c r="R296" s="71">
        <v>4</v>
      </c>
      <c r="S296" s="70">
        <v>1.33</v>
      </c>
      <c r="T296" s="71">
        <v>7</v>
      </c>
      <c r="U296" s="71">
        <v>8</v>
      </c>
      <c r="V296" s="77">
        <v>-1</v>
      </c>
      <c r="W296" s="77">
        <v>-0.21</v>
      </c>
      <c r="X296" s="78">
        <v>0.69</v>
      </c>
      <c r="Y296" s="70">
        <v>5.0999999999999996</v>
      </c>
      <c r="Z296" s="71">
        <v>7.1</v>
      </c>
      <c r="AA296" s="77">
        <v>-2</v>
      </c>
      <c r="AB296" s="77">
        <v>-0.41</v>
      </c>
      <c r="AC296" s="78">
        <v>0.06</v>
      </c>
      <c r="AD296" s="63" t="s">
        <v>25</v>
      </c>
    </row>
    <row r="297" spans="1:30" ht="17.25" thickBot="1">
      <c r="A297" s="72">
        <v>210</v>
      </c>
      <c r="B297" s="57" t="s">
        <v>3102</v>
      </c>
      <c r="C297" s="58" t="s">
        <v>3103</v>
      </c>
      <c r="D297" s="69" t="s">
        <v>104</v>
      </c>
      <c r="E297" s="58" t="s">
        <v>77</v>
      </c>
      <c r="F297" s="69" t="s">
        <v>3987</v>
      </c>
      <c r="G297" s="69">
        <v>1993</v>
      </c>
      <c r="H297" s="70">
        <v>11</v>
      </c>
      <c r="I297" s="71">
        <v>428</v>
      </c>
      <c r="J297" s="71">
        <v>39</v>
      </c>
      <c r="K297" s="71">
        <v>29.7</v>
      </c>
      <c r="L297" s="71">
        <v>4.8</v>
      </c>
      <c r="M297" s="70">
        <v>4</v>
      </c>
      <c r="N297" s="71">
        <v>86</v>
      </c>
      <c r="O297" s="71">
        <v>2</v>
      </c>
      <c r="P297" s="70">
        <v>7</v>
      </c>
      <c r="Q297" s="71">
        <v>12</v>
      </c>
      <c r="R297" s="71">
        <v>2</v>
      </c>
      <c r="S297" s="70">
        <v>1.18</v>
      </c>
      <c r="T297" s="71">
        <v>5</v>
      </c>
      <c r="U297" s="71">
        <v>8</v>
      </c>
      <c r="V297" s="77">
        <v>-3</v>
      </c>
      <c r="W297" s="77">
        <v>-0.63</v>
      </c>
      <c r="X297" s="77">
        <v>-0.99</v>
      </c>
      <c r="Y297" s="70">
        <v>8.4</v>
      </c>
      <c r="Z297" s="71">
        <v>6.1</v>
      </c>
      <c r="AA297" s="78">
        <v>2.2999999999999998</v>
      </c>
      <c r="AB297" s="78">
        <v>0.49</v>
      </c>
      <c r="AC297" s="77">
        <v>-0.02</v>
      </c>
      <c r="AD297" s="63" t="s">
        <v>25</v>
      </c>
    </row>
    <row r="298" spans="1:30" ht="17.25" thickBot="1">
      <c r="A298" s="72">
        <v>378</v>
      </c>
      <c r="B298" s="57" t="s">
        <v>3463</v>
      </c>
      <c r="C298" s="58" t="s">
        <v>1812</v>
      </c>
      <c r="D298" s="69" t="s">
        <v>103</v>
      </c>
      <c r="E298" s="58" t="s">
        <v>67</v>
      </c>
      <c r="F298" s="69" t="s">
        <v>4096</v>
      </c>
      <c r="G298" s="69">
        <v>2006</v>
      </c>
      <c r="H298" s="70">
        <v>5</v>
      </c>
      <c r="I298" s="71">
        <v>423</v>
      </c>
      <c r="J298" s="71">
        <v>85</v>
      </c>
      <c r="K298" s="71">
        <v>29.4</v>
      </c>
      <c r="L298" s="71">
        <v>4.7</v>
      </c>
      <c r="M298" s="70">
        <v>5</v>
      </c>
      <c r="N298" s="71">
        <v>85</v>
      </c>
      <c r="O298" s="71">
        <v>2</v>
      </c>
      <c r="P298" s="59">
        <v>0</v>
      </c>
      <c r="Q298" s="60"/>
      <c r="R298" s="71">
        <v>1</v>
      </c>
      <c r="S298" s="70">
        <v>1.2</v>
      </c>
      <c r="T298" s="71">
        <v>6</v>
      </c>
      <c r="U298" s="71">
        <v>8</v>
      </c>
      <c r="V298" s="77">
        <v>-2</v>
      </c>
      <c r="W298" s="77">
        <v>-0.43</v>
      </c>
      <c r="X298" s="77">
        <v>-1.66</v>
      </c>
      <c r="Y298" s="70">
        <v>8</v>
      </c>
      <c r="Z298" s="71">
        <v>8.6</v>
      </c>
      <c r="AA298" s="77">
        <v>-0.6</v>
      </c>
      <c r="AB298" s="77">
        <v>-0.13</v>
      </c>
      <c r="AC298" s="77">
        <v>-1.06</v>
      </c>
      <c r="AD298" s="63" t="s">
        <v>25</v>
      </c>
    </row>
    <row r="299" spans="1:30" ht="17.25" thickBot="1">
      <c r="A299" s="72">
        <v>371</v>
      </c>
      <c r="B299" s="57" t="s">
        <v>259</v>
      </c>
      <c r="C299" s="58" t="s">
        <v>1811</v>
      </c>
      <c r="D299" s="69" t="s">
        <v>104</v>
      </c>
      <c r="E299" s="58" t="s">
        <v>87</v>
      </c>
      <c r="F299" s="69" t="s">
        <v>4090</v>
      </c>
      <c r="G299" s="69">
        <v>1996</v>
      </c>
      <c r="H299" s="70">
        <v>5</v>
      </c>
      <c r="I299" s="71">
        <v>416</v>
      </c>
      <c r="J299" s="71">
        <v>83</v>
      </c>
      <c r="K299" s="71">
        <v>28.9</v>
      </c>
      <c r="L299" s="71">
        <v>4.5999999999999996</v>
      </c>
      <c r="M299" s="70">
        <v>5</v>
      </c>
      <c r="N299" s="71">
        <v>83</v>
      </c>
      <c r="O299" s="71">
        <v>4</v>
      </c>
      <c r="P299" s="59">
        <v>0</v>
      </c>
      <c r="Q299" s="60"/>
      <c r="R299" s="60">
        <v>0</v>
      </c>
      <c r="S299" s="70">
        <v>1.4</v>
      </c>
      <c r="T299" s="71">
        <v>7</v>
      </c>
      <c r="U299" s="71">
        <v>6</v>
      </c>
      <c r="V299" s="78">
        <v>1</v>
      </c>
      <c r="W299" s="78">
        <v>0.22</v>
      </c>
      <c r="X299" s="78">
        <v>1.27</v>
      </c>
      <c r="Y299" s="70">
        <v>5</v>
      </c>
      <c r="Z299" s="71">
        <v>5.7</v>
      </c>
      <c r="AA299" s="77">
        <v>-0.7</v>
      </c>
      <c r="AB299" s="77">
        <v>-0.14000000000000001</v>
      </c>
      <c r="AC299" s="78">
        <v>0.43</v>
      </c>
      <c r="AD299" s="63" t="s">
        <v>25</v>
      </c>
    </row>
    <row r="300" spans="1:30" ht="17.25" thickBot="1">
      <c r="A300" s="72">
        <v>435</v>
      </c>
      <c r="B300" s="57" t="s">
        <v>2688</v>
      </c>
      <c r="C300" s="58" t="s">
        <v>1825</v>
      </c>
      <c r="D300" s="69" t="s">
        <v>102</v>
      </c>
      <c r="E300" s="58" t="s">
        <v>2348</v>
      </c>
      <c r="F300" s="69" t="s">
        <v>3900</v>
      </c>
      <c r="G300" s="69">
        <v>2003</v>
      </c>
      <c r="H300" s="70">
        <v>8</v>
      </c>
      <c r="I300" s="71">
        <v>414</v>
      </c>
      <c r="J300" s="71">
        <v>52</v>
      </c>
      <c r="K300" s="71">
        <v>28.8</v>
      </c>
      <c r="L300" s="71">
        <v>4.5999999999999996</v>
      </c>
      <c r="M300" s="70">
        <v>5</v>
      </c>
      <c r="N300" s="71">
        <v>72</v>
      </c>
      <c r="O300" s="71">
        <v>1</v>
      </c>
      <c r="P300" s="70">
        <v>3</v>
      </c>
      <c r="Q300" s="71">
        <v>19</v>
      </c>
      <c r="R300" s="71">
        <v>2</v>
      </c>
      <c r="S300" s="70">
        <v>0.5</v>
      </c>
      <c r="T300" s="71">
        <v>3</v>
      </c>
      <c r="U300" s="71">
        <v>7</v>
      </c>
      <c r="V300" s="77">
        <v>-4</v>
      </c>
      <c r="W300" s="77">
        <v>-0.87</v>
      </c>
      <c r="X300" s="78">
        <v>1.32</v>
      </c>
      <c r="Y300" s="70">
        <v>2</v>
      </c>
      <c r="Z300" s="71">
        <v>8.1999999999999993</v>
      </c>
      <c r="AA300" s="77">
        <v>-6.2</v>
      </c>
      <c r="AB300" s="77">
        <v>-1.34</v>
      </c>
      <c r="AC300" s="77">
        <v>-0.08</v>
      </c>
      <c r="AD300" s="63" t="s">
        <v>25</v>
      </c>
    </row>
    <row r="301" spans="1:30" ht="17.25" thickBot="1">
      <c r="A301" s="72">
        <v>66</v>
      </c>
      <c r="B301" s="57" t="s">
        <v>3000</v>
      </c>
      <c r="C301" s="58" t="s">
        <v>3081</v>
      </c>
      <c r="D301" s="69" t="s">
        <v>102</v>
      </c>
      <c r="E301" s="58" t="s">
        <v>96</v>
      </c>
      <c r="F301" s="69" t="s">
        <v>3880</v>
      </c>
      <c r="G301" s="69">
        <v>1998</v>
      </c>
      <c r="H301" s="70">
        <v>11</v>
      </c>
      <c r="I301" s="71">
        <v>412</v>
      </c>
      <c r="J301" s="71">
        <v>37</v>
      </c>
      <c r="K301" s="71">
        <v>28.6</v>
      </c>
      <c r="L301" s="71">
        <v>4.5999999999999996</v>
      </c>
      <c r="M301" s="70">
        <v>4</v>
      </c>
      <c r="N301" s="71">
        <v>75</v>
      </c>
      <c r="O301" s="71">
        <v>1</v>
      </c>
      <c r="P301" s="70">
        <v>7</v>
      </c>
      <c r="Q301" s="71">
        <v>16</v>
      </c>
      <c r="R301" s="71">
        <v>1</v>
      </c>
      <c r="S301" s="70">
        <v>1.82</v>
      </c>
      <c r="T301" s="71">
        <v>8</v>
      </c>
      <c r="U301" s="71">
        <v>5</v>
      </c>
      <c r="V301" s="78">
        <v>3</v>
      </c>
      <c r="W301" s="78">
        <v>0.66</v>
      </c>
      <c r="X301" s="78">
        <v>0.92</v>
      </c>
      <c r="Y301" s="70">
        <v>6.4</v>
      </c>
      <c r="Z301" s="71">
        <v>5.2</v>
      </c>
      <c r="AA301" s="78">
        <v>1.2</v>
      </c>
      <c r="AB301" s="78">
        <v>0.27</v>
      </c>
      <c r="AC301" s="60">
        <v>0</v>
      </c>
      <c r="AD301" s="63" t="s">
        <v>25</v>
      </c>
    </row>
    <row r="302" spans="1:30" ht="17.25" thickBot="1">
      <c r="A302" s="72">
        <v>28</v>
      </c>
      <c r="B302" s="57" t="s">
        <v>115</v>
      </c>
      <c r="C302" s="58" t="s">
        <v>1811</v>
      </c>
      <c r="D302" s="69" t="s">
        <v>1810</v>
      </c>
      <c r="E302" s="58" t="s">
        <v>67</v>
      </c>
      <c r="F302" s="69" t="s">
        <v>3853</v>
      </c>
      <c r="G302" s="69">
        <v>2002</v>
      </c>
      <c r="H302" s="70">
        <v>9</v>
      </c>
      <c r="I302" s="71">
        <v>411</v>
      </c>
      <c r="J302" s="71">
        <v>46</v>
      </c>
      <c r="K302" s="71">
        <v>28.5</v>
      </c>
      <c r="L302" s="71">
        <v>4.5999999999999996</v>
      </c>
      <c r="M302" s="70">
        <v>4</v>
      </c>
      <c r="N302" s="71">
        <v>83</v>
      </c>
      <c r="O302" s="71">
        <v>2</v>
      </c>
      <c r="P302" s="70">
        <v>5</v>
      </c>
      <c r="Q302" s="71">
        <v>16</v>
      </c>
      <c r="R302" s="60">
        <v>0</v>
      </c>
      <c r="S302" s="70">
        <v>1.78</v>
      </c>
      <c r="T302" s="71">
        <v>13</v>
      </c>
      <c r="U302" s="71">
        <v>5</v>
      </c>
      <c r="V302" s="78">
        <v>8</v>
      </c>
      <c r="W302" s="78">
        <v>1.75</v>
      </c>
      <c r="X302" s="78">
        <v>1.4</v>
      </c>
      <c r="Y302" s="70">
        <v>10.3</v>
      </c>
      <c r="Z302" s="71">
        <v>4.3</v>
      </c>
      <c r="AA302" s="78">
        <v>6</v>
      </c>
      <c r="AB302" s="78">
        <v>1.31</v>
      </c>
      <c r="AC302" s="78">
        <v>0.97</v>
      </c>
      <c r="AD302" s="63" t="s">
        <v>25</v>
      </c>
    </row>
    <row r="303" spans="1:30" ht="17.25" thickBot="1">
      <c r="A303" s="72">
        <v>317</v>
      </c>
      <c r="B303" s="57" t="s">
        <v>2813</v>
      </c>
      <c r="C303" s="58" t="s">
        <v>1812</v>
      </c>
      <c r="D303" s="69" t="s">
        <v>103</v>
      </c>
      <c r="E303" s="58" t="s">
        <v>73</v>
      </c>
      <c r="F303" s="69" t="s">
        <v>4055</v>
      </c>
      <c r="G303" s="69">
        <v>1988</v>
      </c>
      <c r="H303" s="70">
        <v>10</v>
      </c>
      <c r="I303" s="71">
        <v>408</v>
      </c>
      <c r="J303" s="71">
        <v>41</v>
      </c>
      <c r="K303" s="71">
        <v>28.3</v>
      </c>
      <c r="L303" s="71">
        <v>4.5</v>
      </c>
      <c r="M303" s="70">
        <v>7</v>
      </c>
      <c r="N303" s="71">
        <v>51</v>
      </c>
      <c r="O303" s="60">
        <v>0</v>
      </c>
      <c r="P303" s="70">
        <v>3</v>
      </c>
      <c r="Q303" s="71">
        <v>17</v>
      </c>
      <c r="R303" s="71">
        <v>3</v>
      </c>
      <c r="S303" s="70">
        <v>1.6</v>
      </c>
      <c r="T303" s="71">
        <v>8</v>
      </c>
      <c r="U303" s="71">
        <v>7</v>
      </c>
      <c r="V303" s="78">
        <v>1</v>
      </c>
      <c r="W303" s="78">
        <v>0.22</v>
      </c>
      <c r="X303" s="77">
        <v>-0.13</v>
      </c>
      <c r="Y303" s="70">
        <v>5.0999999999999996</v>
      </c>
      <c r="Z303" s="71">
        <v>5.7</v>
      </c>
      <c r="AA303" s="77">
        <v>-0.6</v>
      </c>
      <c r="AB303" s="77">
        <v>-0.12</v>
      </c>
      <c r="AC303" s="77">
        <v>-0.56999999999999995</v>
      </c>
      <c r="AD303" s="63" t="s">
        <v>25</v>
      </c>
    </row>
    <row r="304" spans="1:30" ht="17.25" thickBot="1">
      <c r="A304" s="72">
        <v>587</v>
      </c>
      <c r="B304" s="57" t="s">
        <v>351</v>
      </c>
      <c r="C304" s="58" t="s">
        <v>1812</v>
      </c>
      <c r="D304" s="69" t="s">
        <v>1819</v>
      </c>
      <c r="E304" s="58" t="s">
        <v>73</v>
      </c>
      <c r="F304" s="69" t="s">
        <v>4242</v>
      </c>
      <c r="G304" s="69">
        <v>1990</v>
      </c>
      <c r="H304" s="70">
        <v>8</v>
      </c>
      <c r="I304" s="71">
        <v>408</v>
      </c>
      <c r="J304" s="71">
        <v>51</v>
      </c>
      <c r="K304" s="71">
        <v>28.3</v>
      </c>
      <c r="L304" s="71">
        <v>4.5</v>
      </c>
      <c r="M304" s="70">
        <v>7</v>
      </c>
      <c r="N304" s="71">
        <v>54</v>
      </c>
      <c r="O304" s="60">
        <v>0</v>
      </c>
      <c r="P304" s="70">
        <v>1</v>
      </c>
      <c r="Q304" s="71">
        <v>31</v>
      </c>
      <c r="R304" s="60">
        <v>0</v>
      </c>
      <c r="S304" s="70">
        <v>1.63</v>
      </c>
      <c r="T304" s="71">
        <v>11</v>
      </c>
      <c r="U304" s="71">
        <v>7</v>
      </c>
      <c r="V304" s="78">
        <v>4</v>
      </c>
      <c r="W304" s="78">
        <v>0.88</v>
      </c>
      <c r="X304" s="78">
        <v>0.8</v>
      </c>
      <c r="Y304" s="70">
        <v>9.3000000000000007</v>
      </c>
      <c r="Z304" s="71">
        <v>6.3</v>
      </c>
      <c r="AA304" s="78">
        <v>3.1</v>
      </c>
      <c r="AB304" s="78">
        <v>0.67</v>
      </c>
      <c r="AC304" s="78">
        <v>0.54</v>
      </c>
      <c r="AD304" s="63" t="s">
        <v>25</v>
      </c>
    </row>
    <row r="305" spans="1:30" ht="17.25" thickBot="1">
      <c r="A305" s="72">
        <v>473</v>
      </c>
      <c r="B305" s="57" t="s">
        <v>3111</v>
      </c>
      <c r="C305" s="58" t="s">
        <v>1820</v>
      </c>
      <c r="D305" s="69" t="s">
        <v>104</v>
      </c>
      <c r="E305" s="58" t="s">
        <v>69</v>
      </c>
      <c r="F305" s="69" t="s">
        <v>3782</v>
      </c>
      <c r="G305" s="69">
        <v>1996</v>
      </c>
      <c r="H305" s="70">
        <v>7</v>
      </c>
      <c r="I305" s="71">
        <v>404</v>
      </c>
      <c r="J305" s="71">
        <v>58</v>
      </c>
      <c r="K305" s="71">
        <v>28.1</v>
      </c>
      <c r="L305" s="71">
        <v>4.5</v>
      </c>
      <c r="M305" s="70">
        <v>4</v>
      </c>
      <c r="N305" s="71">
        <v>83</v>
      </c>
      <c r="O305" s="71">
        <v>1</v>
      </c>
      <c r="P305" s="70">
        <v>3</v>
      </c>
      <c r="Q305" s="71">
        <v>25</v>
      </c>
      <c r="R305" s="71">
        <v>3</v>
      </c>
      <c r="S305" s="70">
        <v>1.29</v>
      </c>
      <c r="T305" s="71">
        <v>4</v>
      </c>
      <c r="U305" s="71">
        <v>7</v>
      </c>
      <c r="V305" s="77">
        <v>-3</v>
      </c>
      <c r="W305" s="77">
        <v>-0.67</v>
      </c>
      <c r="X305" s="77">
        <v>-0.67</v>
      </c>
      <c r="Y305" s="70">
        <v>6.2</v>
      </c>
      <c r="Z305" s="71">
        <v>6</v>
      </c>
      <c r="AA305" s="78">
        <v>0.2</v>
      </c>
      <c r="AB305" s="78">
        <v>0.04</v>
      </c>
      <c r="AC305" s="78">
        <v>0.15</v>
      </c>
      <c r="AD305" s="63" t="s">
        <v>25</v>
      </c>
    </row>
    <row r="306" spans="1:30" ht="17.25" thickBot="1">
      <c r="A306" s="72">
        <v>246</v>
      </c>
      <c r="B306" s="57" t="s">
        <v>205</v>
      </c>
      <c r="C306" s="58" t="s">
        <v>1812</v>
      </c>
      <c r="D306" s="69" t="s">
        <v>104</v>
      </c>
      <c r="E306" s="58" t="s">
        <v>77</v>
      </c>
      <c r="F306" s="69" t="s">
        <v>3893</v>
      </c>
      <c r="G306" s="69">
        <v>1997</v>
      </c>
      <c r="H306" s="70">
        <v>5</v>
      </c>
      <c r="I306" s="71">
        <v>401</v>
      </c>
      <c r="J306" s="71">
        <v>80</v>
      </c>
      <c r="K306" s="71">
        <v>27.8</v>
      </c>
      <c r="L306" s="71">
        <v>4.5</v>
      </c>
      <c r="M306" s="70">
        <v>5</v>
      </c>
      <c r="N306" s="71">
        <v>80</v>
      </c>
      <c r="O306" s="71">
        <v>4</v>
      </c>
      <c r="P306" s="59">
        <v>0</v>
      </c>
      <c r="Q306" s="60"/>
      <c r="R306" s="60">
        <v>0</v>
      </c>
      <c r="S306" s="70">
        <v>1.2</v>
      </c>
      <c r="T306" s="71">
        <v>8</v>
      </c>
      <c r="U306" s="71">
        <v>5</v>
      </c>
      <c r="V306" s="78">
        <v>3</v>
      </c>
      <c r="W306" s="78">
        <v>0.67</v>
      </c>
      <c r="X306" s="78">
        <v>0.85</v>
      </c>
      <c r="Y306" s="70">
        <v>9.8000000000000007</v>
      </c>
      <c r="Z306" s="71">
        <v>5.0999999999999996</v>
      </c>
      <c r="AA306" s="78">
        <v>4.7</v>
      </c>
      <c r="AB306" s="78">
        <v>1.05</v>
      </c>
      <c r="AC306" s="78">
        <v>0.76</v>
      </c>
      <c r="AD306" s="63" t="s">
        <v>25</v>
      </c>
    </row>
    <row r="307" spans="1:30" ht="17.25" thickBot="1">
      <c r="A307" s="72">
        <v>391</v>
      </c>
      <c r="B307" s="57" t="s">
        <v>268</v>
      </c>
      <c r="C307" s="58" t="s">
        <v>1812</v>
      </c>
      <c r="D307" s="69" t="s">
        <v>103</v>
      </c>
      <c r="E307" s="58" t="s">
        <v>69</v>
      </c>
      <c r="F307" s="69" t="s">
        <v>4108</v>
      </c>
      <c r="G307" s="69">
        <v>1999</v>
      </c>
      <c r="H307" s="70">
        <v>8</v>
      </c>
      <c r="I307" s="71">
        <v>400</v>
      </c>
      <c r="J307" s="71">
        <v>50</v>
      </c>
      <c r="K307" s="71">
        <v>27.8</v>
      </c>
      <c r="L307" s="71">
        <v>4.4000000000000004</v>
      </c>
      <c r="M307" s="70">
        <v>4</v>
      </c>
      <c r="N307" s="71">
        <v>72</v>
      </c>
      <c r="O307" s="60">
        <v>0</v>
      </c>
      <c r="P307" s="70">
        <v>4</v>
      </c>
      <c r="Q307" s="71">
        <v>28</v>
      </c>
      <c r="R307" s="60">
        <v>0</v>
      </c>
      <c r="S307" s="70">
        <v>1.88</v>
      </c>
      <c r="T307" s="71">
        <v>2</v>
      </c>
      <c r="U307" s="71">
        <v>6</v>
      </c>
      <c r="V307" s="77">
        <v>-4</v>
      </c>
      <c r="W307" s="77">
        <v>-0.9</v>
      </c>
      <c r="X307" s="77">
        <v>-0.99</v>
      </c>
      <c r="Y307" s="70">
        <v>5.9</v>
      </c>
      <c r="Z307" s="71">
        <v>6.9</v>
      </c>
      <c r="AA307" s="77">
        <v>-1</v>
      </c>
      <c r="AB307" s="77">
        <v>-0.23</v>
      </c>
      <c r="AC307" s="77">
        <v>-0.22</v>
      </c>
      <c r="AD307" s="63" t="s">
        <v>25</v>
      </c>
    </row>
    <row r="308" spans="1:30" ht="17.25" thickBot="1">
      <c r="A308" s="72">
        <v>550</v>
      </c>
      <c r="B308" s="57" t="s">
        <v>3381</v>
      </c>
      <c r="C308" s="58" t="s">
        <v>1812</v>
      </c>
      <c r="D308" s="69" t="s">
        <v>1810</v>
      </c>
      <c r="E308" s="58" t="s">
        <v>2634</v>
      </c>
      <c r="F308" s="69" t="s">
        <v>4212</v>
      </c>
      <c r="G308" s="69">
        <v>1991</v>
      </c>
      <c r="H308" s="70">
        <v>8</v>
      </c>
      <c r="I308" s="71">
        <v>396</v>
      </c>
      <c r="J308" s="71">
        <v>50</v>
      </c>
      <c r="K308" s="71">
        <v>27.5</v>
      </c>
      <c r="L308" s="71">
        <v>4.4000000000000004</v>
      </c>
      <c r="M308" s="70">
        <v>5</v>
      </c>
      <c r="N308" s="71">
        <v>62</v>
      </c>
      <c r="O308" s="60">
        <v>0</v>
      </c>
      <c r="P308" s="70">
        <v>3</v>
      </c>
      <c r="Q308" s="71">
        <v>28</v>
      </c>
      <c r="R308" s="60">
        <v>0</v>
      </c>
      <c r="S308" s="70">
        <v>0.63</v>
      </c>
      <c r="T308" s="71">
        <v>8</v>
      </c>
      <c r="U308" s="71">
        <v>9</v>
      </c>
      <c r="V308" s="77">
        <v>-1</v>
      </c>
      <c r="W308" s="77">
        <v>-0.23</v>
      </c>
      <c r="X308" s="78">
        <v>0.98</v>
      </c>
      <c r="Y308" s="70">
        <v>3.5</v>
      </c>
      <c r="Z308" s="71">
        <v>7.9</v>
      </c>
      <c r="AA308" s="77">
        <v>-4.4000000000000004</v>
      </c>
      <c r="AB308" s="77">
        <v>-1.01</v>
      </c>
      <c r="AC308" s="78">
        <v>0.19</v>
      </c>
      <c r="AD308" s="63" t="s">
        <v>25</v>
      </c>
    </row>
    <row r="309" spans="1:30" ht="17.25" thickBot="1">
      <c r="A309" s="72">
        <v>136</v>
      </c>
      <c r="B309" s="57" t="s">
        <v>1785</v>
      </c>
      <c r="C309" s="58" t="s">
        <v>1818</v>
      </c>
      <c r="D309" s="69" t="s">
        <v>1810</v>
      </c>
      <c r="E309" s="58" t="s">
        <v>96</v>
      </c>
      <c r="F309" s="69" t="s">
        <v>3932</v>
      </c>
      <c r="G309" s="69">
        <v>1997</v>
      </c>
      <c r="H309" s="70">
        <v>9</v>
      </c>
      <c r="I309" s="71">
        <v>391</v>
      </c>
      <c r="J309" s="71">
        <v>43</v>
      </c>
      <c r="K309" s="71">
        <v>27.2</v>
      </c>
      <c r="L309" s="71">
        <v>4.3</v>
      </c>
      <c r="M309" s="70">
        <v>3</v>
      </c>
      <c r="N309" s="71">
        <v>90</v>
      </c>
      <c r="O309" s="71">
        <v>2</v>
      </c>
      <c r="P309" s="70">
        <v>6</v>
      </c>
      <c r="Q309" s="71">
        <v>20</v>
      </c>
      <c r="R309" s="71">
        <v>7</v>
      </c>
      <c r="S309" s="70">
        <v>0.44</v>
      </c>
      <c r="T309" s="71">
        <v>2</v>
      </c>
      <c r="U309" s="71">
        <v>9</v>
      </c>
      <c r="V309" s="77">
        <v>-7</v>
      </c>
      <c r="W309" s="77">
        <v>-1.61</v>
      </c>
      <c r="X309" s="77">
        <v>-2.21</v>
      </c>
      <c r="Y309" s="70">
        <v>6</v>
      </c>
      <c r="Z309" s="71">
        <v>7.1</v>
      </c>
      <c r="AA309" s="77">
        <v>-1.1000000000000001</v>
      </c>
      <c r="AB309" s="77">
        <v>-0.26</v>
      </c>
      <c r="AC309" s="77">
        <v>-0.73</v>
      </c>
      <c r="AD309" s="63" t="s">
        <v>25</v>
      </c>
    </row>
    <row r="310" spans="1:30" ht="17.25" thickBot="1">
      <c r="A310" s="72">
        <v>272</v>
      </c>
      <c r="B310" s="57" t="s">
        <v>213</v>
      </c>
      <c r="C310" s="58" t="s">
        <v>1812</v>
      </c>
      <c r="D310" s="69" t="s">
        <v>104</v>
      </c>
      <c r="E310" s="58" t="s">
        <v>81</v>
      </c>
      <c r="F310" s="69" t="s">
        <v>4023</v>
      </c>
      <c r="G310" s="69">
        <v>1999</v>
      </c>
      <c r="H310" s="70">
        <v>8</v>
      </c>
      <c r="I310" s="71">
        <v>388</v>
      </c>
      <c r="J310" s="71">
        <v>49</v>
      </c>
      <c r="K310" s="71">
        <v>26.9</v>
      </c>
      <c r="L310" s="71">
        <v>4.3</v>
      </c>
      <c r="M310" s="70">
        <v>5</v>
      </c>
      <c r="N310" s="71">
        <v>62</v>
      </c>
      <c r="O310" s="60">
        <v>0</v>
      </c>
      <c r="P310" s="70">
        <v>3</v>
      </c>
      <c r="Q310" s="71">
        <v>25</v>
      </c>
      <c r="R310" s="60">
        <v>0</v>
      </c>
      <c r="S310" s="70">
        <v>0.75</v>
      </c>
      <c r="T310" s="71">
        <v>6</v>
      </c>
      <c r="U310" s="71">
        <v>11</v>
      </c>
      <c r="V310" s="77">
        <v>-5</v>
      </c>
      <c r="W310" s="77">
        <v>-1.1599999999999999</v>
      </c>
      <c r="X310" s="77">
        <v>-1.59</v>
      </c>
      <c r="Y310" s="70">
        <v>7.6</v>
      </c>
      <c r="Z310" s="71">
        <v>9.5</v>
      </c>
      <c r="AA310" s="77">
        <v>-1.9</v>
      </c>
      <c r="AB310" s="77">
        <v>-0.43</v>
      </c>
      <c r="AC310" s="77">
        <v>-1.1399999999999999</v>
      </c>
      <c r="AD310" s="63" t="s">
        <v>25</v>
      </c>
    </row>
    <row r="311" spans="1:30" ht="17.25" thickBot="1">
      <c r="A311" s="72">
        <v>2</v>
      </c>
      <c r="B311" s="57" t="s">
        <v>2636</v>
      </c>
      <c r="C311" s="58" t="s">
        <v>1830</v>
      </c>
      <c r="D311" s="69" t="s">
        <v>1819</v>
      </c>
      <c r="E311" s="58" t="s">
        <v>2348</v>
      </c>
      <c r="F311" s="69" t="s">
        <v>3834</v>
      </c>
      <c r="G311" s="69">
        <v>2002</v>
      </c>
      <c r="H311" s="70">
        <v>8</v>
      </c>
      <c r="I311" s="71">
        <v>387</v>
      </c>
      <c r="J311" s="71">
        <v>48</v>
      </c>
      <c r="K311" s="71">
        <v>26.9</v>
      </c>
      <c r="L311" s="71">
        <v>4.3</v>
      </c>
      <c r="M311" s="70">
        <v>3</v>
      </c>
      <c r="N311" s="71">
        <v>86</v>
      </c>
      <c r="O311" s="71">
        <v>1</v>
      </c>
      <c r="P311" s="70">
        <v>5</v>
      </c>
      <c r="Q311" s="71">
        <v>26</v>
      </c>
      <c r="R311" s="71">
        <v>8</v>
      </c>
      <c r="S311" s="70">
        <v>0.13</v>
      </c>
      <c r="T311" s="71">
        <v>2</v>
      </c>
      <c r="U311" s="71">
        <v>13</v>
      </c>
      <c r="V311" s="77">
        <v>-11</v>
      </c>
      <c r="W311" s="77">
        <v>-2.56</v>
      </c>
      <c r="X311" s="77">
        <v>-1.02</v>
      </c>
      <c r="Y311" s="70">
        <v>3.1</v>
      </c>
      <c r="Z311" s="71">
        <v>11.5</v>
      </c>
      <c r="AA311" s="77">
        <v>-8.4</v>
      </c>
      <c r="AB311" s="77">
        <v>-1.96</v>
      </c>
      <c r="AC311" s="77">
        <v>-0.93</v>
      </c>
      <c r="AD311" s="63" t="s">
        <v>25</v>
      </c>
    </row>
    <row r="312" spans="1:30" ht="17.25" thickBot="1">
      <c r="A312" s="72">
        <v>280</v>
      </c>
      <c r="B312" s="57" t="s">
        <v>2669</v>
      </c>
      <c r="C312" s="58" t="s">
        <v>1812</v>
      </c>
      <c r="D312" s="69" t="s">
        <v>1833</v>
      </c>
      <c r="E312" s="58" t="s">
        <v>2634</v>
      </c>
      <c r="F312" s="69" t="s">
        <v>4029</v>
      </c>
      <c r="G312" s="69">
        <v>2000</v>
      </c>
      <c r="H312" s="70">
        <v>9</v>
      </c>
      <c r="I312" s="71">
        <v>387</v>
      </c>
      <c r="J312" s="71">
        <v>43</v>
      </c>
      <c r="K312" s="71">
        <v>26.9</v>
      </c>
      <c r="L312" s="71">
        <v>4.3</v>
      </c>
      <c r="M312" s="70">
        <v>4</v>
      </c>
      <c r="N312" s="71">
        <v>83</v>
      </c>
      <c r="O312" s="71">
        <v>2</v>
      </c>
      <c r="P312" s="70">
        <v>5</v>
      </c>
      <c r="Q312" s="71">
        <v>11</v>
      </c>
      <c r="R312" s="71">
        <v>7</v>
      </c>
      <c r="S312" s="70">
        <v>0.11</v>
      </c>
      <c r="T312" s="71">
        <v>4</v>
      </c>
      <c r="U312" s="71">
        <v>12</v>
      </c>
      <c r="V312" s="77">
        <v>-8</v>
      </c>
      <c r="W312" s="77">
        <v>-1.86</v>
      </c>
      <c r="X312" s="77">
        <v>-1.26</v>
      </c>
      <c r="Y312" s="70">
        <v>4.3</v>
      </c>
      <c r="Z312" s="71">
        <v>10.5</v>
      </c>
      <c r="AA312" s="77">
        <v>-6.2</v>
      </c>
      <c r="AB312" s="77">
        <v>-1.45</v>
      </c>
      <c r="AC312" s="77">
        <v>-0.42</v>
      </c>
      <c r="AD312" s="63" t="s">
        <v>25</v>
      </c>
    </row>
    <row r="313" spans="1:30" ht="17.25" thickBot="1">
      <c r="A313" s="72">
        <v>287</v>
      </c>
      <c r="B313" s="57" t="s">
        <v>221</v>
      </c>
      <c r="C313" s="58" t="s">
        <v>1852</v>
      </c>
      <c r="D313" s="69" t="s">
        <v>103</v>
      </c>
      <c r="E313" s="58" t="s">
        <v>63</v>
      </c>
      <c r="F313" s="69" t="s">
        <v>4033</v>
      </c>
      <c r="G313" s="69">
        <v>1991</v>
      </c>
      <c r="H313" s="70">
        <v>11</v>
      </c>
      <c r="I313" s="71">
        <v>386</v>
      </c>
      <c r="J313" s="71">
        <v>35</v>
      </c>
      <c r="K313" s="71">
        <v>26.8</v>
      </c>
      <c r="L313" s="71">
        <v>4.3</v>
      </c>
      <c r="M313" s="70">
        <v>4</v>
      </c>
      <c r="N313" s="71">
        <v>77</v>
      </c>
      <c r="O313" s="71">
        <v>1</v>
      </c>
      <c r="P313" s="70">
        <v>7</v>
      </c>
      <c r="Q313" s="71">
        <v>11</v>
      </c>
      <c r="R313" s="71">
        <v>5</v>
      </c>
      <c r="S313" s="70">
        <v>2.1800000000000002</v>
      </c>
      <c r="T313" s="71">
        <v>6</v>
      </c>
      <c r="U313" s="71">
        <v>6</v>
      </c>
      <c r="V313" s="60">
        <v>0</v>
      </c>
      <c r="W313" s="60">
        <v>0</v>
      </c>
      <c r="X313" s="77">
        <v>-1.54</v>
      </c>
      <c r="Y313" s="70">
        <v>6.3</v>
      </c>
      <c r="Z313" s="71">
        <v>4.4000000000000004</v>
      </c>
      <c r="AA313" s="78">
        <v>1.9</v>
      </c>
      <c r="AB313" s="78">
        <v>0.45</v>
      </c>
      <c r="AC313" s="77">
        <v>-0.84</v>
      </c>
      <c r="AD313" s="63" t="s">
        <v>25</v>
      </c>
    </row>
    <row r="314" spans="1:30" ht="17.25" thickBot="1">
      <c r="A314" s="72">
        <v>286</v>
      </c>
      <c r="B314" s="57" t="s">
        <v>220</v>
      </c>
      <c r="C314" s="58" t="s">
        <v>1812</v>
      </c>
      <c r="D314" s="69" t="s">
        <v>103</v>
      </c>
      <c r="E314" s="58" t="s">
        <v>79</v>
      </c>
      <c r="F314" s="69" t="s">
        <v>4032</v>
      </c>
      <c r="G314" s="69">
        <v>2001</v>
      </c>
      <c r="H314" s="70">
        <v>8</v>
      </c>
      <c r="I314" s="71">
        <v>384</v>
      </c>
      <c r="J314" s="71">
        <v>48</v>
      </c>
      <c r="K314" s="71">
        <v>26.7</v>
      </c>
      <c r="L314" s="71">
        <v>4.3</v>
      </c>
      <c r="M314" s="70">
        <v>5</v>
      </c>
      <c r="N314" s="71">
        <v>62</v>
      </c>
      <c r="O314" s="71">
        <v>1</v>
      </c>
      <c r="P314" s="70">
        <v>3</v>
      </c>
      <c r="Q314" s="71">
        <v>25</v>
      </c>
      <c r="R314" s="71">
        <v>1</v>
      </c>
      <c r="S314" s="70">
        <v>2.13</v>
      </c>
      <c r="T314" s="71">
        <v>11</v>
      </c>
      <c r="U314" s="71">
        <v>3</v>
      </c>
      <c r="V314" s="78">
        <v>8</v>
      </c>
      <c r="W314" s="78">
        <v>1.87</v>
      </c>
      <c r="X314" s="78">
        <v>0.77</v>
      </c>
      <c r="Y314" s="70">
        <v>9</v>
      </c>
      <c r="Z314" s="71">
        <v>3.9</v>
      </c>
      <c r="AA314" s="78">
        <v>5.0999999999999996</v>
      </c>
      <c r="AB314" s="78">
        <v>1.2</v>
      </c>
      <c r="AC314" s="78">
        <v>0.57999999999999996</v>
      </c>
      <c r="AD314" s="63" t="s">
        <v>25</v>
      </c>
    </row>
    <row r="315" spans="1:30" ht="17.25" thickBot="1">
      <c r="A315" s="72">
        <v>476</v>
      </c>
      <c r="B315" s="57" t="s">
        <v>300</v>
      </c>
      <c r="C315" s="58" t="s">
        <v>1809</v>
      </c>
      <c r="D315" s="69" t="s">
        <v>1853</v>
      </c>
      <c r="E315" s="58" t="s">
        <v>85</v>
      </c>
      <c r="F315" s="69" t="s">
        <v>3765</v>
      </c>
      <c r="G315" s="69">
        <v>2000</v>
      </c>
      <c r="H315" s="70">
        <v>7</v>
      </c>
      <c r="I315" s="71">
        <v>384</v>
      </c>
      <c r="J315" s="71">
        <v>55</v>
      </c>
      <c r="K315" s="71">
        <v>26.7</v>
      </c>
      <c r="L315" s="71">
        <v>4.3</v>
      </c>
      <c r="M315" s="70">
        <v>4</v>
      </c>
      <c r="N315" s="71">
        <v>90</v>
      </c>
      <c r="O315" s="71">
        <v>4</v>
      </c>
      <c r="P315" s="70">
        <v>3</v>
      </c>
      <c r="Q315" s="71">
        <v>8</v>
      </c>
      <c r="R315" s="71">
        <v>9</v>
      </c>
      <c r="S315" s="70">
        <v>1.1399999999999999</v>
      </c>
      <c r="T315" s="71">
        <v>4</v>
      </c>
      <c r="U315" s="71">
        <v>8</v>
      </c>
      <c r="V315" s="77">
        <v>-4</v>
      </c>
      <c r="W315" s="77">
        <v>-0.94</v>
      </c>
      <c r="X315" s="77">
        <v>-0.6</v>
      </c>
      <c r="Y315" s="70">
        <v>5.0999999999999996</v>
      </c>
      <c r="Z315" s="71">
        <v>7.9</v>
      </c>
      <c r="AA315" s="77">
        <v>-2.8</v>
      </c>
      <c r="AB315" s="77">
        <v>-0.65</v>
      </c>
      <c r="AC315" s="77">
        <v>-0.68</v>
      </c>
      <c r="AD315" s="63" t="s">
        <v>25</v>
      </c>
    </row>
    <row r="316" spans="1:30" ht="17.25" thickBot="1">
      <c r="A316" s="72">
        <v>554</v>
      </c>
      <c r="B316" s="57" t="s">
        <v>338</v>
      </c>
      <c r="C316" s="58" t="s">
        <v>1839</v>
      </c>
      <c r="D316" s="69" t="s">
        <v>103</v>
      </c>
      <c r="E316" s="58" t="s">
        <v>93</v>
      </c>
      <c r="F316" s="69" t="s">
        <v>4216</v>
      </c>
      <c r="G316" s="69">
        <v>2001</v>
      </c>
      <c r="H316" s="70">
        <v>11</v>
      </c>
      <c r="I316" s="71">
        <v>384</v>
      </c>
      <c r="J316" s="71">
        <v>35</v>
      </c>
      <c r="K316" s="71">
        <v>26.7</v>
      </c>
      <c r="L316" s="71">
        <v>4.3</v>
      </c>
      <c r="M316" s="70">
        <v>3</v>
      </c>
      <c r="N316" s="71">
        <v>78</v>
      </c>
      <c r="O316" s="71">
        <v>2</v>
      </c>
      <c r="P316" s="70">
        <v>8</v>
      </c>
      <c r="Q316" s="71">
        <v>19</v>
      </c>
      <c r="R316" s="71">
        <v>5</v>
      </c>
      <c r="S316" s="70">
        <v>1.18</v>
      </c>
      <c r="T316" s="71">
        <v>6</v>
      </c>
      <c r="U316" s="71">
        <v>11</v>
      </c>
      <c r="V316" s="77">
        <v>-5</v>
      </c>
      <c r="W316" s="77">
        <v>-1.17</v>
      </c>
      <c r="X316" s="77">
        <v>-1.17</v>
      </c>
      <c r="Y316" s="70">
        <v>6</v>
      </c>
      <c r="Z316" s="71">
        <v>9.9</v>
      </c>
      <c r="AA316" s="77">
        <v>-3.9</v>
      </c>
      <c r="AB316" s="77">
        <v>-0.92</v>
      </c>
      <c r="AC316" s="77">
        <v>-0.67</v>
      </c>
      <c r="AD316" s="63" t="s">
        <v>25</v>
      </c>
    </row>
    <row r="317" spans="1:30" ht="17.25" thickBot="1">
      <c r="A317" s="72">
        <v>157</v>
      </c>
      <c r="B317" s="57" t="s">
        <v>166</v>
      </c>
      <c r="C317" s="58" t="s">
        <v>1832</v>
      </c>
      <c r="D317" s="69" t="s">
        <v>1853</v>
      </c>
      <c r="E317" s="58" t="s">
        <v>93</v>
      </c>
      <c r="F317" s="69" t="s">
        <v>3946</v>
      </c>
      <c r="G317" s="69">
        <v>1992</v>
      </c>
      <c r="H317" s="70">
        <v>10</v>
      </c>
      <c r="I317" s="71">
        <v>376</v>
      </c>
      <c r="J317" s="71">
        <v>38</v>
      </c>
      <c r="K317" s="71">
        <v>26.1</v>
      </c>
      <c r="L317" s="71">
        <v>4.2</v>
      </c>
      <c r="M317" s="70">
        <v>1</v>
      </c>
      <c r="N317" s="71">
        <v>90</v>
      </c>
      <c r="O317" s="71">
        <v>1</v>
      </c>
      <c r="P317" s="70">
        <v>9</v>
      </c>
      <c r="Q317" s="71">
        <v>32</v>
      </c>
      <c r="R317" s="71">
        <v>6</v>
      </c>
      <c r="S317" s="70">
        <v>1.5</v>
      </c>
      <c r="T317" s="71">
        <v>9</v>
      </c>
      <c r="U317" s="71">
        <v>7</v>
      </c>
      <c r="V317" s="78">
        <v>2</v>
      </c>
      <c r="W317" s="78">
        <v>0.48</v>
      </c>
      <c r="X317" s="78">
        <v>1.07</v>
      </c>
      <c r="Y317" s="70">
        <v>7.4</v>
      </c>
      <c r="Z317" s="71">
        <v>8.9</v>
      </c>
      <c r="AA317" s="77">
        <v>-1.5</v>
      </c>
      <c r="AB317" s="77">
        <v>-0.35</v>
      </c>
      <c r="AC317" s="78">
        <v>0.11</v>
      </c>
      <c r="AD317" s="63" t="s">
        <v>25</v>
      </c>
    </row>
    <row r="318" spans="1:30" ht="17.25" thickBot="1">
      <c r="A318" s="72">
        <v>353</v>
      </c>
      <c r="B318" s="57" t="s">
        <v>251</v>
      </c>
      <c r="C318" s="58" t="s">
        <v>1821</v>
      </c>
      <c r="D318" s="69" t="s">
        <v>104</v>
      </c>
      <c r="E318" s="58" t="s">
        <v>69</v>
      </c>
      <c r="F318" s="69" t="s">
        <v>3748</v>
      </c>
      <c r="G318" s="69">
        <v>1998</v>
      </c>
      <c r="H318" s="70">
        <v>5</v>
      </c>
      <c r="I318" s="71">
        <v>375</v>
      </c>
      <c r="J318" s="71">
        <v>75</v>
      </c>
      <c r="K318" s="71">
        <v>26</v>
      </c>
      <c r="L318" s="71">
        <v>4.2</v>
      </c>
      <c r="M318" s="70">
        <v>5</v>
      </c>
      <c r="N318" s="71">
        <v>75</v>
      </c>
      <c r="O318" s="71">
        <v>2</v>
      </c>
      <c r="P318" s="59">
        <v>0</v>
      </c>
      <c r="Q318" s="60"/>
      <c r="R318" s="60">
        <v>0</v>
      </c>
      <c r="S318" s="70">
        <v>1.2</v>
      </c>
      <c r="T318" s="71">
        <v>5</v>
      </c>
      <c r="U318" s="71">
        <v>8</v>
      </c>
      <c r="V318" s="77">
        <v>-3</v>
      </c>
      <c r="W318" s="77">
        <v>-0.72</v>
      </c>
      <c r="X318" s="77">
        <v>-0.72</v>
      </c>
      <c r="Y318" s="70">
        <v>7</v>
      </c>
      <c r="Z318" s="71">
        <v>5.3</v>
      </c>
      <c r="AA318" s="78">
        <v>1.6</v>
      </c>
      <c r="AB318" s="78">
        <v>0.4</v>
      </c>
      <c r="AC318" s="78">
        <v>0.63</v>
      </c>
      <c r="AD318" s="63" t="s">
        <v>25</v>
      </c>
    </row>
    <row r="319" spans="1:30" ht="17.25" thickBot="1">
      <c r="A319" s="72">
        <v>57</v>
      </c>
      <c r="B319" s="57" t="s">
        <v>3199</v>
      </c>
      <c r="C319" s="58" t="s">
        <v>1814</v>
      </c>
      <c r="D319" s="69" t="s">
        <v>1810</v>
      </c>
      <c r="E319" s="58" t="s">
        <v>93</v>
      </c>
      <c r="F319" s="69" t="s">
        <v>3873</v>
      </c>
      <c r="G319" s="69">
        <v>1998</v>
      </c>
      <c r="H319" s="70">
        <v>8</v>
      </c>
      <c r="I319" s="71">
        <v>373</v>
      </c>
      <c r="J319" s="71">
        <v>47</v>
      </c>
      <c r="K319" s="71">
        <v>25.9</v>
      </c>
      <c r="L319" s="71">
        <v>4.0999999999999996</v>
      </c>
      <c r="M319" s="70">
        <v>5</v>
      </c>
      <c r="N319" s="71">
        <v>62</v>
      </c>
      <c r="O319" s="60">
        <v>0</v>
      </c>
      <c r="P319" s="70">
        <v>3</v>
      </c>
      <c r="Q319" s="71">
        <v>21</v>
      </c>
      <c r="R319" s="60">
        <v>0</v>
      </c>
      <c r="S319" s="70">
        <v>1</v>
      </c>
      <c r="T319" s="71">
        <v>3</v>
      </c>
      <c r="U319" s="71">
        <v>8</v>
      </c>
      <c r="V319" s="77">
        <v>-5</v>
      </c>
      <c r="W319" s="77">
        <v>-1.21</v>
      </c>
      <c r="X319" s="77">
        <v>-1.21</v>
      </c>
      <c r="Y319" s="70">
        <v>3.1</v>
      </c>
      <c r="Z319" s="71">
        <v>8</v>
      </c>
      <c r="AA319" s="77">
        <v>-4.9000000000000004</v>
      </c>
      <c r="AB319" s="77">
        <v>-1.19</v>
      </c>
      <c r="AC319" s="77">
        <v>-1.02</v>
      </c>
      <c r="AD319" s="63" t="s">
        <v>25</v>
      </c>
    </row>
    <row r="320" spans="1:30" ht="17.25" thickBot="1">
      <c r="A320" s="72">
        <v>289</v>
      </c>
      <c r="B320" s="57" t="s">
        <v>2670</v>
      </c>
      <c r="C320" s="58" t="s">
        <v>1825</v>
      </c>
      <c r="D320" s="69" t="s">
        <v>104</v>
      </c>
      <c r="E320" s="58" t="s">
        <v>2634</v>
      </c>
      <c r="F320" s="69" t="s">
        <v>4035</v>
      </c>
      <c r="G320" s="69">
        <v>1997</v>
      </c>
      <c r="H320" s="70">
        <v>6</v>
      </c>
      <c r="I320" s="71">
        <v>372</v>
      </c>
      <c r="J320" s="71">
        <v>62</v>
      </c>
      <c r="K320" s="71">
        <v>25.8</v>
      </c>
      <c r="L320" s="71">
        <v>4.0999999999999996</v>
      </c>
      <c r="M320" s="70">
        <v>4</v>
      </c>
      <c r="N320" s="71">
        <v>78</v>
      </c>
      <c r="O320" s="71">
        <v>2</v>
      </c>
      <c r="P320" s="70">
        <v>2</v>
      </c>
      <c r="Q320" s="71">
        <v>30</v>
      </c>
      <c r="R320" s="71">
        <v>3</v>
      </c>
      <c r="S320" s="70">
        <v>0.5</v>
      </c>
      <c r="T320" s="71">
        <v>1</v>
      </c>
      <c r="U320" s="71">
        <v>6</v>
      </c>
      <c r="V320" s="77">
        <v>-5</v>
      </c>
      <c r="W320" s="77">
        <v>-1.21</v>
      </c>
      <c r="X320" s="77">
        <v>-0.37</v>
      </c>
      <c r="Y320" s="70">
        <v>3.4</v>
      </c>
      <c r="Z320" s="71">
        <v>6.9</v>
      </c>
      <c r="AA320" s="77">
        <v>-3.5</v>
      </c>
      <c r="AB320" s="77">
        <v>-0.85</v>
      </c>
      <c r="AC320" s="78">
        <v>0.4</v>
      </c>
      <c r="AD320" s="63" t="s">
        <v>25</v>
      </c>
    </row>
    <row r="321" spans="1:30" ht="17.25" thickBot="1">
      <c r="A321" s="72">
        <v>531</v>
      </c>
      <c r="B321" s="57" t="s">
        <v>3334</v>
      </c>
      <c r="C321" s="58" t="s">
        <v>1812</v>
      </c>
      <c r="D321" s="69" t="s">
        <v>1853</v>
      </c>
      <c r="E321" s="58" t="s">
        <v>65</v>
      </c>
      <c r="F321" s="69" t="s">
        <v>4198</v>
      </c>
      <c r="G321" s="69">
        <v>1994</v>
      </c>
      <c r="H321" s="70">
        <v>6</v>
      </c>
      <c r="I321" s="71">
        <v>369</v>
      </c>
      <c r="J321" s="71">
        <v>62</v>
      </c>
      <c r="K321" s="71">
        <v>25.6</v>
      </c>
      <c r="L321" s="71">
        <v>4.0999999999999996</v>
      </c>
      <c r="M321" s="70">
        <v>4</v>
      </c>
      <c r="N321" s="71">
        <v>81</v>
      </c>
      <c r="O321" s="71">
        <v>2</v>
      </c>
      <c r="P321" s="70">
        <v>2</v>
      </c>
      <c r="Q321" s="71">
        <v>23</v>
      </c>
      <c r="R321" s="71">
        <v>2</v>
      </c>
      <c r="S321" s="70">
        <v>2</v>
      </c>
      <c r="T321" s="71">
        <v>9</v>
      </c>
      <c r="U321" s="71">
        <v>3</v>
      </c>
      <c r="V321" s="78">
        <v>6</v>
      </c>
      <c r="W321" s="78">
        <v>1.46</v>
      </c>
      <c r="X321" s="78">
        <v>0.28999999999999998</v>
      </c>
      <c r="Y321" s="70">
        <v>6.6</v>
      </c>
      <c r="Z321" s="71">
        <v>4.5999999999999996</v>
      </c>
      <c r="AA321" s="78">
        <v>2</v>
      </c>
      <c r="AB321" s="78">
        <v>0.49</v>
      </c>
      <c r="AC321" s="77">
        <v>-0.68</v>
      </c>
      <c r="AD321" s="63" t="s">
        <v>25</v>
      </c>
    </row>
    <row r="322" spans="1:30" ht="17.25" thickBot="1">
      <c r="A322" s="72">
        <v>504</v>
      </c>
      <c r="B322" s="57" t="s">
        <v>316</v>
      </c>
      <c r="C322" s="58" t="s">
        <v>1820</v>
      </c>
      <c r="D322" s="69" t="s">
        <v>1819</v>
      </c>
      <c r="E322" s="58" t="s">
        <v>93</v>
      </c>
      <c r="F322" s="69" t="s">
        <v>4182</v>
      </c>
      <c r="G322" s="69">
        <v>1992</v>
      </c>
      <c r="H322" s="70">
        <v>9</v>
      </c>
      <c r="I322" s="71">
        <v>367</v>
      </c>
      <c r="J322" s="71">
        <v>41</v>
      </c>
      <c r="K322" s="71">
        <v>25.5</v>
      </c>
      <c r="L322" s="71">
        <v>4.0999999999999996</v>
      </c>
      <c r="M322" s="70">
        <v>4</v>
      </c>
      <c r="N322" s="71">
        <v>67</v>
      </c>
      <c r="O322" s="60">
        <v>0</v>
      </c>
      <c r="P322" s="70">
        <v>5</v>
      </c>
      <c r="Q322" s="71">
        <v>20</v>
      </c>
      <c r="R322" s="71">
        <v>7</v>
      </c>
      <c r="S322" s="70">
        <v>1.44</v>
      </c>
      <c r="T322" s="71">
        <v>8</v>
      </c>
      <c r="U322" s="71">
        <v>2</v>
      </c>
      <c r="V322" s="78">
        <v>6</v>
      </c>
      <c r="W322" s="78">
        <v>1.47</v>
      </c>
      <c r="X322" s="78">
        <v>2.39</v>
      </c>
      <c r="Y322" s="70">
        <v>6.8</v>
      </c>
      <c r="Z322" s="71">
        <v>5.0999999999999996</v>
      </c>
      <c r="AA322" s="78">
        <v>1.7</v>
      </c>
      <c r="AB322" s="78">
        <v>0.42</v>
      </c>
      <c r="AC322" s="78">
        <v>1.1499999999999999</v>
      </c>
      <c r="AD322" s="63" t="s">
        <v>25</v>
      </c>
    </row>
    <row r="323" spans="1:30" ht="17.25" thickBot="1">
      <c r="A323" s="72">
        <v>337</v>
      </c>
      <c r="B323" s="57" t="s">
        <v>1789</v>
      </c>
      <c r="C323" s="58" t="s">
        <v>1859</v>
      </c>
      <c r="D323" s="69" t="s">
        <v>103</v>
      </c>
      <c r="E323" s="58" t="s">
        <v>75</v>
      </c>
      <c r="F323" s="69" t="s">
        <v>4072</v>
      </c>
      <c r="G323" s="69">
        <v>1996</v>
      </c>
      <c r="H323" s="70">
        <v>9</v>
      </c>
      <c r="I323" s="71">
        <v>365</v>
      </c>
      <c r="J323" s="71">
        <v>41</v>
      </c>
      <c r="K323" s="71">
        <v>25.3</v>
      </c>
      <c r="L323" s="71">
        <v>4.0999999999999996</v>
      </c>
      <c r="M323" s="70">
        <v>4</v>
      </c>
      <c r="N323" s="71">
        <v>80</v>
      </c>
      <c r="O323" s="71">
        <v>2</v>
      </c>
      <c r="P323" s="70">
        <v>5</v>
      </c>
      <c r="Q323" s="71">
        <v>9</v>
      </c>
      <c r="R323" s="71">
        <v>4</v>
      </c>
      <c r="S323" s="70">
        <v>1.22</v>
      </c>
      <c r="T323" s="71">
        <v>3</v>
      </c>
      <c r="U323" s="71">
        <v>7</v>
      </c>
      <c r="V323" s="77">
        <v>-4</v>
      </c>
      <c r="W323" s="77">
        <v>-0.99</v>
      </c>
      <c r="X323" s="77">
        <v>-1.32</v>
      </c>
      <c r="Y323" s="70">
        <v>3.8</v>
      </c>
      <c r="Z323" s="71">
        <v>10.8</v>
      </c>
      <c r="AA323" s="77">
        <v>-7</v>
      </c>
      <c r="AB323" s="77">
        <v>-1.72</v>
      </c>
      <c r="AC323" s="77">
        <v>-1.81</v>
      </c>
      <c r="AD323" s="63" t="s">
        <v>25</v>
      </c>
    </row>
    <row r="324" spans="1:30" ht="17.25" thickBot="1">
      <c r="A324" s="72">
        <v>489</v>
      </c>
      <c r="B324" s="57" t="s">
        <v>310</v>
      </c>
      <c r="C324" s="58" t="s">
        <v>1812</v>
      </c>
      <c r="D324" s="69" t="s">
        <v>103</v>
      </c>
      <c r="E324" s="58" t="s">
        <v>95</v>
      </c>
      <c r="F324" s="69" t="s">
        <v>4171</v>
      </c>
      <c r="G324" s="69">
        <v>1995</v>
      </c>
      <c r="H324" s="70">
        <v>10</v>
      </c>
      <c r="I324" s="71">
        <v>365</v>
      </c>
      <c r="J324" s="71">
        <v>37</v>
      </c>
      <c r="K324" s="71">
        <v>25.3</v>
      </c>
      <c r="L324" s="71">
        <v>4.0999999999999996</v>
      </c>
      <c r="M324" s="70">
        <v>3</v>
      </c>
      <c r="N324" s="71">
        <v>70</v>
      </c>
      <c r="O324" s="71">
        <v>1</v>
      </c>
      <c r="P324" s="70">
        <v>7</v>
      </c>
      <c r="Q324" s="71">
        <v>22</v>
      </c>
      <c r="R324" s="71">
        <v>6</v>
      </c>
      <c r="S324" s="70">
        <v>1</v>
      </c>
      <c r="T324" s="71">
        <v>3</v>
      </c>
      <c r="U324" s="71">
        <v>11</v>
      </c>
      <c r="V324" s="77">
        <v>-8</v>
      </c>
      <c r="W324" s="77">
        <v>-1.97</v>
      </c>
      <c r="X324" s="77">
        <v>-1.89</v>
      </c>
      <c r="Y324" s="70">
        <v>3.7</v>
      </c>
      <c r="Z324" s="71">
        <v>11</v>
      </c>
      <c r="AA324" s="77">
        <v>-7.3</v>
      </c>
      <c r="AB324" s="77">
        <v>-1.8</v>
      </c>
      <c r="AC324" s="77">
        <v>-1.92</v>
      </c>
      <c r="AD324" s="63" t="s">
        <v>25</v>
      </c>
    </row>
    <row r="325" spans="1:30" ht="17.25" thickBot="1">
      <c r="A325" s="72">
        <v>87</v>
      </c>
      <c r="B325" s="57" t="s">
        <v>134</v>
      </c>
      <c r="C325" s="58" t="s">
        <v>1820</v>
      </c>
      <c r="D325" s="69" t="s">
        <v>1833</v>
      </c>
      <c r="E325" s="58" t="s">
        <v>93</v>
      </c>
      <c r="F325" s="69" t="s">
        <v>3896</v>
      </c>
      <c r="G325" s="69">
        <v>2002</v>
      </c>
      <c r="H325" s="70">
        <v>9</v>
      </c>
      <c r="I325" s="71">
        <v>363</v>
      </c>
      <c r="J325" s="71">
        <v>40</v>
      </c>
      <c r="K325" s="71">
        <v>25.2</v>
      </c>
      <c r="L325" s="71">
        <v>4</v>
      </c>
      <c r="M325" s="70">
        <v>4</v>
      </c>
      <c r="N325" s="71">
        <v>76</v>
      </c>
      <c r="O325" s="60">
        <v>0</v>
      </c>
      <c r="P325" s="70">
        <v>5</v>
      </c>
      <c r="Q325" s="71">
        <v>12</v>
      </c>
      <c r="R325" s="71">
        <v>2</v>
      </c>
      <c r="S325" s="70">
        <v>0.89</v>
      </c>
      <c r="T325" s="71">
        <v>3</v>
      </c>
      <c r="U325" s="71">
        <v>6</v>
      </c>
      <c r="V325" s="77">
        <v>-3</v>
      </c>
      <c r="W325" s="77">
        <v>-0.74</v>
      </c>
      <c r="X325" s="77">
        <v>-0.57999999999999996</v>
      </c>
      <c r="Y325" s="70">
        <v>4.3</v>
      </c>
      <c r="Z325" s="71">
        <v>6</v>
      </c>
      <c r="AA325" s="77">
        <v>-1.7</v>
      </c>
      <c r="AB325" s="77">
        <v>-0.42</v>
      </c>
      <c r="AC325" s="78">
        <v>0.01</v>
      </c>
      <c r="AD325" s="63" t="s">
        <v>25</v>
      </c>
    </row>
    <row r="326" spans="1:30" ht="17.25" thickBot="1">
      <c r="A326" s="72">
        <v>181</v>
      </c>
      <c r="B326" s="57" t="s">
        <v>2810</v>
      </c>
      <c r="C326" s="58" t="s">
        <v>1861</v>
      </c>
      <c r="D326" s="69" t="s">
        <v>103</v>
      </c>
      <c r="E326" s="58" t="s">
        <v>79</v>
      </c>
      <c r="F326" s="69" t="s">
        <v>3966</v>
      </c>
      <c r="G326" s="69">
        <v>1993</v>
      </c>
      <c r="H326" s="70">
        <v>11</v>
      </c>
      <c r="I326" s="71">
        <v>360</v>
      </c>
      <c r="J326" s="71">
        <v>33</v>
      </c>
      <c r="K326" s="71">
        <v>25</v>
      </c>
      <c r="L326" s="71">
        <v>4</v>
      </c>
      <c r="M326" s="70">
        <v>4</v>
      </c>
      <c r="N326" s="71">
        <v>71</v>
      </c>
      <c r="O326" s="71">
        <v>2</v>
      </c>
      <c r="P326" s="70">
        <v>7</v>
      </c>
      <c r="Q326" s="71">
        <v>11</v>
      </c>
      <c r="R326" s="71">
        <v>4</v>
      </c>
      <c r="S326" s="70">
        <v>2.5499999999999998</v>
      </c>
      <c r="T326" s="71">
        <v>7</v>
      </c>
      <c r="U326" s="71">
        <v>2</v>
      </c>
      <c r="V326" s="78">
        <v>5</v>
      </c>
      <c r="W326" s="78">
        <v>1.25</v>
      </c>
      <c r="X326" s="77">
        <v>-0.08</v>
      </c>
      <c r="Y326" s="70">
        <v>5.5</v>
      </c>
      <c r="Z326" s="71">
        <v>6.8</v>
      </c>
      <c r="AA326" s="77">
        <v>-1.2</v>
      </c>
      <c r="AB326" s="77">
        <v>-0.3</v>
      </c>
      <c r="AC326" s="77">
        <v>-1.44</v>
      </c>
      <c r="AD326" s="63" t="s">
        <v>25</v>
      </c>
    </row>
    <row r="327" spans="1:30" ht="17.25" thickBot="1">
      <c r="A327" s="72">
        <v>327</v>
      </c>
      <c r="B327" s="57" t="s">
        <v>239</v>
      </c>
      <c r="C327" s="58" t="s">
        <v>1812</v>
      </c>
      <c r="D327" s="69" t="s">
        <v>1819</v>
      </c>
      <c r="E327" s="58" t="s">
        <v>77</v>
      </c>
      <c r="F327" s="69" t="s">
        <v>4064</v>
      </c>
      <c r="G327" s="69">
        <v>2001</v>
      </c>
      <c r="H327" s="70">
        <v>10</v>
      </c>
      <c r="I327" s="71">
        <v>346</v>
      </c>
      <c r="J327" s="71">
        <v>35</v>
      </c>
      <c r="K327" s="71">
        <v>24</v>
      </c>
      <c r="L327" s="71">
        <v>3.8</v>
      </c>
      <c r="M327" s="70">
        <v>3</v>
      </c>
      <c r="N327" s="71">
        <v>76</v>
      </c>
      <c r="O327" s="60">
        <v>0</v>
      </c>
      <c r="P327" s="70">
        <v>7</v>
      </c>
      <c r="Q327" s="71">
        <v>17</v>
      </c>
      <c r="R327" s="71">
        <v>1</v>
      </c>
      <c r="S327" s="70">
        <v>0.9</v>
      </c>
      <c r="T327" s="71">
        <v>5</v>
      </c>
      <c r="U327" s="71">
        <v>7</v>
      </c>
      <c r="V327" s="77">
        <v>-2</v>
      </c>
      <c r="W327" s="77">
        <v>-0.52</v>
      </c>
      <c r="X327" s="77">
        <v>-0.77</v>
      </c>
      <c r="Y327" s="70">
        <v>8</v>
      </c>
      <c r="Z327" s="71">
        <v>4.7</v>
      </c>
      <c r="AA327" s="78">
        <v>3.3</v>
      </c>
      <c r="AB327" s="78">
        <v>0.85</v>
      </c>
      <c r="AC327" s="78">
        <v>0.46</v>
      </c>
      <c r="AD327" s="63" t="s">
        <v>25</v>
      </c>
    </row>
    <row r="328" spans="1:30" ht="17.25" thickBot="1">
      <c r="A328" s="72">
        <v>566</v>
      </c>
      <c r="B328" s="57" t="s">
        <v>343</v>
      </c>
      <c r="C328" s="58" t="s">
        <v>1814</v>
      </c>
      <c r="D328" s="69" t="s">
        <v>104</v>
      </c>
      <c r="E328" s="58" t="s">
        <v>69</v>
      </c>
      <c r="F328" s="69" t="s">
        <v>4225</v>
      </c>
      <c r="G328" s="69">
        <v>1993</v>
      </c>
      <c r="H328" s="70">
        <v>8</v>
      </c>
      <c r="I328" s="71">
        <v>343</v>
      </c>
      <c r="J328" s="71">
        <v>43</v>
      </c>
      <c r="K328" s="71">
        <v>23.8</v>
      </c>
      <c r="L328" s="71">
        <v>3.8</v>
      </c>
      <c r="M328" s="70">
        <v>4</v>
      </c>
      <c r="N328" s="71">
        <v>78</v>
      </c>
      <c r="O328" s="71">
        <v>2</v>
      </c>
      <c r="P328" s="70">
        <v>4</v>
      </c>
      <c r="Q328" s="71">
        <v>8</v>
      </c>
      <c r="R328" s="71">
        <v>4</v>
      </c>
      <c r="S328" s="70">
        <v>2.25</v>
      </c>
      <c r="T328" s="71">
        <v>2</v>
      </c>
      <c r="U328" s="71">
        <v>5</v>
      </c>
      <c r="V328" s="77">
        <v>-3</v>
      </c>
      <c r="W328" s="77">
        <v>-0.79</v>
      </c>
      <c r="X328" s="77">
        <v>-0.79</v>
      </c>
      <c r="Y328" s="70">
        <v>7.2</v>
      </c>
      <c r="Z328" s="71">
        <v>6.2</v>
      </c>
      <c r="AA328" s="78">
        <v>1.1000000000000001</v>
      </c>
      <c r="AB328" s="78">
        <v>0.28000000000000003</v>
      </c>
      <c r="AC328" s="78">
        <v>0.46</v>
      </c>
      <c r="AD328" s="63" t="s">
        <v>25</v>
      </c>
    </row>
    <row r="329" spans="1:30" ht="17.25" thickBot="1">
      <c r="A329" s="72">
        <v>255</v>
      </c>
      <c r="B329" s="57" t="s">
        <v>3202</v>
      </c>
      <c r="C329" s="58" t="s">
        <v>1812</v>
      </c>
      <c r="D329" s="69" t="s">
        <v>1819</v>
      </c>
      <c r="E329" s="58" t="s">
        <v>87</v>
      </c>
      <c r="F329" s="69" t="s">
        <v>4015</v>
      </c>
      <c r="G329" s="69">
        <v>2000</v>
      </c>
      <c r="H329" s="70">
        <v>7</v>
      </c>
      <c r="I329" s="71">
        <v>341</v>
      </c>
      <c r="J329" s="71">
        <v>49</v>
      </c>
      <c r="K329" s="71">
        <v>23.7</v>
      </c>
      <c r="L329" s="71">
        <v>3.8</v>
      </c>
      <c r="M329" s="70">
        <v>4</v>
      </c>
      <c r="N329" s="71">
        <v>63</v>
      </c>
      <c r="O329" s="60">
        <v>0</v>
      </c>
      <c r="P329" s="70">
        <v>3</v>
      </c>
      <c r="Q329" s="71">
        <v>30</v>
      </c>
      <c r="R329" s="71">
        <v>1</v>
      </c>
      <c r="S329" s="70">
        <v>0.43</v>
      </c>
      <c r="T329" s="71">
        <v>2</v>
      </c>
      <c r="U329" s="71">
        <v>6</v>
      </c>
      <c r="V329" s="77">
        <v>-4</v>
      </c>
      <c r="W329" s="77">
        <v>-1.06</v>
      </c>
      <c r="X329" s="77">
        <v>-0.48</v>
      </c>
      <c r="Y329" s="70">
        <v>4.2</v>
      </c>
      <c r="Z329" s="71">
        <v>4.2</v>
      </c>
      <c r="AA329" s="77">
        <v>-0.1</v>
      </c>
      <c r="AB329" s="77">
        <v>-0.02</v>
      </c>
      <c r="AC329" s="78">
        <v>0.56000000000000005</v>
      </c>
      <c r="AD329" s="63" t="s">
        <v>25</v>
      </c>
    </row>
    <row r="330" spans="1:30" ht="17.25" thickBot="1">
      <c r="A330" s="72">
        <v>111</v>
      </c>
      <c r="B330" s="57" t="s">
        <v>143</v>
      </c>
      <c r="C330" s="58" t="s">
        <v>1812</v>
      </c>
      <c r="D330" s="69" t="s">
        <v>1833</v>
      </c>
      <c r="E330" s="58" t="s">
        <v>81</v>
      </c>
      <c r="F330" s="69" t="s">
        <v>3911</v>
      </c>
      <c r="G330" s="69">
        <v>1996</v>
      </c>
      <c r="H330" s="70">
        <v>6</v>
      </c>
      <c r="I330" s="71">
        <v>336</v>
      </c>
      <c r="J330" s="71">
        <v>56</v>
      </c>
      <c r="K330" s="71">
        <v>23.3</v>
      </c>
      <c r="L330" s="71">
        <v>3.7</v>
      </c>
      <c r="M330" s="70">
        <v>4</v>
      </c>
      <c r="N330" s="71">
        <v>74</v>
      </c>
      <c r="O330" s="60">
        <v>0</v>
      </c>
      <c r="P330" s="70">
        <v>2</v>
      </c>
      <c r="Q330" s="71">
        <v>21</v>
      </c>
      <c r="R330" s="60">
        <v>0</v>
      </c>
      <c r="S330" s="70">
        <v>0.83</v>
      </c>
      <c r="T330" s="71">
        <v>5</v>
      </c>
      <c r="U330" s="71">
        <v>5</v>
      </c>
      <c r="V330" s="60">
        <v>0</v>
      </c>
      <c r="W330" s="60">
        <v>0</v>
      </c>
      <c r="X330" s="60">
        <v>0</v>
      </c>
      <c r="Y330" s="70">
        <v>8.3000000000000007</v>
      </c>
      <c r="Z330" s="71">
        <v>4.0999999999999996</v>
      </c>
      <c r="AA330" s="78">
        <v>4.3</v>
      </c>
      <c r="AB330" s="78">
        <v>1.1399999999999999</v>
      </c>
      <c r="AC330" s="78">
        <v>0.97</v>
      </c>
      <c r="AD330" s="63" t="s">
        <v>25</v>
      </c>
    </row>
    <row r="331" spans="1:30" ht="17.25" thickBot="1">
      <c r="A331" s="72">
        <v>86</v>
      </c>
      <c r="B331" s="57" t="s">
        <v>2651</v>
      </c>
      <c r="C331" s="58" t="s">
        <v>1825</v>
      </c>
      <c r="D331" s="69" t="s">
        <v>1810</v>
      </c>
      <c r="E331" s="58" t="s">
        <v>2347</v>
      </c>
      <c r="F331" s="69" t="s">
        <v>3895</v>
      </c>
      <c r="G331" s="69">
        <v>1998</v>
      </c>
      <c r="H331" s="70">
        <v>13</v>
      </c>
      <c r="I331" s="71">
        <v>324</v>
      </c>
      <c r="J331" s="71">
        <v>25</v>
      </c>
      <c r="K331" s="71">
        <v>22.5</v>
      </c>
      <c r="L331" s="71">
        <v>3.6</v>
      </c>
      <c r="M331" s="70">
        <v>2</v>
      </c>
      <c r="N331" s="71">
        <v>67</v>
      </c>
      <c r="O331" s="60">
        <v>0</v>
      </c>
      <c r="P331" s="70">
        <v>11</v>
      </c>
      <c r="Q331" s="71">
        <v>17</v>
      </c>
      <c r="R331" s="71">
        <v>2</v>
      </c>
      <c r="S331" s="70">
        <v>0.46</v>
      </c>
      <c r="T331" s="71">
        <v>4</v>
      </c>
      <c r="U331" s="71">
        <v>6</v>
      </c>
      <c r="V331" s="77">
        <v>-2</v>
      </c>
      <c r="W331" s="77">
        <v>-0.56000000000000005</v>
      </c>
      <c r="X331" s="78">
        <v>0.73</v>
      </c>
      <c r="Y331" s="70">
        <v>5.7</v>
      </c>
      <c r="Z331" s="71">
        <v>4.8</v>
      </c>
      <c r="AA331" s="78">
        <v>0.9</v>
      </c>
      <c r="AB331" s="78">
        <v>0.24</v>
      </c>
      <c r="AC331" s="78">
        <v>1.3</v>
      </c>
      <c r="AD331" s="63" t="s">
        <v>25</v>
      </c>
    </row>
    <row r="332" spans="1:30" ht="17.25" thickBot="1">
      <c r="A332" s="72">
        <v>51</v>
      </c>
      <c r="B332" s="57" t="s">
        <v>2642</v>
      </c>
      <c r="C332" s="58" t="s">
        <v>1812</v>
      </c>
      <c r="D332" s="69" t="s">
        <v>1833</v>
      </c>
      <c r="E332" s="58" t="s">
        <v>2348</v>
      </c>
      <c r="F332" s="69" t="s">
        <v>3869</v>
      </c>
      <c r="G332" s="69">
        <v>1988</v>
      </c>
      <c r="H332" s="70">
        <v>8</v>
      </c>
      <c r="I332" s="71">
        <v>321</v>
      </c>
      <c r="J332" s="71">
        <v>40</v>
      </c>
      <c r="K332" s="71">
        <v>22.3</v>
      </c>
      <c r="L332" s="71">
        <v>3.6</v>
      </c>
      <c r="M332" s="70">
        <v>3</v>
      </c>
      <c r="N332" s="71">
        <v>68</v>
      </c>
      <c r="O332" s="71">
        <v>1</v>
      </c>
      <c r="P332" s="70">
        <v>5</v>
      </c>
      <c r="Q332" s="71">
        <v>24</v>
      </c>
      <c r="R332" s="60">
        <v>0</v>
      </c>
      <c r="S332" s="70">
        <v>0.13</v>
      </c>
      <c r="T332" s="71">
        <v>2</v>
      </c>
      <c r="U332" s="71">
        <v>6</v>
      </c>
      <c r="V332" s="77">
        <v>-4</v>
      </c>
      <c r="W332" s="77">
        <v>-1.1200000000000001</v>
      </c>
      <c r="X332" s="78">
        <v>0.89</v>
      </c>
      <c r="Y332" s="70">
        <v>3.4</v>
      </c>
      <c r="Z332" s="71">
        <v>7.3</v>
      </c>
      <c r="AA332" s="77">
        <v>-4</v>
      </c>
      <c r="AB332" s="77">
        <v>-1.1100000000000001</v>
      </c>
      <c r="AC332" s="78">
        <v>0.22</v>
      </c>
      <c r="AD332" s="63" t="s">
        <v>25</v>
      </c>
    </row>
    <row r="333" spans="1:30" ht="17.25" thickBot="1">
      <c r="A333" s="72">
        <v>423</v>
      </c>
      <c r="B333" s="57" t="s">
        <v>3555</v>
      </c>
      <c r="C333" s="58" t="s">
        <v>1814</v>
      </c>
      <c r="D333" s="69" t="s">
        <v>102</v>
      </c>
      <c r="E333" s="58" t="s">
        <v>85</v>
      </c>
      <c r="F333" s="69" t="s">
        <v>4129</v>
      </c>
      <c r="G333" s="69">
        <v>2001</v>
      </c>
      <c r="H333" s="70">
        <v>5</v>
      </c>
      <c r="I333" s="71">
        <v>317</v>
      </c>
      <c r="J333" s="71">
        <v>63</v>
      </c>
      <c r="K333" s="71">
        <v>22</v>
      </c>
      <c r="L333" s="71">
        <v>3.5</v>
      </c>
      <c r="M333" s="70">
        <v>3</v>
      </c>
      <c r="N333" s="71">
        <v>90</v>
      </c>
      <c r="O333" s="71">
        <v>3</v>
      </c>
      <c r="P333" s="70">
        <v>2</v>
      </c>
      <c r="Q333" s="71">
        <v>24</v>
      </c>
      <c r="R333" s="60">
        <v>0</v>
      </c>
      <c r="S333" s="70">
        <v>0.2</v>
      </c>
      <c r="T333" s="71">
        <v>3</v>
      </c>
      <c r="U333" s="71">
        <v>8</v>
      </c>
      <c r="V333" s="77">
        <v>-5</v>
      </c>
      <c r="W333" s="77">
        <v>-1.42</v>
      </c>
      <c r="X333" s="77">
        <v>-1.18</v>
      </c>
      <c r="Y333" s="70">
        <v>4.5999999999999996</v>
      </c>
      <c r="Z333" s="71">
        <v>4.7</v>
      </c>
      <c r="AA333" s="77">
        <v>-0.1</v>
      </c>
      <c r="AB333" s="77">
        <v>-0.04</v>
      </c>
      <c r="AC333" s="78">
        <v>0.15</v>
      </c>
      <c r="AD333" s="63" t="s">
        <v>25</v>
      </c>
    </row>
    <row r="334" spans="1:30" ht="17.25" thickBot="1">
      <c r="A334" s="72">
        <v>178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3964</v>
      </c>
      <c r="G334" s="69">
        <v>2003</v>
      </c>
      <c r="H334" s="70">
        <v>13</v>
      </c>
      <c r="I334" s="71">
        <v>309</v>
      </c>
      <c r="J334" s="71">
        <v>24</v>
      </c>
      <c r="K334" s="71">
        <v>21.5</v>
      </c>
      <c r="L334" s="71">
        <v>3.4</v>
      </c>
      <c r="M334" s="70">
        <v>1</v>
      </c>
      <c r="N334" s="71">
        <v>45</v>
      </c>
      <c r="O334" s="60">
        <v>0</v>
      </c>
      <c r="P334" s="70">
        <v>12</v>
      </c>
      <c r="Q334" s="71">
        <v>22</v>
      </c>
      <c r="R334" s="71">
        <v>3</v>
      </c>
      <c r="S334" s="70">
        <v>2.38</v>
      </c>
      <c r="T334" s="71">
        <v>13</v>
      </c>
      <c r="U334" s="71">
        <v>2</v>
      </c>
      <c r="V334" s="78">
        <v>11</v>
      </c>
      <c r="W334" s="78">
        <v>3.2</v>
      </c>
      <c r="X334" s="78">
        <v>2.41</v>
      </c>
      <c r="Y334" s="70">
        <v>8.6</v>
      </c>
      <c r="Z334" s="71">
        <v>4.5</v>
      </c>
      <c r="AA334" s="78">
        <v>4.0999999999999996</v>
      </c>
      <c r="AB334" s="78">
        <v>1.18</v>
      </c>
      <c r="AC334" s="78">
        <v>0.52</v>
      </c>
      <c r="AD334" s="63" t="s">
        <v>25</v>
      </c>
    </row>
    <row r="335" spans="1:30" ht="17.25" thickBot="1">
      <c r="A335" s="72">
        <v>433</v>
      </c>
      <c r="B335" s="57" t="s">
        <v>2687</v>
      </c>
      <c r="C335" s="58" t="s">
        <v>1812</v>
      </c>
      <c r="D335" s="69" t="s">
        <v>1833</v>
      </c>
      <c r="E335" s="58" t="s">
        <v>2348</v>
      </c>
      <c r="F335" s="69" t="s">
        <v>3753</v>
      </c>
      <c r="G335" s="69">
        <v>1994</v>
      </c>
      <c r="H335" s="70">
        <v>8</v>
      </c>
      <c r="I335" s="71">
        <v>302</v>
      </c>
      <c r="J335" s="71">
        <v>38</v>
      </c>
      <c r="K335" s="71">
        <v>21</v>
      </c>
      <c r="L335" s="71">
        <v>3.4</v>
      </c>
      <c r="M335" s="70">
        <v>3</v>
      </c>
      <c r="N335" s="71">
        <v>64</v>
      </c>
      <c r="O335" s="71">
        <v>1</v>
      </c>
      <c r="P335" s="70">
        <v>5</v>
      </c>
      <c r="Q335" s="71">
        <v>22</v>
      </c>
      <c r="R335" s="60">
        <v>0</v>
      </c>
      <c r="S335" s="70">
        <v>0.5</v>
      </c>
      <c r="T335" s="71">
        <v>4</v>
      </c>
      <c r="U335" s="71">
        <v>5</v>
      </c>
      <c r="V335" s="77">
        <v>-1</v>
      </c>
      <c r="W335" s="77">
        <v>-0.3</v>
      </c>
      <c r="X335" s="78">
        <v>1.92</v>
      </c>
      <c r="Y335" s="70">
        <v>2.6</v>
      </c>
      <c r="Z335" s="71">
        <v>5.5</v>
      </c>
      <c r="AA335" s="77">
        <v>-3</v>
      </c>
      <c r="AB335" s="77">
        <v>-0.88</v>
      </c>
      <c r="AC335" s="78">
        <v>0.51</v>
      </c>
      <c r="AD335" s="63" t="s">
        <v>25</v>
      </c>
    </row>
    <row r="336" spans="1:30" ht="17.25" thickBot="1">
      <c r="A336" s="72">
        <v>250</v>
      </c>
      <c r="B336" s="57" t="s">
        <v>3295</v>
      </c>
      <c r="C336" s="58" t="s">
        <v>1812</v>
      </c>
      <c r="D336" s="69" t="s">
        <v>1833</v>
      </c>
      <c r="E336" s="58" t="s">
        <v>73</v>
      </c>
      <c r="F336" s="69" t="s">
        <v>4014</v>
      </c>
      <c r="G336" s="69">
        <v>2005</v>
      </c>
      <c r="H336" s="70">
        <v>5</v>
      </c>
      <c r="I336" s="71">
        <v>301</v>
      </c>
      <c r="J336" s="71">
        <v>60</v>
      </c>
      <c r="K336" s="71">
        <v>20.9</v>
      </c>
      <c r="L336" s="71">
        <v>3.3</v>
      </c>
      <c r="M336" s="70">
        <v>3</v>
      </c>
      <c r="N336" s="71">
        <v>71</v>
      </c>
      <c r="O336" s="60">
        <v>0</v>
      </c>
      <c r="P336" s="70">
        <v>2</v>
      </c>
      <c r="Q336" s="71">
        <v>44</v>
      </c>
      <c r="R336" s="71">
        <v>4</v>
      </c>
      <c r="S336" s="70">
        <v>1.4</v>
      </c>
      <c r="T336" s="71">
        <v>7</v>
      </c>
      <c r="U336" s="71">
        <v>9</v>
      </c>
      <c r="V336" s="77">
        <v>-2</v>
      </c>
      <c r="W336" s="77">
        <v>-0.6</v>
      </c>
      <c r="X336" s="77">
        <v>-1.1499999999999999</v>
      </c>
      <c r="Y336" s="70">
        <v>6</v>
      </c>
      <c r="Z336" s="71">
        <v>5.5</v>
      </c>
      <c r="AA336" s="78">
        <v>0.4</v>
      </c>
      <c r="AB336" s="78">
        <v>0.13</v>
      </c>
      <c r="AC336" s="77">
        <v>-0.19</v>
      </c>
      <c r="AD336" s="63" t="s">
        <v>25</v>
      </c>
    </row>
    <row r="337" spans="1:30" ht="17.25" thickBot="1">
      <c r="A337" s="72">
        <v>89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3898</v>
      </c>
      <c r="G337" s="69">
        <v>2004</v>
      </c>
      <c r="H337" s="70">
        <v>8</v>
      </c>
      <c r="I337" s="71">
        <v>297</v>
      </c>
      <c r="J337" s="71">
        <v>37</v>
      </c>
      <c r="K337" s="71">
        <v>20.6</v>
      </c>
      <c r="L337" s="71">
        <v>3.3</v>
      </c>
      <c r="M337" s="70">
        <v>4</v>
      </c>
      <c r="N337" s="71">
        <v>54</v>
      </c>
      <c r="O337" s="60">
        <v>0</v>
      </c>
      <c r="P337" s="70">
        <v>4</v>
      </c>
      <c r="Q337" s="71">
        <v>21</v>
      </c>
      <c r="R337" s="71">
        <v>3</v>
      </c>
      <c r="S337" s="70">
        <v>1.63</v>
      </c>
      <c r="T337" s="71">
        <v>7</v>
      </c>
      <c r="U337" s="71">
        <v>5</v>
      </c>
      <c r="V337" s="78">
        <v>2</v>
      </c>
      <c r="W337" s="78">
        <v>0.61</v>
      </c>
      <c r="X337" s="78">
        <v>0.37</v>
      </c>
      <c r="Y337" s="70">
        <v>5.4</v>
      </c>
      <c r="Z337" s="71">
        <v>5.6</v>
      </c>
      <c r="AA337" s="77">
        <v>-0.2</v>
      </c>
      <c r="AB337" s="77">
        <v>-0.05</v>
      </c>
      <c r="AC337" s="77">
        <v>-0.43</v>
      </c>
      <c r="AD337" s="63" t="s">
        <v>25</v>
      </c>
    </row>
    <row r="338" spans="1:30" ht="17.25" thickBot="1">
      <c r="A338" s="72">
        <v>600</v>
      </c>
      <c r="B338" s="57" t="s">
        <v>380</v>
      </c>
      <c r="C338" s="58" t="s">
        <v>1862</v>
      </c>
      <c r="D338" s="69" t="s">
        <v>103</v>
      </c>
      <c r="E338" s="58" t="s">
        <v>77</v>
      </c>
      <c r="F338" s="69" t="s">
        <v>4253</v>
      </c>
      <c r="G338" s="69">
        <v>2004</v>
      </c>
      <c r="H338" s="70">
        <v>8</v>
      </c>
      <c r="I338" s="71">
        <v>291</v>
      </c>
      <c r="J338" s="71">
        <v>36</v>
      </c>
      <c r="K338" s="71">
        <v>20.2</v>
      </c>
      <c r="L338" s="71">
        <v>3.2</v>
      </c>
      <c r="M338" s="70">
        <v>3</v>
      </c>
      <c r="N338" s="71">
        <v>62</v>
      </c>
      <c r="O338" s="60">
        <v>0</v>
      </c>
      <c r="P338" s="70">
        <v>5</v>
      </c>
      <c r="Q338" s="71">
        <v>21</v>
      </c>
      <c r="R338" s="71">
        <v>8</v>
      </c>
      <c r="S338" s="70">
        <v>1.5</v>
      </c>
      <c r="T338" s="71">
        <v>5</v>
      </c>
      <c r="U338" s="71">
        <v>2</v>
      </c>
      <c r="V338" s="78">
        <v>3</v>
      </c>
      <c r="W338" s="78">
        <v>0.93</v>
      </c>
      <c r="X338" s="78">
        <v>1.08</v>
      </c>
      <c r="Y338" s="59"/>
      <c r="Z338" s="60"/>
      <c r="AA338" s="60"/>
      <c r="AB338" s="60"/>
      <c r="AC338" s="60"/>
      <c r="AD338" s="63" t="s">
        <v>25</v>
      </c>
    </row>
    <row r="339" spans="1:30" ht="17.25" thickBot="1">
      <c r="A339" s="72">
        <v>187</v>
      </c>
      <c r="B339" s="57" t="s">
        <v>2970</v>
      </c>
      <c r="C339" s="58" t="s">
        <v>1820</v>
      </c>
      <c r="D339" s="69" t="s">
        <v>1810</v>
      </c>
      <c r="E339" s="58" t="s">
        <v>73</v>
      </c>
      <c r="F339" s="69" t="s">
        <v>3971</v>
      </c>
      <c r="G339" s="69">
        <v>2002</v>
      </c>
      <c r="H339" s="70">
        <v>9</v>
      </c>
      <c r="I339" s="71">
        <v>290</v>
      </c>
      <c r="J339" s="71">
        <v>32</v>
      </c>
      <c r="K339" s="71">
        <v>20.100000000000001</v>
      </c>
      <c r="L339" s="71">
        <v>3.2</v>
      </c>
      <c r="M339" s="70">
        <v>2</v>
      </c>
      <c r="N339" s="71">
        <v>45</v>
      </c>
      <c r="O339" s="60">
        <v>0</v>
      </c>
      <c r="P339" s="70">
        <v>7</v>
      </c>
      <c r="Q339" s="71">
        <v>29</v>
      </c>
      <c r="R339" s="60">
        <v>0</v>
      </c>
      <c r="S339" s="70">
        <v>1.44</v>
      </c>
      <c r="T339" s="71">
        <v>7</v>
      </c>
      <c r="U339" s="71">
        <v>6</v>
      </c>
      <c r="V339" s="78">
        <v>1</v>
      </c>
      <c r="W339" s="78">
        <v>0.31</v>
      </c>
      <c r="X339" s="60">
        <v>0</v>
      </c>
      <c r="Y339" s="70">
        <v>6.6</v>
      </c>
      <c r="Z339" s="71">
        <v>3.4</v>
      </c>
      <c r="AA339" s="78">
        <v>3.2</v>
      </c>
      <c r="AB339" s="78">
        <v>0.99</v>
      </c>
      <c r="AC339" s="78">
        <v>0.89</v>
      </c>
      <c r="AD339" s="63" t="s">
        <v>25</v>
      </c>
    </row>
    <row r="340" spans="1:30" ht="17.25" thickBot="1">
      <c r="A340" s="72">
        <v>330</v>
      </c>
      <c r="B340" s="57" t="s">
        <v>2719</v>
      </c>
      <c r="C340" s="58" t="s">
        <v>1821</v>
      </c>
      <c r="D340" s="69" t="s">
        <v>103</v>
      </c>
      <c r="E340" s="58" t="s">
        <v>71</v>
      </c>
      <c r="F340" s="69" t="s">
        <v>4067</v>
      </c>
      <c r="G340" s="69">
        <v>1996</v>
      </c>
      <c r="H340" s="70">
        <v>7</v>
      </c>
      <c r="I340" s="71">
        <v>288</v>
      </c>
      <c r="J340" s="71">
        <v>41</v>
      </c>
      <c r="K340" s="71">
        <v>20</v>
      </c>
      <c r="L340" s="71">
        <v>3.2</v>
      </c>
      <c r="M340" s="70">
        <v>3</v>
      </c>
      <c r="N340" s="71">
        <v>76</v>
      </c>
      <c r="O340" s="60">
        <v>0</v>
      </c>
      <c r="P340" s="70">
        <v>4</v>
      </c>
      <c r="Q340" s="71">
        <v>15</v>
      </c>
      <c r="R340" s="71">
        <v>5</v>
      </c>
      <c r="S340" s="70">
        <v>1.43</v>
      </c>
      <c r="T340" s="71">
        <v>5</v>
      </c>
      <c r="U340" s="71">
        <v>8</v>
      </c>
      <c r="V340" s="77">
        <v>-3</v>
      </c>
      <c r="W340" s="77">
        <v>-0.94</v>
      </c>
      <c r="X340" s="77">
        <v>-1.95</v>
      </c>
      <c r="Y340" s="70">
        <v>5.8</v>
      </c>
      <c r="Z340" s="71">
        <v>7.4</v>
      </c>
      <c r="AA340" s="77">
        <v>-1.6</v>
      </c>
      <c r="AB340" s="77">
        <v>-0.5</v>
      </c>
      <c r="AC340" s="77">
        <v>-0.69</v>
      </c>
      <c r="AD340" s="63" t="s">
        <v>25</v>
      </c>
    </row>
    <row r="341" spans="1:30" ht="17.25" thickBot="1">
      <c r="A341" s="72">
        <v>117</v>
      </c>
      <c r="B341" s="57" t="s">
        <v>146</v>
      </c>
      <c r="C341" s="58" t="s">
        <v>1812</v>
      </c>
      <c r="D341" s="69" t="s">
        <v>104</v>
      </c>
      <c r="E341" s="58" t="s">
        <v>85</v>
      </c>
      <c r="F341" s="69" t="s">
        <v>3915</v>
      </c>
      <c r="G341" s="69">
        <v>1991</v>
      </c>
      <c r="H341" s="70">
        <v>5</v>
      </c>
      <c r="I341" s="71">
        <v>284</v>
      </c>
      <c r="J341" s="71">
        <v>57</v>
      </c>
      <c r="K341" s="71">
        <v>19.7</v>
      </c>
      <c r="L341" s="71">
        <v>3.2</v>
      </c>
      <c r="M341" s="70">
        <v>2</v>
      </c>
      <c r="N341" s="71">
        <v>90</v>
      </c>
      <c r="O341" s="71">
        <v>2</v>
      </c>
      <c r="P341" s="70">
        <v>3</v>
      </c>
      <c r="Q341" s="71">
        <v>35</v>
      </c>
      <c r="R341" s="71">
        <v>11</v>
      </c>
      <c r="S341" s="70">
        <v>0.8</v>
      </c>
      <c r="T341" s="71">
        <v>3</v>
      </c>
      <c r="U341" s="71">
        <v>3</v>
      </c>
      <c r="V341" s="60">
        <v>0</v>
      </c>
      <c r="W341" s="60">
        <v>0</v>
      </c>
      <c r="X341" s="78">
        <v>0.62</v>
      </c>
      <c r="Y341" s="70">
        <v>3.6</v>
      </c>
      <c r="Z341" s="71">
        <v>4</v>
      </c>
      <c r="AA341" s="77">
        <v>-0.5</v>
      </c>
      <c r="AB341" s="77">
        <v>-0.16</v>
      </c>
      <c r="AC341" s="60">
        <v>0</v>
      </c>
      <c r="AD341" s="63" t="s">
        <v>25</v>
      </c>
    </row>
    <row r="342" spans="1:30" ht="17.25" thickBot="1">
      <c r="A342" s="72">
        <v>574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4232</v>
      </c>
      <c r="G342" s="69">
        <v>1995</v>
      </c>
      <c r="H342" s="70">
        <v>11</v>
      </c>
      <c r="I342" s="71">
        <v>280</v>
      </c>
      <c r="J342" s="71">
        <v>25</v>
      </c>
      <c r="K342" s="71">
        <v>19.399999999999999</v>
      </c>
      <c r="L342" s="71">
        <v>3.1</v>
      </c>
      <c r="M342" s="70">
        <v>2</v>
      </c>
      <c r="N342" s="71">
        <v>61</v>
      </c>
      <c r="O342" s="60">
        <v>0</v>
      </c>
      <c r="P342" s="70">
        <v>9</v>
      </c>
      <c r="Q342" s="71">
        <v>18</v>
      </c>
      <c r="R342" s="71">
        <v>4</v>
      </c>
      <c r="S342" s="70">
        <v>1.45</v>
      </c>
      <c r="T342" s="71">
        <v>6</v>
      </c>
      <c r="U342" s="71">
        <v>3</v>
      </c>
      <c r="V342" s="78">
        <v>3</v>
      </c>
      <c r="W342" s="78">
        <v>0.96</v>
      </c>
      <c r="X342" s="78">
        <v>1.2</v>
      </c>
      <c r="Y342" s="70">
        <v>6</v>
      </c>
      <c r="Z342" s="71">
        <v>4.2</v>
      </c>
      <c r="AA342" s="78">
        <v>1.8</v>
      </c>
      <c r="AB342" s="78">
        <v>0.57999999999999996</v>
      </c>
      <c r="AC342" s="78">
        <v>1.18</v>
      </c>
      <c r="AD342" s="63" t="s">
        <v>25</v>
      </c>
    </row>
    <row r="343" spans="1:30" ht="17.25" thickBot="1">
      <c r="A343" s="72">
        <v>556</v>
      </c>
      <c r="B343" s="57" t="s">
        <v>3210</v>
      </c>
      <c r="C343" s="58" t="s">
        <v>1844</v>
      </c>
      <c r="D343" s="69" t="s">
        <v>1819</v>
      </c>
      <c r="E343" s="58" t="s">
        <v>2347</v>
      </c>
      <c r="F343" s="69" t="s">
        <v>3752</v>
      </c>
      <c r="G343" s="69">
        <v>1999</v>
      </c>
      <c r="H343" s="70">
        <v>9</v>
      </c>
      <c r="I343" s="71">
        <v>273</v>
      </c>
      <c r="J343" s="71">
        <v>30</v>
      </c>
      <c r="K343" s="71">
        <v>19</v>
      </c>
      <c r="L343" s="71">
        <v>3</v>
      </c>
      <c r="M343" s="70">
        <v>2</v>
      </c>
      <c r="N343" s="71">
        <v>63</v>
      </c>
      <c r="O343" s="60">
        <v>0</v>
      </c>
      <c r="P343" s="70">
        <v>7</v>
      </c>
      <c r="Q343" s="71">
        <v>21</v>
      </c>
      <c r="R343" s="71">
        <v>2</v>
      </c>
      <c r="S343" s="70">
        <v>0.56000000000000005</v>
      </c>
      <c r="T343" s="71">
        <v>2</v>
      </c>
      <c r="U343" s="71">
        <v>6</v>
      </c>
      <c r="V343" s="77">
        <v>-4</v>
      </c>
      <c r="W343" s="77">
        <v>-1.32</v>
      </c>
      <c r="X343" s="77">
        <v>-0.24</v>
      </c>
      <c r="Y343" s="70">
        <v>2.8</v>
      </c>
      <c r="Z343" s="71">
        <v>6.1</v>
      </c>
      <c r="AA343" s="77">
        <v>-3.3</v>
      </c>
      <c r="AB343" s="77">
        <v>-1.08</v>
      </c>
      <c r="AC343" s="77">
        <v>-0.38</v>
      </c>
      <c r="AD343" s="63" t="s">
        <v>25</v>
      </c>
    </row>
    <row r="344" spans="1:30" ht="17.25" thickBot="1">
      <c r="A344" s="72">
        <v>40</v>
      </c>
      <c r="B344" s="57" t="s">
        <v>3383</v>
      </c>
      <c r="C344" s="58" t="s">
        <v>1814</v>
      </c>
      <c r="D344" s="69" t="s">
        <v>104</v>
      </c>
      <c r="E344" s="58" t="s">
        <v>81</v>
      </c>
      <c r="F344" s="69" t="s">
        <v>3861</v>
      </c>
      <c r="G344" s="69">
        <v>2001</v>
      </c>
      <c r="H344" s="70">
        <v>3</v>
      </c>
      <c r="I344" s="71">
        <v>270</v>
      </c>
      <c r="J344" s="71">
        <v>90</v>
      </c>
      <c r="K344" s="71">
        <v>18.8</v>
      </c>
      <c r="L344" s="71">
        <v>3</v>
      </c>
      <c r="M344" s="70">
        <v>3</v>
      </c>
      <c r="N344" s="71">
        <v>90</v>
      </c>
      <c r="O344" s="71">
        <v>3</v>
      </c>
      <c r="P344" s="59">
        <v>0</v>
      </c>
      <c r="Q344" s="60"/>
      <c r="R344" s="71">
        <v>5</v>
      </c>
      <c r="S344" s="70">
        <v>1</v>
      </c>
      <c r="T344" s="71">
        <v>4</v>
      </c>
      <c r="U344" s="71">
        <v>8</v>
      </c>
      <c r="V344" s="77">
        <v>-4</v>
      </c>
      <c r="W344" s="77">
        <v>-1.33</v>
      </c>
      <c r="X344" s="77">
        <v>-1.64</v>
      </c>
      <c r="Y344" s="70">
        <v>3.5</v>
      </c>
      <c r="Z344" s="71">
        <v>4.7</v>
      </c>
      <c r="AA344" s="77">
        <v>-1.2</v>
      </c>
      <c r="AB344" s="77">
        <v>-0.41</v>
      </c>
      <c r="AC344" s="77">
        <v>-0.99</v>
      </c>
      <c r="AD344" s="63" t="s">
        <v>25</v>
      </c>
    </row>
    <row r="345" spans="1:30" ht="17.25" thickBot="1">
      <c r="A345" s="72">
        <v>519</v>
      </c>
      <c r="B345" s="57" t="s">
        <v>3208</v>
      </c>
      <c r="C345" s="58" t="s">
        <v>1846</v>
      </c>
      <c r="D345" s="69" t="s">
        <v>1819</v>
      </c>
      <c r="E345" s="58" t="s">
        <v>95</v>
      </c>
      <c r="F345" s="69" t="s">
        <v>4190</v>
      </c>
      <c r="G345" s="69">
        <v>1999</v>
      </c>
      <c r="H345" s="70">
        <v>9</v>
      </c>
      <c r="I345" s="71">
        <v>269</v>
      </c>
      <c r="J345" s="71">
        <v>30</v>
      </c>
      <c r="K345" s="71">
        <v>18.7</v>
      </c>
      <c r="L345" s="71">
        <v>3</v>
      </c>
      <c r="M345" s="70">
        <v>1</v>
      </c>
      <c r="N345" s="71">
        <v>78</v>
      </c>
      <c r="O345" s="60">
        <v>0</v>
      </c>
      <c r="P345" s="70">
        <v>8</v>
      </c>
      <c r="Q345" s="71">
        <v>24</v>
      </c>
      <c r="R345" s="71">
        <v>2</v>
      </c>
      <c r="S345" s="70">
        <v>1.56</v>
      </c>
      <c r="T345" s="71">
        <v>4</v>
      </c>
      <c r="U345" s="71">
        <v>6</v>
      </c>
      <c r="V345" s="77">
        <v>-2</v>
      </c>
      <c r="W345" s="77">
        <v>-0.67</v>
      </c>
      <c r="X345" s="77">
        <v>-0.13</v>
      </c>
      <c r="Y345" s="70">
        <v>5.9</v>
      </c>
      <c r="Z345" s="71">
        <v>5.2</v>
      </c>
      <c r="AA345" s="78">
        <v>0.7</v>
      </c>
      <c r="AB345" s="78">
        <v>0.22</v>
      </c>
      <c r="AC345" s="78">
        <v>0.71</v>
      </c>
      <c r="AD345" s="63" t="s">
        <v>25</v>
      </c>
    </row>
    <row r="346" spans="1:30" ht="17.25" thickBot="1">
      <c r="A346" s="72">
        <v>166</v>
      </c>
      <c r="B346" s="57" t="s">
        <v>3200</v>
      </c>
      <c r="C346" s="58" t="s">
        <v>1812</v>
      </c>
      <c r="D346" s="69" t="s">
        <v>103</v>
      </c>
      <c r="E346" s="58" t="s">
        <v>93</v>
      </c>
      <c r="F346" s="69" t="s">
        <v>3954</v>
      </c>
      <c r="G346" s="69">
        <v>2001</v>
      </c>
      <c r="H346" s="70">
        <v>8</v>
      </c>
      <c r="I346" s="71">
        <v>267</v>
      </c>
      <c r="J346" s="71">
        <v>33</v>
      </c>
      <c r="K346" s="71">
        <v>18.5</v>
      </c>
      <c r="L346" s="71">
        <v>3</v>
      </c>
      <c r="M346" s="70">
        <v>2</v>
      </c>
      <c r="N346" s="71">
        <v>79</v>
      </c>
      <c r="O346" s="60">
        <v>0</v>
      </c>
      <c r="P346" s="70">
        <v>6</v>
      </c>
      <c r="Q346" s="71">
        <v>18</v>
      </c>
      <c r="R346" s="71">
        <v>3</v>
      </c>
      <c r="S346" s="70">
        <v>1</v>
      </c>
      <c r="T346" s="71">
        <v>6</v>
      </c>
      <c r="U346" s="71">
        <v>5</v>
      </c>
      <c r="V346" s="78">
        <v>1</v>
      </c>
      <c r="W346" s="78">
        <v>0.34</v>
      </c>
      <c r="X346" s="78">
        <v>0.8</v>
      </c>
      <c r="Y346" s="70">
        <v>4.8</v>
      </c>
      <c r="Z346" s="71">
        <v>5.2</v>
      </c>
      <c r="AA346" s="77">
        <v>-0.4</v>
      </c>
      <c r="AB346" s="77">
        <v>-0.15</v>
      </c>
      <c r="AC346" s="78">
        <v>0.35</v>
      </c>
      <c r="AD346" s="63" t="s">
        <v>25</v>
      </c>
    </row>
    <row r="347" spans="1:30" ht="17.25" thickBot="1">
      <c r="A347" s="72">
        <v>517</v>
      </c>
      <c r="B347" s="57" t="s">
        <v>2330</v>
      </c>
      <c r="C347" s="58" t="s">
        <v>1841</v>
      </c>
      <c r="D347" s="69" t="s">
        <v>102</v>
      </c>
      <c r="E347" s="58" t="s">
        <v>93</v>
      </c>
      <c r="F347" s="69" t="s">
        <v>4188</v>
      </c>
      <c r="G347" s="69">
        <v>2002</v>
      </c>
      <c r="H347" s="70">
        <v>8</v>
      </c>
      <c r="I347" s="71">
        <v>264</v>
      </c>
      <c r="J347" s="71">
        <v>33</v>
      </c>
      <c r="K347" s="71">
        <v>18.3</v>
      </c>
      <c r="L347" s="71">
        <v>2.9</v>
      </c>
      <c r="M347" s="70">
        <v>3</v>
      </c>
      <c r="N347" s="71">
        <v>67</v>
      </c>
      <c r="O347" s="60">
        <v>0</v>
      </c>
      <c r="P347" s="70">
        <v>5</v>
      </c>
      <c r="Q347" s="71">
        <v>13</v>
      </c>
      <c r="R347" s="71">
        <v>8</v>
      </c>
      <c r="S347" s="70">
        <v>0.88</v>
      </c>
      <c r="T347" s="71">
        <v>2</v>
      </c>
      <c r="U347" s="71">
        <v>8</v>
      </c>
      <c r="V347" s="77">
        <v>-6</v>
      </c>
      <c r="W347" s="77">
        <v>-2.0499999999999998</v>
      </c>
      <c r="X347" s="77">
        <v>-2.12</v>
      </c>
      <c r="Y347" s="70">
        <v>3.5</v>
      </c>
      <c r="Z347" s="71">
        <v>7.5</v>
      </c>
      <c r="AA347" s="77">
        <v>-4</v>
      </c>
      <c r="AB347" s="77">
        <v>-1.38</v>
      </c>
      <c r="AC347" s="77">
        <v>-1.1499999999999999</v>
      </c>
      <c r="AD347" s="63" t="s">
        <v>25</v>
      </c>
    </row>
    <row r="348" spans="1:30" ht="17.25" thickBot="1">
      <c r="A348" s="72">
        <v>465</v>
      </c>
      <c r="B348" s="57" t="s">
        <v>2925</v>
      </c>
      <c r="C348" s="58" t="s">
        <v>1812</v>
      </c>
      <c r="D348" s="69" t="s">
        <v>1819</v>
      </c>
      <c r="E348" s="58" t="s">
        <v>2347</v>
      </c>
      <c r="F348" s="69" t="s">
        <v>4094</v>
      </c>
      <c r="G348" s="69">
        <v>2003</v>
      </c>
      <c r="H348" s="70">
        <v>8</v>
      </c>
      <c r="I348" s="71">
        <v>258</v>
      </c>
      <c r="J348" s="71">
        <v>32</v>
      </c>
      <c r="K348" s="71">
        <v>17.899999999999999</v>
      </c>
      <c r="L348" s="71">
        <v>2.9</v>
      </c>
      <c r="M348" s="70">
        <v>2</v>
      </c>
      <c r="N348" s="71">
        <v>69</v>
      </c>
      <c r="O348" s="60">
        <v>0</v>
      </c>
      <c r="P348" s="70">
        <v>6</v>
      </c>
      <c r="Q348" s="71">
        <v>20</v>
      </c>
      <c r="R348" s="71">
        <v>3</v>
      </c>
      <c r="S348" s="70">
        <v>0.5</v>
      </c>
      <c r="T348" s="71">
        <v>1</v>
      </c>
      <c r="U348" s="71">
        <v>8</v>
      </c>
      <c r="V348" s="77">
        <v>-7</v>
      </c>
      <c r="W348" s="77">
        <v>-2.44</v>
      </c>
      <c r="X348" s="77">
        <v>-1.6</v>
      </c>
      <c r="Y348" s="70">
        <v>2.1</v>
      </c>
      <c r="Z348" s="71">
        <v>5</v>
      </c>
      <c r="AA348" s="77">
        <v>-3</v>
      </c>
      <c r="AB348" s="77">
        <v>-1.04</v>
      </c>
      <c r="AC348" s="77">
        <v>-0.33</v>
      </c>
      <c r="AD348" s="63" t="s">
        <v>25</v>
      </c>
    </row>
    <row r="349" spans="1:30" ht="17.25" thickBot="1">
      <c r="A349" s="72">
        <v>506</v>
      </c>
      <c r="B349" s="57" t="s">
        <v>317</v>
      </c>
      <c r="C349" s="58" t="s">
        <v>1836</v>
      </c>
      <c r="D349" s="69" t="s">
        <v>1819</v>
      </c>
      <c r="E349" s="58" t="s">
        <v>77</v>
      </c>
      <c r="F349" s="69" t="s">
        <v>4183</v>
      </c>
      <c r="G349" s="69">
        <v>2001</v>
      </c>
      <c r="H349" s="70">
        <v>5</v>
      </c>
      <c r="I349" s="71">
        <v>257</v>
      </c>
      <c r="J349" s="71">
        <v>51</v>
      </c>
      <c r="K349" s="71">
        <v>17.8</v>
      </c>
      <c r="L349" s="71">
        <v>2.9</v>
      </c>
      <c r="M349" s="70">
        <v>3</v>
      </c>
      <c r="N349" s="71">
        <v>73</v>
      </c>
      <c r="O349" s="60">
        <v>0</v>
      </c>
      <c r="P349" s="70">
        <v>2</v>
      </c>
      <c r="Q349" s="71">
        <v>19</v>
      </c>
      <c r="R349" s="60">
        <v>0</v>
      </c>
      <c r="S349" s="70">
        <v>1.2</v>
      </c>
      <c r="T349" s="71">
        <v>4</v>
      </c>
      <c r="U349" s="71">
        <v>2</v>
      </c>
      <c r="V349" s="78">
        <v>2</v>
      </c>
      <c r="W349" s="78">
        <v>0.7</v>
      </c>
      <c r="X349" s="78">
        <v>0.78</v>
      </c>
      <c r="Y349" s="70">
        <v>4.4000000000000004</v>
      </c>
      <c r="Z349" s="71">
        <v>2.4</v>
      </c>
      <c r="AA349" s="78">
        <v>2</v>
      </c>
      <c r="AB349" s="78">
        <v>0.71</v>
      </c>
      <c r="AC349" s="78">
        <v>0.25</v>
      </c>
      <c r="AD349" s="63" t="s">
        <v>25</v>
      </c>
    </row>
    <row r="350" spans="1:30" ht="17.25" thickBot="1">
      <c r="A350" s="72">
        <v>326</v>
      </c>
      <c r="B350" s="57" t="s">
        <v>238</v>
      </c>
      <c r="C350" s="58" t="s">
        <v>1812</v>
      </c>
      <c r="D350" s="69" t="s">
        <v>1853</v>
      </c>
      <c r="E350" s="58" t="s">
        <v>65</v>
      </c>
      <c r="F350" s="69" t="s">
        <v>4063</v>
      </c>
      <c r="G350" s="69">
        <v>2004</v>
      </c>
      <c r="H350" s="70">
        <v>7</v>
      </c>
      <c r="I350" s="71">
        <v>252</v>
      </c>
      <c r="J350" s="71">
        <v>36</v>
      </c>
      <c r="K350" s="71">
        <v>17.5</v>
      </c>
      <c r="L350" s="71">
        <v>2.8</v>
      </c>
      <c r="M350" s="70">
        <v>3</v>
      </c>
      <c r="N350" s="71">
        <v>71</v>
      </c>
      <c r="O350" s="60">
        <v>0</v>
      </c>
      <c r="P350" s="70">
        <v>4</v>
      </c>
      <c r="Q350" s="71">
        <v>10</v>
      </c>
      <c r="R350" s="71">
        <v>9</v>
      </c>
      <c r="S350" s="70">
        <v>1.86</v>
      </c>
      <c r="T350" s="71">
        <v>7</v>
      </c>
      <c r="U350" s="71">
        <v>2</v>
      </c>
      <c r="V350" s="78">
        <v>5</v>
      </c>
      <c r="W350" s="78">
        <v>1.79</v>
      </c>
      <c r="X350" s="78">
        <v>0.65</v>
      </c>
      <c r="Y350" s="70">
        <v>4.5</v>
      </c>
      <c r="Z350" s="71">
        <v>2.7</v>
      </c>
      <c r="AA350" s="78">
        <v>1.9</v>
      </c>
      <c r="AB350" s="78">
        <v>0.67</v>
      </c>
      <c r="AC350" s="77">
        <v>-0.38</v>
      </c>
      <c r="AD350" s="63" t="s">
        <v>25</v>
      </c>
    </row>
    <row r="351" spans="1:30" ht="17.25" thickBot="1">
      <c r="A351" s="72">
        <v>444</v>
      </c>
      <c r="B351" s="57" t="s">
        <v>288</v>
      </c>
      <c r="C351" s="58" t="s">
        <v>1824</v>
      </c>
      <c r="D351" s="69" t="s">
        <v>1833</v>
      </c>
      <c r="E351" s="58" t="s">
        <v>63</v>
      </c>
      <c r="F351" s="69" t="s">
        <v>3977</v>
      </c>
      <c r="G351" s="69">
        <v>1993</v>
      </c>
      <c r="H351" s="70">
        <v>4</v>
      </c>
      <c r="I351" s="71">
        <v>251</v>
      </c>
      <c r="J351" s="71">
        <v>63</v>
      </c>
      <c r="K351" s="71">
        <v>17.399999999999999</v>
      </c>
      <c r="L351" s="71">
        <v>2.8</v>
      </c>
      <c r="M351" s="70">
        <v>3</v>
      </c>
      <c r="N351" s="71">
        <v>78</v>
      </c>
      <c r="O351" s="71">
        <v>2</v>
      </c>
      <c r="P351" s="70">
        <v>1</v>
      </c>
      <c r="Q351" s="71">
        <v>16</v>
      </c>
      <c r="R351" s="71">
        <v>1</v>
      </c>
      <c r="S351" s="70">
        <v>2.5</v>
      </c>
      <c r="T351" s="71">
        <v>4</v>
      </c>
      <c r="U351" s="71">
        <v>2</v>
      </c>
      <c r="V351" s="78">
        <v>2</v>
      </c>
      <c r="W351" s="78">
        <v>0.72</v>
      </c>
      <c r="X351" s="77">
        <v>-0.49</v>
      </c>
      <c r="Y351" s="70">
        <v>4.2</v>
      </c>
      <c r="Z351" s="71">
        <v>2.4</v>
      </c>
      <c r="AA351" s="78">
        <v>1.8</v>
      </c>
      <c r="AB351" s="78">
        <v>0.65</v>
      </c>
      <c r="AC351" s="77">
        <v>-0.49</v>
      </c>
      <c r="AD351" s="63" t="s">
        <v>25</v>
      </c>
    </row>
    <row r="352" spans="1:30" ht="17.25" thickBot="1">
      <c r="A352" s="72">
        <v>307</v>
      </c>
      <c r="B352" s="57" t="s">
        <v>1787</v>
      </c>
      <c r="C352" s="58" t="s">
        <v>1834</v>
      </c>
      <c r="D352" s="69" t="s">
        <v>104</v>
      </c>
      <c r="E352" s="58" t="s">
        <v>63</v>
      </c>
      <c r="F352" s="69" t="s">
        <v>4046</v>
      </c>
      <c r="G352" s="69">
        <v>2000</v>
      </c>
      <c r="H352" s="70">
        <v>6</v>
      </c>
      <c r="I352" s="71">
        <v>248</v>
      </c>
      <c r="J352" s="71">
        <v>41</v>
      </c>
      <c r="K352" s="71">
        <v>17.2</v>
      </c>
      <c r="L352" s="71">
        <v>2.8</v>
      </c>
      <c r="M352" s="70">
        <v>3</v>
      </c>
      <c r="N352" s="71">
        <v>81</v>
      </c>
      <c r="O352" s="71">
        <v>2</v>
      </c>
      <c r="P352" s="70">
        <v>3</v>
      </c>
      <c r="Q352" s="71">
        <v>2</v>
      </c>
      <c r="R352" s="71">
        <v>10</v>
      </c>
      <c r="S352" s="70">
        <v>2.67</v>
      </c>
      <c r="T352" s="71">
        <v>10</v>
      </c>
      <c r="U352" s="71">
        <v>5</v>
      </c>
      <c r="V352" s="78">
        <v>5</v>
      </c>
      <c r="W352" s="78">
        <v>1.81</v>
      </c>
      <c r="X352" s="78">
        <v>0.83</v>
      </c>
      <c r="Y352" s="70">
        <v>7.5</v>
      </c>
      <c r="Z352" s="71">
        <v>1.4</v>
      </c>
      <c r="AA352" s="78">
        <v>6.1</v>
      </c>
      <c r="AB352" s="78">
        <v>2.2200000000000002</v>
      </c>
      <c r="AC352" s="78">
        <v>1.4</v>
      </c>
      <c r="AD352" s="63" t="s">
        <v>25</v>
      </c>
    </row>
    <row r="353" spans="1:30" ht="17.25" thickBot="1">
      <c r="A353" s="72">
        <v>436</v>
      </c>
      <c r="B353" s="57" t="s">
        <v>3205</v>
      </c>
      <c r="C353" s="58" t="s">
        <v>1863</v>
      </c>
      <c r="D353" s="69" t="s">
        <v>102</v>
      </c>
      <c r="E353" s="58" t="s">
        <v>95</v>
      </c>
      <c r="F353" s="69" t="s">
        <v>3762</v>
      </c>
      <c r="G353" s="69">
        <v>2002</v>
      </c>
      <c r="H353" s="70">
        <v>10</v>
      </c>
      <c r="I353" s="71">
        <v>242</v>
      </c>
      <c r="J353" s="71">
        <v>24</v>
      </c>
      <c r="K353" s="71">
        <v>16.8</v>
      </c>
      <c r="L353" s="71">
        <v>2.7</v>
      </c>
      <c r="M353" s="70">
        <v>2</v>
      </c>
      <c r="N353" s="71">
        <v>59</v>
      </c>
      <c r="O353" s="60">
        <v>0</v>
      </c>
      <c r="P353" s="70">
        <v>8</v>
      </c>
      <c r="Q353" s="71">
        <v>16</v>
      </c>
      <c r="R353" s="71">
        <v>2</v>
      </c>
      <c r="S353" s="70">
        <v>1.4</v>
      </c>
      <c r="T353" s="71">
        <v>2</v>
      </c>
      <c r="U353" s="71">
        <v>5</v>
      </c>
      <c r="V353" s="77">
        <v>-3</v>
      </c>
      <c r="W353" s="77">
        <v>-1.1200000000000001</v>
      </c>
      <c r="X353" s="77">
        <v>-0.66</v>
      </c>
      <c r="Y353" s="70">
        <v>3.1</v>
      </c>
      <c r="Z353" s="71">
        <v>4.7</v>
      </c>
      <c r="AA353" s="77">
        <v>-1.5</v>
      </c>
      <c r="AB353" s="77">
        <v>-0.56999999999999995</v>
      </c>
      <c r="AC353" s="77">
        <v>-0.25</v>
      </c>
      <c r="AD353" s="63" t="s">
        <v>25</v>
      </c>
    </row>
    <row r="354" spans="1:30" ht="17.25" thickBot="1">
      <c r="A354" s="72">
        <v>144</v>
      </c>
      <c r="B354" s="57" t="s">
        <v>2921</v>
      </c>
      <c r="C354" s="58" t="s">
        <v>1844</v>
      </c>
      <c r="D354" s="69" t="s">
        <v>104</v>
      </c>
      <c r="E354" s="58" t="s">
        <v>2347</v>
      </c>
      <c r="F354" s="69" t="s">
        <v>3937</v>
      </c>
      <c r="G354" s="69">
        <v>1999</v>
      </c>
      <c r="H354" s="70">
        <v>6</v>
      </c>
      <c r="I354" s="71">
        <v>241</v>
      </c>
      <c r="J354" s="71">
        <v>40</v>
      </c>
      <c r="K354" s="71">
        <v>16.7</v>
      </c>
      <c r="L354" s="71">
        <v>2.7</v>
      </c>
      <c r="M354" s="70">
        <v>2</v>
      </c>
      <c r="N354" s="71">
        <v>90</v>
      </c>
      <c r="O354" s="71">
        <v>2</v>
      </c>
      <c r="P354" s="70">
        <v>4</v>
      </c>
      <c r="Q354" s="71">
        <v>15</v>
      </c>
      <c r="R354" s="71">
        <v>5</v>
      </c>
      <c r="S354" s="70">
        <v>0.67</v>
      </c>
      <c r="T354" s="71">
        <v>3</v>
      </c>
      <c r="U354" s="71">
        <v>11</v>
      </c>
      <c r="V354" s="77">
        <v>-8</v>
      </c>
      <c r="W354" s="77">
        <v>-2.99</v>
      </c>
      <c r="X354" s="77">
        <v>-2.2400000000000002</v>
      </c>
      <c r="Y354" s="70">
        <v>2.6</v>
      </c>
      <c r="Z354" s="71">
        <v>5.9</v>
      </c>
      <c r="AA354" s="77">
        <v>-3.3</v>
      </c>
      <c r="AB354" s="77">
        <v>-1.22</v>
      </c>
      <c r="AC354" s="77">
        <v>-0.54</v>
      </c>
      <c r="AD354" s="63" t="s">
        <v>25</v>
      </c>
    </row>
    <row r="355" spans="1:30" ht="17.25" thickBot="1">
      <c r="A355" s="72">
        <v>418</v>
      </c>
      <c r="B355" s="57" t="s">
        <v>3108</v>
      </c>
      <c r="C355" s="58" t="s">
        <v>1814</v>
      </c>
      <c r="D355" s="69" t="s">
        <v>1819</v>
      </c>
      <c r="E355" s="58" t="s">
        <v>2347</v>
      </c>
      <c r="F355" s="69" t="s">
        <v>4125</v>
      </c>
      <c r="G355" s="69">
        <v>2004</v>
      </c>
      <c r="H355" s="70">
        <v>7</v>
      </c>
      <c r="I355" s="71">
        <v>241</v>
      </c>
      <c r="J355" s="71">
        <v>34</v>
      </c>
      <c r="K355" s="71">
        <v>16.7</v>
      </c>
      <c r="L355" s="71">
        <v>2.7</v>
      </c>
      <c r="M355" s="70">
        <v>3</v>
      </c>
      <c r="N355" s="71">
        <v>67</v>
      </c>
      <c r="O355" s="60">
        <v>0</v>
      </c>
      <c r="P355" s="70">
        <v>4</v>
      </c>
      <c r="Q355" s="71">
        <v>10</v>
      </c>
      <c r="R355" s="71">
        <v>4</v>
      </c>
      <c r="S355" s="70">
        <v>0.14000000000000001</v>
      </c>
      <c r="T355" s="71">
        <v>2</v>
      </c>
      <c r="U355" s="71">
        <v>8</v>
      </c>
      <c r="V355" s="77">
        <v>-6</v>
      </c>
      <c r="W355" s="77">
        <v>-2.2400000000000002</v>
      </c>
      <c r="X355" s="77">
        <v>-1.34</v>
      </c>
      <c r="Y355" s="70">
        <v>2</v>
      </c>
      <c r="Z355" s="71">
        <v>7.6</v>
      </c>
      <c r="AA355" s="77">
        <v>-5.6</v>
      </c>
      <c r="AB355" s="77">
        <v>-2.09</v>
      </c>
      <c r="AC355" s="77">
        <v>-1.59</v>
      </c>
      <c r="AD355" s="63" t="s">
        <v>25</v>
      </c>
    </row>
    <row r="356" spans="1:30" ht="17.25" thickBot="1">
      <c r="A356" s="72">
        <v>572</v>
      </c>
      <c r="B356" s="57" t="s">
        <v>345</v>
      </c>
      <c r="C356" s="58" t="s">
        <v>1841</v>
      </c>
      <c r="D356" s="69" t="s">
        <v>103</v>
      </c>
      <c r="E356" s="58" t="s">
        <v>63</v>
      </c>
      <c r="F356" s="69" t="s">
        <v>4231</v>
      </c>
      <c r="G356" s="69">
        <v>2000</v>
      </c>
      <c r="H356" s="70">
        <v>8</v>
      </c>
      <c r="I356" s="71">
        <v>241</v>
      </c>
      <c r="J356" s="71">
        <v>30</v>
      </c>
      <c r="K356" s="71">
        <v>16.7</v>
      </c>
      <c r="L356" s="71">
        <v>2.7</v>
      </c>
      <c r="M356" s="70">
        <v>2</v>
      </c>
      <c r="N356" s="71">
        <v>62</v>
      </c>
      <c r="O356" s="60">
        <v>0</v>
      </c>
      <c r="P356" s="70">
        <v>6</v>
      </c>
      <c r="Q356" s="71">
        <v>20</v>
      </c>
      <c r="R356" s="71">
        <v>3</v>
      </c>
      <c r="S356" s="70">
        <v>2.13</v>
      </c>
      <c r="T356" s="71">
        <v>10</v>
      </c>
      <c r="U356" s="71">
        <v>2</v>
      </c>
      <c r="V356" s="78">
        <v>8</v>
      </c>
      <c r="W356" s="78">
        <v>2.99</v>
      </c>
      <c r="X356" s="78">
        <v>2.2400000000000002</v>
      </c>
      <c r="Y356" s="70">
        <v>6.8</v>
      </c>
      <c r="Z356" s="71">
        <v>1.5</v>
      </c>
      <c r="AA356" s="78">
        <v>5.3</v>
      </c>
      <c r="AB356" s="78">
        <v>1.98</v>
      </c>
      <c r="AC356" s="78">
        <v>1.1100000000000001</v>
      </c>
      <c r="AD356" s="63" t="s">
        <v>25</v>
      </c>
    </row>
    <row r="357" spans="1:30" ht="17.25" thickBot="1">
      <c r="A357" s="72">
        <v>520</v>
      </c>
      <c r="B357" s="57" t="s">
        <v>325</v>
      </c>
      <c r="C357" s="58" t="s">
        <v>1812</v>
      </c>
      <c r="D357" s="69" t="s">
        <v>103</v>
      </c>
      <c r="E357" s="58" t="s">
        <v>71</v>
      </c>
      <c r="F357" s="69" t="s">
        <v>4191</v>
      </c>
      <c r="G357" s="69">
        <v>2000</v>
      </c>
      <c r="H357" s="70">
        <v>11</v>
      </c>
      <c r="I357" s="71">
        <v>240</v>
      </c>
      <c r="J357" s="71">
        <v>22</v>
      </c>
      <c r="K357" s="71">
        <v>16.7</v>
      </c>
      <c r="L357" s="71">
        <v>2.7</v>
      </c>
      <c r="M357" s="70">
        <v>1</v>
      </c>
      <c r="N357" s="71">
        <v>74</v>
      </c>
      <c r="O357" s="60">
        <v>0</v>
      </c>
      <c r="P357" s="70">
        <v>10</v>
      </c>
      <c r="Q357" s="71">
        <v>17</v>
      </c>
      <c r="R357" s="71">
        <v>5</v>
      </c>
      <c r="S357" s="70">
        <v>1.82</v>
      </c>
      <c r="T357" s="71">
        <v>4</v>
      </c>
      <c r="U357" s="71">
        <v>9</v>
      </c>
      <c r="V357" s="77">
        <v>-5</v>
      </c>
      <c r="W357" s="77">
        <v>-1.87</v>
      </c>
      <c r="X357" s="77">
        <v>-3</v>
      </c>
      <c r="Y357" s="70">
        <v>4.4000000000000004</v>
      </c>
      <c r="Z357" s="71">
        <v>8.3000000000000007</v>
      </c>
      <c r="AA357" s="77">
        <v>-3.9</v>
      </c>
      <c r="AB357" s="77">
        <v>-1.47</v>
      </c>
      <c r="AC357" s="77">
        <v>-1.82</v>
      </c>
      <c r="AD357" s="63" t="s">
        <v>25</v>
      </c>
    </row>
    <row r="358" spans="1:30" ht="17.25" thickBot="1">
      <c r="A358" s="72">
        <v>83</v>
      </c>
      <c r="B358" s="57" t="s">
        <v>661</v>
      </c>
      <c r="C358" s="58" t="s">
        <v>1838</v>
      </c>
      <c r="D358" s="69" t="s">
        <v>1819</v>
      </c>
      <c r="E358" s="58" t="s">
        <v>95</v>
      </c>
      <c r="F358" s="69" t="s">
        <v>3893</v>
      </c>
      <c r="G358" s="69">
        <v>1997</v>
      </c>
      <c r="H358" s="70">
        <v>9</v>
      </c>
      <c r="I358" s="71">
        <v>238</v>
      </c>
      <c r="J358" s="71">
        <v>26</v>
      </c>
      <c r="K358" s="71">
        <v>16.5</v>
      </c>
      <c r="L358" s="71">
        <v>2.6</v>
      </c>
      <c r="M358" s="70">
        <v>2</v>
      </c>
      <c r="N358" s="71">
        <v>65</v>
      </c>
      <c r="O358" s="60">
        <v>0</v>
      </c>
      <c r="P358" s="70">
        <v>7</v>
      </c>
      <c r="Q358" s="71">
        <v>15</v>
      </c>
      <c r="R358" s="71">
        <v>7</v>
      </c>
      <c r="S358" s="70">
        <v>0.67</v>
      </c>
      <c r="T358" s="71">
        <v>2</v>
      </c>
      <c r="U358" s="71">
        <v>4</v>
      </c>
      <c r="V358" s="77">
        <v>-2</v>
      </c>
      <c r="W358" s="77">
        <v>-0.76</v>
      </c>
      <c r="X358" s="77">
        <v>-0.23</v>
      </c>
      <c r="Y358" s="70">
        <v>3.9</v>
      </c>
      <c r="Z358" s="71">
        <v>4.8</v>
      </c>
      <c r="AA358" s="77">
        <v>-0.9</v>
      </c>
      <c r="AB358" s="77">
        <v>-0.33</v>
      </c>
      <c r="AC358" s="78">
        <v>0.04</v>
      </c>
      <c r="AD358" s="63" t="s">
        <v>25</v>
      </c>
    </row>
    <row r="359" spans="1:30" ht="17.25" thickBot="1">
      <c r="A359" s="72">
        <v>283</v>
      </c>
      <c r="B359" s="57" t="s">
        <v>219</v>
      </c>
      <c r="C359" s="58" t="s">
        <v>1838</v>
      </c>
      <c r="D359" s="69" t="s">
        <v>1819</v>
      </c>
      <c r="E359" s="58" t="s">
        <v>87</v>
      </c>
      <c r="F359" s="69" t="s">
        <v>4030</v>
      </c>
      <c r="G359" s="69">
        <v>2001</v>
      </c>
      <c r="H359" s="70">
        <v>3</v>
      </c>
      <c r="I359" s="71">
        <v>237</v>
      </c>
      <c r="J359" s="71">
        <v>79</v>
      </c>
      <c r="K359" s="71">
        <v>16.5</v>
      </c>
      <c r="L359" s="71">
        <v>2.6</v>
      </c>
      <c r="M359" s="70">
        <v>3</v>
      </c>
      <c r="N359" s="71">
        <v>79</v>
      </c>
      <c r="O359" s="60">
        <v>0</v>
      </c>
      <c r="P359" s="59">
        <v>0</v>
      </c>
      <c r="Q359" s="60"/>
      <c r="R359" s="60">
        <v>0</v>
      </c>
      <c r="S359" s="70">
        <v>1</v>
      </c>
      <c r="T359" s="71">
        <v>4</v>
      </c>
      <c r="U359" s="71">
        <v>5</v>
      </c>
      <c r="V359" s="77">
        <v>-1</v>
      </c>
      <c r="W359" s="77">
        <v>-0.38</v>
      </c>
      <c r="X359" s="78">
        <v>0.37</v>
      </c>
      <c r="Y359" s="70">
        <v>2.9</v>
      </c>
      <c r="Z359" s="71">
        <v>2.8</v>
      </c>
      <c r="AA359" s="78">
        <v>0.1</v>
      </c>
      <c r="AB359" s="78">
        <v>0.03</v>
      </c>
      <c r="AC359" s="78">
        <v>0.56999999999999995</v>
      </c>
      <c r="AD359" s="63" t="s">
        <v>25</v>
      </c>
    </row>
    <row r="360" spans="1:30" ht="17.25" thickBot="1">
      <c r="A360" s="72">
        <v>80</v>
      </c>
      <c r="B360" s="57" t="s">
        <v>3246</v>
      </c>
      <c r="C360" s="58" t="s">
        <v>1840</v>
      </c>
      <c r="D360" s="69" t="s">
        <v>102</v>
      </c>
      <c r="E360" s="58" t="s">
        <v>81</v>
      </c>
      <c r="F360" s="69" t="s">
        <v>3891</v>
      </c>
      <c r="G360" s="69">
        <v>2001</v>
      </c>
      <c r="H360" s="70">
        <v>8</v>
      </c>
      <c r="I360" s="71">
        <v>234</v>
      </c>
      <c r="J360" s="71">
        <v>29</v>
      </c>
      <c r="K360" s="71">
        <v>16.3</v>
      </c>
      <c r="L360" s="71">
        <v>2.6</v>
      </c>
      <c r="M360" s="70">
        <v>3</v>
      </c>
      <c r="N360" s="71">
        <v>58</v>
      </c>
      <c r="O360" s="60">
        <v>0</v>
      </c>
      <c r="P360" s="70">
        <v>5</v>
      </c>
      <c r="Q360" s="71">
        <v>12</v>
      </c>
      <c r="R360" s="60">
        <v>0</v>
      </c>
      <c r="S360" s="70">
        <v>1.25</v>
      </c>
      <c r="T360" s="71">
        <v>4</v>
      </c>
      <c r="U360" s="71">
        <v>4</v>
      </c>
      <c r="V360" s="60">
        <v>0</v>
      </c>
      <c r="W360" s="60">
        <v>0</v>
      </c>
      <c r="X360" s="60">
        <v>0</v>
      </c>
      <c r="Y360" s="70">
        <v>4.2</v>
      </c>
      <c r="Z360" s="71">
        <v>3.6</v>
      </c>
      <c r="AA360" s="78">
        <v>0.6</v>
      </c>
      <c r="AB360" s="78">
        <v>0.23</v>
      </c>
      <c r="AC360" s="77">
        <v>-0.2</v>
      </c>
      <c r="AD360" s="63" t="s">
        <v>25</v>
      </c>
    </row>
    <row r="361" spans="1:30" ht="17.25" thickBot="1">
      <c r="A361" s="72">
        <v>410</v>
      </c>
      <c r="B361" s="57" t="s">
        <v>278</v>
      </c>
      <c r="C361" s="58" t="s">
        <v>1841</v>
      </c>
      <c r="D361" s="69" t="s">
        <v>103</v>
      </c>
      <c r="E361" s="58" t="s">
        <v>65</v>
      </c>
      <c r="F361" s="69" t="s">
        <v>4122</v>
      </c>
      <c r="G361" s="69">
        <v>1998</v>
      </c>
      <c r="H361" s="70">
        <v>7</v>
      </c>
      <c r="I361" s="71">
        <v>233</v>
      </c>
      <c r="J361" s="71">
        <v>33</v>
      </c>
      <c r="K361" s="71">
        <v>16.2</v>
      </c>
      <c r="L361" s="71">
        <v>2.6</v>
      </c>
      <c r="M361" s="70">
        <v>2</v>
      </c>
      <c r="N361" s="71">
        <v>68</v>
      </c>
      <c r="O361" s="71">
        <v>1</v>
      </c>
      <c r="P361" s="70">
        <v>5</v>
      </c>
      <c r="Q361" s="71">
        <v>20</v>
      </c>
      <c r="R361" s="71">
        <v>4</v>
      </c>
      <c r="S361" s="70">
        <v>1.71</v>
      </c>
      <c r="T361" s="71">
        <v>6</v>
      </c>
      <c r="U361" s="71">
        <v>4</v>
      </c>
      <c r="V361" s="78">
        <v>2</v>
      </c>
      <c r="W361" s="78">
        <v>0.77</v>
      </c>
      <c r="X361" s="77">
        <v>-0.56999999999999995</v>
      </c>
      <c r="Y361" s="70">
        <v>3.4</v>
      </c>
      <c r="Z361" s="71">
        <v>2.5</v>
      </c>
      <c r="AA361" s="78">
        <v>1</v>
      </c>
      <c r="AB361" s="78">
        <v>0.37</v>
      </c>
      <c r="AC361" s="77">
        <v>-0.74</v>
      </c>
      <c r="AD361" s="63" t="s">
        <v>25</v>
      </c>
    </row>
    <row r="362" spans="1:30" ht="17.25" thickBot="1">
      <c r="A362" s="72">
        <v>298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4041</v>
      </c>
      <c r="G362" s="69">
        <v>1993</v>
      </c>
      <c r="H362" s="70">
        <v>4</v>
      </c>
      <c r="I362" s="71">
        <v>226</v>
      </c>
      <c r="J362" s="71">
        <v>57</v>
      </c>
      <c r="K362" s="71">
        <v>15.7</v>
      </c>
      <c r="L362" s="71">
        <v>2.5</v>
      </c>
      <c r="M362" s="70">
        <v>2</v>
      </c>
      <c r="N362" s="71">
        <v>90</v>
      </c>
      <c r="O362" s="71">
        <v>2</v>
      </c>
      <c r="P362" s="70">
        <v>2</v>
      </c>
      <c r="Q362" s="71">
        <v>23</v>
      </c>
      <c r="R362" s="71">
        <v>9</v>
      </c>
      <c r="S362" s="59">
        <v>0</v>
      </c>
      <c r="T362" s="60">
        <v>0</v>
      </c>
      <c r="U362" s="71">
        <v>7</v>
      </c>
      <c r="V362" s="77">
        <v>-7</v>
      </c>
      <c r="W362" s="77">
        <v>-2.79</v>
      </c>
      <c r="X362" s="77">
        <v>-3.31</v>
      </c>
      <c r="Y362" s="70">
        <v>3.4</v>
      </c>
      <c r="Z362" s="71">
        <v>6.3</v>
      </c>
      <c r="AA362" s="77">
        <v>-2.9</v>
      </c>
      <c r="AB362" s="77">
        <v>-1.17</v>
      </c>
      <c r="AC362" s="77">
        <v>-1.71</v>
      </c>
      <c r="AD362" s="63" t="s">
        <v>25</v>
      </c>
    </row>
    <row r="363" spans="1:30" ht="17.25" thickBot="1">
      <c r="A363" s="72">
        <v>362</v>
      </c>
      <c r="B363" s="57" t="s">
        <v>3219</v>
      </c>
      <c r="C363" s="58" t="s">
        <v>1865</v>
      </c>
      <c r="D363" s="69" t="s">
        <v>104</v>
      </c>
      <c r="E363" s="58" t="s">
        <v>91</v>
      </c>
      <c r="F363" s="69" t="s">
        <v>4084</v>
      </c>
      <c r="G363" s="69">
        <v>1997</v>
      </c>
      <c r="H363" s="70">
        <v>4</v>
      </c>
      <c r="I363" s="71">
        <v>226</v>
      </c>
      <c r="J363" s="71">
        <v>57</v>
      </c>
      <c r="K363" s="71">
        <v>15.7</v>
      </c>
      <c r="L363" s="71">
        <v>2.5</v>
      </c>
      <c r="M363" s="70">
        <v>2</v>
      </c>
      <c r="N363" s="71">
        <v>90</v>
      </c>
      <c r="O363" s="71">
        <v>2</v>
      </c>
      <c r="P363" s="70">
        <v>2</v>
      </c>
      <c r="Q363" s="71">
        <v>23</v>
      </c>
      <c r="R363" s="71">
        <v>7</v>
      </c>
      <c r="S363" s="70">
        <v>1</v>
      </c>
      <c r="T363" s="71">
        <v>3</v>
      </c>
      <c r="U363" s="71">
        <v>6</v>
      </c>
      <c r="V363" s="77">
        <v>-3</v>
      </c>
      <c r="W363" s="77">
        <v>-1.19</v>
      </c>
      <c r="X363" s="77">
        <v>-1.1200000000000001</v>
      </c>
      <c r="Y363" s="70">
        <v>3.9</v>
      </c>
      <c r="Z363" s="71">
        <v>3.6</v>
      </c>
      <c r="AA363" s="78">
        <v>0.2</v>
      </c>
      <c r="AB363" s="78">
        <v>0.1</v>
      </c>
      <c r="AC363" s="78">
        <v>0.5</v>
      </c>
      <c r="AD363" s="63" t="s">
        <v>25</v>
      </c>
    </row>
    <row r="364" spans="1:30" ht="17.25" thickBot="1">
      <c r="A364" s="72">
        <v>197</v>
      </c>
      <c r="B364" s="57" t="s">
        <v>182</v>
      </c>
      <c r="C364" s="58" t="s">
        <v>1820</v>
      </c>
      <c r="D364" s="69" t="s">
        <v>1810</v>
      </c>
      <c r="E364" s="58" t="s">
        <v>91</v>
      </c>
      <c r="F364" s="69" t="s">
        <v>3980</v>
      </c>
      <c r="G364" s="69">
        <v>1996</v>
      </c>
      <c r="H364" s="70">
        <v>11</v>
      </c>
      <c r="I364" s="71">
        <v>222</v>
      </c>
      <c r="J364" s="71">
        <v>20</v>
      </c>
      <c r="K364" s="71">
        <v>15.4</v>
      </c>
      <c r="L364" s="71">
        <v>2.5</v>
      </c>
      <c r="M364" s="70">
        <v>2</v>
      </c>
      <c r="N364" s="71">
        <v>65</v>
      </c>
      <c r="O364" s="60">
        <v>0</v>
      </c>
      <c r="P364" s="70">
        <v>9</v>
      </c>
      <c r="Q364" s="71">
        <v>10</v>
      </c>
      <c r="R364" s="71">
        <v>5</v>
      </c>
      <c r="S364" s="70">
        <v>1.55</v>
      </c>
      <c r="T364" s="71">
        <v>3</v>
      </c>
      <c r="U364" s="71">
        <v>7</v>
      </c>
      <c r="V364" s="77">
        <v>-4</v>
      </c>
      <c r="W364" s="77">
        <v>-1.62</v>
      </c>
      <c r="X364" s="77">
        <v>-1.62</v>
      </c>
      <c r="Y364" s="70">
        <v>3.6</v>
      </c>
      <c r="Z364" s="71">
        <v>4.5</v>
      </c>
      <c r="AA364" s="77">
        <v>-0.9</v>
      </c>
      <c r="AB364" s="77">
        <v>-0.38</v>
      </c>
      <c r="AC364" s="77">
        <v>-7.0000000000000007E-2</v>
      </c>
      <c r="AD364" s="63" t="s">
        <v>25</v>
      </c>
    </row>
    <row r="365" spans="1:30" ht="17.25" thickBot="1">
      <c r="A365" s="72">
        <v>320</v>
      </c>
      <c r="B365" s="57" t="s">
        <v>2676</v>
      </c>
      <c r="C365" s="58" t="s">
        <v>1815</v>
      </c>
      <c r="D365" s="69" t="s">
        <v>104</v>
      </c>
      <c r="E365" s="58" t="s">
        <v>2348</v>
      </c>
      <c r="F365" s="69" t="s">
        <v>4058</v>
      </c>
      <c r="G365" s="69">
        <v>2001</v>
      </c>
      <c r="H365" s="70">
        <v>5</v>
      </c>
      <c r="I365" s="71">
        <v>222</v>
      </c>
      <c r="J365" s="71">
        <v>44</v>
      </c>
      <c r="K365" s="71">
        <v>15.4</v>
      </c>
      <c r="L365" s="71">
        <v>2.5</v>
      </c>
      <c r="M365" s="70">
        <v>1</v>
      </c>
      <c r="N365" s="71">
        <v>67</v>
      </c>
      <c r="O365" s="60">
        <v>0</v>
      </c>
      <c r="P365" s="70">
        <v>4</v>
      </c>
      <c r="Q365" s="71">
        <v>39</v>
      </c>
      <c r="R365" s="71">
        <v>9</v>
      </c>
      <c r="S365" s="70">
        <v>0.2</v>
      </c>
      <c r="T365" s="71">
        <v>5</v>
      </c>
      <c r="U365" s="71">
        <v>7</v>
      </c>
      <c r="V365" s="77">
        <v>-2</v>
      </c>
      <c r="W365" s="77">
        <v>-0.81</v>
      </c>
      <c r="X365" s="78">
        <v>1.18</v>
      </c>
      <c r="Y365" s="70">
        <v>2</v>
      </c>
      <c r="Z365" s="71">
        <v>7</v>
      </c>
      <c r="AA365" s="77">
        <v>-4.9000000000000004</v>
      </c>
      <c r="AB365" s="77">
        <v>-2</v>
      </c>
      <c r="AC365" s="77">
        <v>-0.84</v>
      </c>
      <c r="AD365" s="63" t="s">
        <v>25</v>
      </c>
    </row>
    <row r="366" spans="1:30" ht="17.25" thickBot="1">
      <c r="A366" s="72">
        <v>591</v>
      </c>
      <c r="B366" s="57" t="s">
        <v>353</v>
      </c>
      <c r="C366" s="58" t="s">
        <v>1838</v>
      </c>
      <c r="D366" s="69" t="s">
        <v>1833</v>
      </c>
      <c r="E366" s="58" t="s">
        <v>87</v>
      </c>
      <c r="F366" s="69" t="s">
        <v>4244</v>
      </c>
      <c r="G366" s="69">
        <v>2001</v>
      </c>
      <c r="H366" s="70">
        <v>7</v>
      </c>
      <c r="I366" s="71">
        <v>216</v>
      </c>
      <c r="J366" s="71">
        <v>31</v>
      </c>
      <c r="K366" s="71">
        <v>15</v>
      </c>
      <c r="L366" s="71">
        <v>2.4</v>
      </c>
      <c r="M366" s="70">
        <v>2</v>
      </c>
      <c r="N366" s="71">
        <v>90</v>
      </c>
      <c r="O366" s="71">
        <v>2</v>
      </c>
      <c r="P366" s="70">
        <v>5</v>
      </c>
      <c r="Q366" s="71">
        <v>7</v>
      </c>
      <c r="R366" s="71">
        <v>5</v>
      </c>
      <c r="S366" s="70">
        <v>1.1399999999999999</v>
      </c>
      <c r="T366" s="71">
        <v>4</v>
      </c>
      <c r="U366" s="71">
        <v>3</v>
      </c>
      <c r="V366" s="78">
        <v>1</v>
      </c>
      <c r="W366" s="78">
        <v>0.42</v>
      </c>
      <c r="X366" s="78">
        <v>1.3</v>
      </c>
      <c r="Y366" s="70">
        <v>4.2</v>
      </c>
      <c r="Z366" s="71">
        <v>2.8</v>
      </c>
      <c r="AA366" s="78">
        <v>1.5</v>
      </c>
      <c r="AB366" s="78">
        <v>0.62</v>
      </c>
      <c r="AC366" s="78">
        <v>1.26</v>
      </c>
      <c r="AD366" s="63" t="s">
        <v>25</v>
      </c>
    </row>
    <row r="367" spans="1:30" ht="17.25" thickBot="1">
      <c r="A367" s="72">
        <v>563</v>
      </c>
      <c r="B367" s="57" t="s">
        <v>2700</v>
      </c>
      <c r="C367" s="58" t="s">
        <v>1814</v>
      </c>
      <c r="D367" s="69" t="s">
        <v>103</v>
      </c>
      <c r="E367" s="58" t="s">
        <v>81</v>
      </c>
      <c r="F367" s="69" t="s">
        <v>4223</v>
      </c>
      <c r="G367" s="69">
        <v>2004</v>
      </c>
      <c r="H367" s="70">
        <v>9</v>
      </c>
      <c r="I367" s="71">
        <v>215</v>
      </c>
      <c r="J367" s="71">
        <v>24</v>
      </c>
      <c r="K367" s="71">
        <v>14.9</v>
      </c>
      <c r="L367" s="71">
        <v>2.4</v>
      </c>
      <c r="M367" s="70">
        <v>2</v>
      </c>
      <c r="N367" s="71">
        <v>79</v>
      </c>
      <c r="O367" s="71">
        <v>1</v>
      </c>
      <c r="P367" s="70">
        <v>7</v>
      </c>
      <c r="Q367" s="71">
        <v>8</v>
      </c>
      <c r="R367" s="71">
        <v>4</v>
      </c>
      <c r="S367" s="70">
        <v>1.33</v>
      </c>
      <c r="T367" s="71">
        <v>3</v>
      </c>
      <c r="U367" s="71">
        <v>5</v>
      </c>
      <c r="V367" s="77">
        <v>-2</v>
      </c>
      <c r="W367" s="77">
        <v>-0.84</v>
      </c>
      <c r="X367" s="77">
        <v>-0.98</v>
      </c>
      <c r="Y367" s="70">
        <v>5.3</v>
      </c>
      <c r="Z367" s="71">
        <v>5.7</v>
      </c>
      <c r="AA367" s="77">
        <v>-0.4</v>
      </c>
      <c r="AB367" s="77">
        <v>-0.15</v>
      </c>
      <c r="AC367" s="77">
        <v>-0.65</v>
      </c>
      <c r="AD367" s="63" t="s">
        <v>25</v>
      </c>
    </row>
    <row r="368" spans="1:30" ht="17.25" thickBot="1">
      <c r="A368" s="72">
        <v>525</v>
      </c>
      <c r="B368" s="57" t="s">
        <v>328</v>
      </c>
      <c r="C368" s="58" t="s">
        <v>1864</v>
      </c>
      <c r="D368" s="69" t="s">
        <v>102</v>
      </c>
      <c r="E368" s="58" t="s">
        <v>71</v>
      </c>
      <c r="F368" s="69" t="s">
        <v>4195</v>
      </c>
      <c r="G368" s="69">
        <v>1999</v>
      </c>
      <c r="H368" s="70">
        <v>5</v>
      </c>
      <c r="I368" s="71">
        <v>199</v>
      </c>
      <c r="J368" s="71">
        <v>40</v>
      </c>
      <c r="K368" s="71">
        <v>13.8</v>
      </c>
      <c r="L368" s="71">
        <v>2.2000000000000002</v>
      </c>
      <c r="M368" s="70">
        <v>2</v>
      </c>
      <c r="N368" s="71">
        <v>73</v>
      </c>
      <c r="O368" s="60">
        <v>0</v>
      </c>
      <c r="P368" s="70">
        <v>3</v>
      </c>
      <c r="Q368" s="71">
        <v>18</v>
      </c>
      <c r="R368" s="71">
        <v>2</v>
      </c>
      <c r="S368" s="70">
        <v>2.6</v>
      </c>
      <c r="T368" s="71">
        <v>6</v>
      </c>
      <c r="U368" s="71">
        <v>2</v>
      </c>
      <c r="V368" s="78">
        <v>4</v>
      </c>
      <c r="W368" s="78">
        <v>1.81</v>
      </c>
      <c r="X368" s="78">
        <v>1.37</v>
      </c>
      <c r="Y368" s="70">
        <v>4.7</v>
      </c>
      <c r="Z368" s="71">
        <v>1.8</v>
      </c>
      <c r="AA368" s="78">
        <v>2.9</v>
      </c>
      <c r="AB368" s="78">
        <v>1.31</v>
      </c>
      <c r="AC368" s="78">
        <v>1.47</v>
      </c>
      <c r="AD368" s="63" t="s">
        <v>25</v>
      </c>
    </row>
    <row r="369" spans="1:30" ht="17.25" thickBot="1">
      <c r="A369" s="72">
        <v>47</v>
      </c>
      <c r="B369" s="57" t="s">
        <v>125</v>
      </c>
      <c r="C369" s="58" t="s">
        <v>1831</v>
      </c>
      <c r="D369" s="69" t="s">
        <v>103</v>
      </c>
      <c r="E369" s="58" t="s">
        <v>77</v>
      </c>
      <c r="F369" s="69" t="s">
        <v>3866</v>
      </c>
      <c r="G369" s="69">
        <v>1998</v>
      </c>
      <c r="H369" s="70">
        <v>5</v>
      </c>
      <c r="I369" s="71">
        <v>191</v>
      </c>
      <c r="J369" s="71">
        <v>38</v>
      </c>
      <c r="K369" s="71">
        <v>13.3</v>
      </c>
      <c r="L369" s="71">
        <v>2.1</v>
      </c>
      <c r="M369" s="70">
        <v>2</v>
      </c>
      <c r="N369" s="71">
        <v>66</v>
      </c>
      <c r="O369" s="60">
        <v>0</v>
      </c>
      <c r="P369" s="70">
        <v>3</v>
      </c>
      <c r="Q369" s="71">
        <v>20</v>
      </c>
      <c r="R369" s="71">
        <v>1</v>
      </c>
      <c r="S369" s="70">
        <v>0.8</v>
      </c>
      <c r="T369" s="71">
        <v>2</v>
      </c>
      <c r="U369" s="71">
        <v>5</v>
      </c>
      <c r="V369" s="77">
        <v>-3</v>
      </c>
      <c r="W369" s="77">
        <v>-1.41</v>
      </c>
      <c r="X369" s="77">
        <v>-1.7</v>
      </c>
      <c r="Y369" s="70">
        <v>4</v>
      </c>
      <c r="Z369" s="71">
        <v>2.7</v>
      </c>
      <c r="AA369" s="78">
        <v>1.3</v>
      </c>
      <c r="AB369" s="78">
        <v>0.59</v>
      </c>
      <c r="AC369" s="78">
        <v>0.1</v>
      </c>
      <c r="AD369" s="63" t="s">
        <v>25</v>
      </c>
    </row>
    <row r="370" spans="1:30" ht="17.25" thickBot="1">
      <c r="A370" s="72">
        <v>509</v>
      </c>
      <c r="B370" s="57" t="s">
        <v>3380</v>
      </c>
      <c r="C370" s="58" t="s">
        <v>1812</v>
      </c>
      <c r="D370" s="69" t="s">
        <v>103</v>
      </c>
      <c r="E370" s="58" t="s">
        <v>95</v>
      </c>
      <c r="F370" s="69" t="s">
        <v>4185</v>
      </c>
      <c r="G370" s="69">
        <v>2003</v>
      </c>
      <c r="H370" s="70">
        <v>3</v>
      </c>
      <c r="I370" s="71">
        <v>189</v>
      </c>
      <c r="J370" s="71">
        <v>63</v>
      </c>
      <c r="K370" s="71">
        <v>13.1</v>
      </c>
      <c r="L370" s="71">
        <v>2.1</v>
      </c>
      <c r="M370" s="70">
        <v>3</v>
      </c>
      <c r="N370" s="71">
        <v>63</v>
      </c>
      <c r="O370" s="71">
        <v>1</v>
      </c>
      <c r="P370" s="59">
        <v>0</v>
      </c>
      <c r="Q370" s="60"/>
      <c r="R370" s="60">
        <v>0</v>
      </c>
      <c r="S370" s="70">
        <v>1</v>
      </c>
      <c r="T370" s="71">
        <v>3</v>
      </c>
      <c r="U370" s="71">
        <v>5</v>
      </c>
      <c r="V370" s="77">
        <v>-2</v>
      </c>
      <c r="W370" s="77">
        <v>-0.95</v>
      </c>
      <c r="X370" s="77">
        <v>-0.45</v>
      </c>
      <c r="Y370" s="70">
        <v>1.9</v>
      </c>
      <c r="Z370" s="71">
        <v>2.2999999999999998</v>
      </c>
      <c r="AA370" s="77">
        <v>-0.4</v>
      </c>
      <c r="AB370" s="77">
        <v>-0.18</v>
      </c>
      <c r="AC370" s="78">
        <v>0.2</v>
      </c>
      <c r="AD370" s="63" t="s">
        <v>25</v>
      </c>
    </row>
    <row r="371" spans="1:30" ht="17.25" thickBot="1">
      <c r="A371" s="72">
        <v>49</v>
      </c>
      <c r="B371" s="57" t="s">
        <v>126</v>
      </c>
      <c r="C371" s="58" t="s">
        <v>1812</v>
      </c>
      <c r="D371" s="69" t="s">
        <v>102</v>
      </c>
      <c r="E371" s="58" t="s">
        <v>67</v>
      </c>
      <c r="F371" s="69" t="s">
        <v>3868</v>
      </c>
      <c r="G371" s="69">
        <v>1997</v>
      </c>
      <c r="H371" s="70">
        <v>6</v>
      </c>
      <c r="I371" s="71">
        <v>187</v>
      </c>
      <c r="J371" s="71">
        <v>31</v>
      </c>
      <c r="K371" s="71">
        <v>13</v>
      </c>
      <c r="L371" s="71">
        <v>2.1</v>
      </c>
      <c r="M371" s="70">
        <v>2</v>
      </c>
      <c r="N371" s="71">
        <v>47</v>
      </c>
      <c r="O371" s="60">
        <v>0</v>
      </c>
      <c r="P371" s="70">
        <v>4</v>
      </c>
      <c r="Q371" s="71">
        <v>24</v>
      </c>
      <c r="R371" s="60">
        <v>0</v>
      </c>
      <c r="S371" s="70">
        <v>1.5</v>
      </c>
      <c r="T371" s="71">
        <v>4</v>
      </c>
      <c r="U371" s="71">
        <v>2</v>
      </c>
      <c r="V371" s="78">
        <v>2</v>
      </c>
      <c r="W371" s="78">
        <v>0.96</v>
      </c>
      <c r="X371" s="78">
        <v>0.24</v>
      </c>
      <c r="Y371" s="70">
        <v>4.2</v>
      </c>
      <c r="Z371" s="71">
        <v>1.8</v>
      </c>
      <c r="AA371" s="78">
        <v>2.4</v>
      </c>
      <c r="AB371" s="78">
        <v>1.1399999999999999</v>
      </c>
      <c r="AC371" s="78">
        <v>0.59</v>
      </c>
      <c r="AD371" s="63" t="s">
        <v>25</v>
      </c>
    </row>
    <row r="372" spans="1:30" ht="17.25" thickBot="1">
      <c r="A372" s="72">
        <v>167</v>
      </c>
      <c r="B372" s="57" t="s">
        <v>367</v>
      </c>
      <c r="C372" s="58" t="s">
        <v>1848</v>
      </c>
      <c r="D372" s="69" t="s">
        <v>111</v>
      </c>
      <c r="E372" s="58" t="s">
        <v>67</v>
      </c>
      <c r="F372" s="69" t="s">
        <v>3955</v>
      </c>
      <c r="G372" s="69">
        <v>1989</v>
      </c>
      <c r="H372" s="70">
        <v>3</v>
      </c>
      <c r="I372" s="71">
        <v>185</v>
      </c>
      <c r="J372" s="71">
        <v>62</v>
      </c>
      <c r="K372" s="71">
        <v>12.8</v>
      </c>
      <c r="L372" s="71">
        <v>2.1</v>
      </c>
      <c r="M372" s="70">
        <v>2</v>
      </c>
      <c r="N372" s="71">
        <v>90</v>
      </c>
      <c r="O372" s="71">
        <v>2</v>
      </c>
      <c r="P372" s="70">
        <v>1</v>
      </c>
      <c r="Q372" s="71">
        <v>5</v>
      </c>
      <c r="R372" s="71">
        <v>13</v>
      </c>
      <c r="S372" s="70">
        <v>1</v>
      </c>
      <c r="T372" s="71">
        <v>1</v>
      </c>
      <c r="U372" s="71">
        <v>7</v>
      </c>
      <c r="V372" s="77">
        <v>-6</v>
      </c>
      <c r="W372" s="77">
        <v>-2.92</v>
      </c>
      <c r="X372" s="77">
        <v>-4.21</v>
      </c>
      <c r="Y372" s="70">
        <v>3.2</v>
      </c>
      <c r="Z372" s="71">
        <v>7.4</v>
      </c>
      <c r="AA372" s="77">
        <v>-4.2</v>
      </c>
      <c r="AB372" s="77">
        <v>-2.0499999999999998</v>
      </c>
      <c r="AC372" s="77">
        <v>-3.07</v>
      </c>
      <c r="AD372" s="63" t="s">
        <v>25</v>
      </c>
    </row>
    <row r="373" spans="1:30" ht="17.25" thickBot="1">
      <c r="A373" s="72">
        <v>3</v>
      </c>
      <c r="B373" s="57" t="s">
        <v>2915</v>
      </c>
      <c r="C373" s="58" t="s">
        <v>1812</v>
      </c>
      <c r="D373" s="69" t="s">
        <v>104</v>
      </c>
      <c r="E373" s="58" t="s">
        <v>75</v>
      </c>
      <c r="F373" s="69" t="s">
        <v>3835</v>
      </c>
      <c r="G373" s="69">
        <v>1997</v>
      </c>
      <c r="H373" s="70">
        <v>4</v>
      </c>
      <c r="I373" s="71">
        <v>183</v>
      </c>
      <c r="J373" s="71">
        <v>46</v>
      </c>
      <c r="K373" s="71">
        <v>12.7</v>
      </c>
      <c r="L373" s="71">
        <v>2</v>
      </c>
      <c r="M373" s="70">
        <v>2</v>
      </c>
      <c r="N373" s="71">
        <v>90</v>
      </c>
      <c r="O373" s="71">
        <v>2</v>
      </c>
      <c r="P373" s="70">
        <v>2</v>
      </c>
      <c r="Q373" s="71">
        <v>2</v>
      </c>
      <c r="R373" s="71">
        <v>1</v>
      </c>
      <c r="S373" s="70">
        <v>2.5</v>
      </c>
      <c r="T373" s="71">
        <v>10</v>
      </c>
      <c r="U373" s="60">
        <v>0</v>
      </c>
      <c r="V373" s="78">
        <v>10</v>
      </c>
      <c r="W373" s="78">
        <v>4.92</v>
      </c>
      <c r="X373" s="78">
        <v>5.63</v>
      </c>
      <c r="Y373" s="70">
        <v>5</v>
      </c>
      <c r="Z373" s="71">
        <v>2.4</v>
      </c>
      <c r="AA373" s="78">
        <v>2.7</v>
      </c>
      <c r="AB373" s="78">
        <v>1.31</v>
      </c>
      <c r="AC373" s="78">
        <v>1.91</v>
      </c>
      <c r="AD373" s="63" t="s">
        <v>25</v>
      </c>
    </row>
    <row r="374" spans="1:30" ht="17.25" thickBot="1">
      <c r="A374" s="72">
        <v>186</v>
      </c>
      <c r="B374" s="57" t="s">
        <v>92</v>
      </c>
      <c r="C374" s="58" t="s">
        <v>1834</v>
      </c>
      <c r="D374" s="69" t="s">
        <v>111</v>
      </c>
      <c r="E374" s="58" t="s">
        <v>91</v>
      </c>
      <c r="F374" s="69" t="s">
        <v>3970</v>
      </c>
      <c r="G374" s="69">
        <v>1985</v>
      </c>
      <c r="H374" s="70">
        <v>2</v>
      </c>
      <c r="I374" s="71">
        <v>180</v>
      </c>
      <c r="J374" s="71">
        <v>90</v>
      </c>
      <c r="K374" s="71">
        <v>12.5</v>
      </c>
      <c r="L374" s="71">
        <v>2</v>
      </c>
      <c r="M374" s="70">
        <v>2</v>
      </c>
      <c r="N374" s="71">
        <v>90</v>
      </c>
      <c r="O374" s="71">
        <v>2</v>
      </c>
      <c r="P374" s="59">
        <v>0</v>
      </c>
      <c r="Q374" s="60"/>
      <c r="R374" s="71">
        <v>13</v>
      </c>
      <c r="S374" s="70">
        <v>1.5</v>
      </c>
      <c r="T374" s="71">
        <v>2</v>
      </c>
      <c r="U374" s="71">
        <v>6</v>
      </c>
      <c r="V374" s="77">
        <v>-4</v>
      </c>
      <c r="W374" s="77">
        <v>-2</v>
      </c>
      <c r="X374" s="77">
        <v>-2</v>
      </c>
      <c r="Y374" s="70">
        <v>3.6</v>
      </c>
      <c r="Z374" s="71">
        <v>4.0999999999999996</v>
      </c>
      <c r="AA374" s="77">
        <v>-0.4</v>
      </c>
      <c r="AB374" s="77">
        <v>-0.22</v>
      </c>
      <c r="AC374" s="78">
        <v>0.12</v>
      </c>
      <c r="AD374" s="63" t="s">
        <v>25</v>
      </c>
    </row>
    <row r="375" spans="1:30" ht="17.25" thickBot="1">
      <c r="A375" s="72">
        <v>300</v>
      </c>
      <c r="B375" s="57" t="s">
        <v>373</v>
      </c>
      <c r="C375" s="58" t="s">
        <v>1832</v>
      </c>
      <c r="D375" s="69" t="s">
        <v>111</v>
      </c>
      <c r="E375" s="58" t="s">
        <v>79</v>
      </c>
      <c r="F375" s="69" t="s">
        <v>4043</v>
      </c>
      <c r="G375" s="69">
        <v>1998</v>
      </c>
      <c r="H375" s="70">
        <v>2</v>
      </c>
      <c r="I375" s="71">
        <v>180</v>
      </c>
      <c r="J375" s="71">
        <v>90</v>
      </c>
      <c r="K375" s="71">
        <v>12.5</v>
      </c>
      <c r="L375" s="71">
        <v>2</v>
      </c>
      <c r="M375" s="70">
        <v>2</v>
      </c>
      <c r="N375" s="71">
        <v>90</v>
      </c>
      <c r="O375" s="71">
        <v>2</v>
      </c>
      <c r="P375" s="59">
        <v>0</v>
      </c>
      <c r="Q375" s="60"/>
      <c r="R375" s="71">
        <v>13</v>
      </c>
      <c r="S375" s="70">
        <v>3</v>
      </c>
      <c r="T375" s="71">
        <v>6</v>
      </c>
      <c r="U375" s="71">
        <v>3</v>
      </c>
      <c r="V375" s="78">
        <v>3</v>
      </c>
      <c r="W375" s="78">
        <v>1.5</v>
      </c>
      <c r="X375" s="78">
        <v>0.21</v>
      </c>
      <c r="Y375" s="70">
        <v>3.8</v>
      </c>
      <c r="Z375" s="71">
        <v>2.2000000000000002</v>
      </c>
      <c r="AA375" s="78">
        <v>1.6</v>
      </c>
      <c r="AB375" s="78">
        <v>0.82</v>
      </c>
      <c r="AC375" s="78">
        <v>0.05</v>
      </c>
      <c r="AD375" s="63" t="s">
        <v>25</v>
      </c>
    </row>
    <row r="376" spans="1:30" ht="17.25" thickBot="1">
      <c r="A376" s="72">
        <v>462</v>
      </c>
      <c r="B376" s="57" t="s">
        <v>2727</v>
      </c>
      <c r="C376" s="58" t="s">
        <v>2728</v>
      </c>
      <c r="D376" s="69" t="s">
        <v>111</v>
      </c>
      <c r="E376" s="58" t="s">
        <v>95</v>
      </c>
      <c r="F376" s="69" t="s">
        <v>4155</v>
      </c>
      <c r="G376" s="69">
        <v>1997</v>
      </c>
      <c r="H376" s="70">
        <v>2</v>
      </c>
      <c r="I376" s="71">
        <v>180</v>
      </c>
      <c r="J376" s="71">
        <v>90</v>
      </c>
      <c r="K376" s="71">
        <v>12.5</v>
      </c>
      <c r="L376" s="71">
        <v>2</v>
      </c>
      <c r="M376" s="70">
        <v>2</v>
      </c>
      <c r="N376" s="71">
        <v>90</v>
      </c>
      <c r="O376" s="71">
        <v>2</v>
      </c>
      <c r="P376" s="59">
        <v>0</v>
      </c>
      <c r="Q376" s="60"/>
      <c r="R376" s="71">
        <v>9</v>
      </c>
      <c r="S376" s="70">
        <v>1.5</v>
      </c>
      <c r="T376" s="71">
        <v>3</v>
      </c>
      <c r="U376" s="71">
        <v>7</v>
      </c>
      <c r="V376" s="77">
        <v>-4</v>
      </c>
      <c r="W376" s="77">
        <v>-2</v>
      </c>
      <c r="X376" s="77">
        <v>-1.64</v>
      </c>
      <c r="Y376" s="70">
        <v>2</v>
      </c>
      <c r="Z376" s="71">
        <v>2.8</v>
      </c>
      <c r="AA376" s="77">
        <v>-0.8</v>
      </c>
      <c r="AB376" s="77">
        <v>-0.39</v>
      </c>
      <c r="AC376" s="77">
        <v>-0.03</v>
      </c>
      <c r="AD376" s="63" t="s">
        <v>25</v>
      </c>
    </row>
    <row r="377" spans="1:30" ht="17.25" thickBot="1">
      <c r="A377" s="72">
        <v>409</v>
      </c>
      <c r="B377" s="57" t="s">
        <v>278</v>
      </c>
      <c r="C377" s="58" t="s">
        <v>1841</v>
      </c>
      <c r="D377" s="69" t="s">
        <v>103</v>
      </c>
      <c r="E377" s="58" t="s">
        <v>93</v>
      </c>
      <c r="F377" s="69" t="s">
        <v>4122</v>
      </c>
      <c r="G377" s="69">
        <v>1998</v>
      </c>
      <c r="H377" s="70">
        <v>2</v>
      </c>
      <c r="I377" s="71">
        <v>179</v>
      </c>
      <c r="J377" s="71">
        <v>90</v>
      </c>
      <c r="K377" s="71">
        <v>12.4</v>
      </c>
      <c r="L377" s="71">
        <v>2</v>
      </c>
      <c r="M377" s="70">
        <v>2</v>
      </c>
      <c r="N377" s="71">
        <v>90</v>
      </c>
      <c r="O377" s="71">
        <v>1</v>
      </c>
      <c r="P377" s="59">
        <v>0</v>
      </c>
      <c r="Q377" s="60"/>
      <c r="R377" s="60">
        <v>0</v>
      </c>
      <c r="S377" s="59">
        <v>0</v>
      </c>
      <c r="T377" s="71">
        <v>1</v>
      </c>
      <c r="U377" s="71">
        <v>5</v>
      </c>
      <c r="V377" s="77">
        <v>-4</v>
      </c>
      <c r="W377" s="77">
        <v>-2.0099999999999998</v>
      </c>
      <c r="X377" s="77">
        <v>-1.94</v>
      </c>
      <c r="Y377" s="70">
        <v>4.3</v>
      </c>
      <c r="Z377" s="71">
        <v>4.4000000000000004</v>
      </c>
      <c r="AA377" s="77">
        <v>-0.1</v>
      </c>
      <c r="AB377" s="77">
        <v>-0.06</v>
      </c>
      <c r="AC377" s="78">
        <v>0.42</v>
      </c>
      <c r="AD377" s="63" t="s">
        <v>25</v>
      </c>
    </row>
    <row r="378" spans="1:30" ht="17.25" thickBot="1">
      <c r="A378" s="72">
        <v>377</v>
      </c>
      <c r="B378" s="57" t="s">
        <v>261</v>
      </c>
      <c r="C378" s="58" t="s">
        <v>1838</v>
      </c>
      <c r="D378" s="69" t="s">
        <v>104</v>
      </c>
      <c r="E378" s="58" t="s">
        <v>95</v>
      </c>
      <c r="F378" s="69" t="s">
        <v>4095</v>
      </c>
      <c r="G378" s="69">
        <v>1997</v>
      </c>
      <c r="H378" s="70">
        <v>5</v>
      </c>
      <c r="I378" s="71">
        <v>178</v>
      </c>
      <c r="J378" s="71">
        <v>36</v>
      </c>
      <c r="K378" s="71">
        <v>12.4</v>
      </c>
      <c r="L378" s="71">
        <v>2</v>
      </c>
      <c r="M378" s="70">
        <v>2</v>
      </c>
      <c r="N378" s="71">
        <v>68</v>
      </c>
      <c r="O378" s="71">
        <v>1</v>
      </c>
      <c r="P378" s="70">
        <v>3</v>
      </c>
      <c r="Q378" s="71">
        <v>14</v>
      </c>
      <c r="R378" s="71">
        <v>6</v>
      </c>
      <c r="S378" s="70">
        <v>1.2</v>
      </c>
      <c r="T378" s="71">
        <v>3</v>
      </c>
      <c r="U378" s="71">
        <v>6</v>
      </c>
      <c r="V378" s="77">
        <v>-3</v>
      </c>
      <c r="W378" s="77">
        <v>-1.52</v>
      </c>
      <c r="X378" s="77">
        <v>-1.0900000000000001</v>
      </c>
      <c r="Y378" s="70">
        <v>2.5</v>
      </c>
      <c r="Z378" s="71">
        <v>2.8</v>
      </c>
      <c r="AA378" s="77">
        <v>-0.3</v>
      </c>
      <c r="AB378" s="77">
        <v>-0.16</v>
      </c>
      <c r="AC378" s="78">
        <v>0.22</v>
      </c>
      <c r="AD378" s="63" t="s">
        <v>25</v>
      </c>
    </row>
    <row r="379" spans="1:30" ht="17.25" thickBot="1">
      <c r="A379" s="72">
        <v>318</v>
      </c>
      <c r="B379" s="57" t="s">
        <v>3086</v>
      </c>
      <c r="C379" s="58" t="s">
        <v>1824</v>
      </c>
      <c r="D379" s="69" t="s">
        <v>1847</v>
      </c>
      <c r="E379" s="58" t="s">
        <v>73</v>
      </c>
      <c r="F379" s="69" t="s">
        <v>4056</v>
      </c>
      <c r="G379" s="69">
        <v>2000</v>
      </c>
      <c r="H379" s="70">
        <v>5</v>
      </c>
      <c r="I379" s="71">
        <v>173</v>
      </c>
      <c r="J379" s="71">
        <v>35</v>
      </c>
      <c r="K379" s="71">
        <v>12</v>
      </c>
      <c r="L379" s="71">
        <v>1.9</v>
      </c>
      <c r="M379" s="70">
        <v>2</v>
      </c>
      <c r="N379" s="71">
        <v>55</v>
      </c>
      <c r="O379" s="60">
        <v>0</v>
      </c>
      <c r="P379" s="70">
        <v>3</v>
      </c>
      <c r="Q379" s="71">
        <v>21</v>
      </c>
      <c r="R379" s="60">
        <v>0</v>
      </c>
      <c r="S379" s="70">
        <v>2.4</v>
      </c>
      <c r="T379" s="71">
        <v>5</v>
      </c>
      <c r="U379" s="71">
        <v>6</v>
      </c>
      <c r="V379" s="77">
        <v>-1</v>
      </c>
      <c r="W379" s="77">
        <v>-0.52</v>
      </c>
      <c r="X379" s="77">
        <v>-0.95</v>
      </c>
      <c r="Y379" s="70">
        <v>2.6</v>
      </c>
      <c r="Z379" s="71">
        <v>2.1</v>
      </c>
      <c r="AA379" s="78">
        <v>0.5</v>
      </c>
      <c r="AB379" s="78">
        <v>0.26</v>
      </c>
      <c r="AC379" s="77">
        <v>-0.03</v>
      </c>
      <c r="AD379" s="63" t="s">
        <v>25</v>
      </c>
    </row>
    <row r="380" spans="1:30" ht="17.25" thickBot="1">
      <c r="A380" s="72">
        <v>461</v>
      </c>
      <c r="B380" s="57" t="s">
        <v>2924</v>
      </c>
      <c r="C380" s="58" t="s">
        <v>1812</v>
      </c>
      <c r="D380" s="69" t="s">
        <v>104</v>
      </c>
      <c r="E380" s="58" t="s">
        <v>79</v>
      </c>
      <c r="F380" s="69" t="s">
        <v>4154</v>
      </c>
      <c r="G380" s="69">
        <v>2003</v>
      </c>
      <c r="H380" s="70">
        <v>5</v>
      </c>
      <c r="I380" s="71">
        <v>173</v>
      </c>
      <c r="J380" s="71">
        <v>35</v>
      </c>
      <c r="K380" s="71">
        <v>12</v>
      </c>
      <c r="L380" s="71">
        <v>1.9</v>
      </c>
      <c r="M380" s="70">
        <v>2</v>
      </c>
      <c r="N380" s="71">
        <v>69</v>
      </c>
      <c r="O380" s="60">
        <v>0</v>
      </c>
      <c r="P380" s="70">
        <v>3</v>
      </c>
      <c r="Q380" s="71">
        <v>12</v>
      </c>
      <c r="R380" s="71">
        <v>7</v>
      </c>
      <c r="S380" s="70">
        <v>3</v>
      </c>
      <c r="T380" s="71">
        <v>3</v>
      </c>
      <c r="U380" s="71">
        <v>1</v>
      </c>
      <c r="V380" s="78">
        <v>2</v>
      </c>
      <c r="W380" s="78">
        <v>1.04</v>
      </c>
      <c r="X380" s="77">
        <v>-0.31</v>
      </c>
      <c r="Y380" s="70">
        <v>3</v>
      </c>
      <c r="Z380" s="71">
        <v>1.5</v>
      </c>
      <c r="AA380" s="78">
        <v>1.4</v>
      </c>
      <c r="AB380" s="78">
        <v>0.73</v>
      </c>
      <c r="AC380" s="77">
        <v>-0.05</v>
      </c>
      <c r="AD380" s="63" t="s">
        <v>25</v>
      </c>
    </row>
    <row r="381" spans="1:30" ht="17.25" thickBot="1">
      <c r="A381" s="72">
        <v>386</v>
      </c>
      <c r="B381" s="57" t="s">
        <v>2940</v>
      </c>
      <c r="C381" s="58" t="s">
        <v>1821</v>
      </c>
      <c r="D381" s="69" t="s">
        <v>104</v>
      </c>
      <c r="E381" s="58" t="s">
        <v>87</v>
      </c>
      <c r="F381" s="69" t="s">
        <v>4104</v>
      </c>
      <c r="G381" s="69">
        <v>1997</v>
      </c>
      <c r="H381" s="70">
        <v>4</v>
      </c>
      <c r="I381" s="71">
        <v>168</v>
      </c>
      <c r="J381" s="71">
        <v>42</v>
      </c>
      <c r="K381" s="71">
        <v>11.7</v>
      </c>
      <c r="L381" s="71">
        <v>1.9</v>
      </c>
      <c r="M381" s="70">
        <v>1</v>
      </c>
      <c r="N381" s="71">
        <v>52</v>
      </c>
      <c r="O381" s="60">
        <v>0</v>
      </c>
      <c r="P381" s="70">
        <v>3</v>
      </c>
      <c r="Q381" s="71">
        <v>39</v>
      </c>
      <c r="R381" s="71">
        <v>3</v>
      </c>
      <c r="S381" s="70">
        <v>1.25</v>
      </c>
      <c r="T381" s="60">
        <v>0</v>
      </c>
      <c r="U381" s="71">
        <v>1</v>
      </c>
      <c r="V381" s="77">
        <v>-1</v>
      </c>
      <c r="W381" s="77">
        <v>-0.54</v>
      </c>
      <c r="X381" s="78">
        <v>0.17</v>
      </c>
      <c r="Y381" s="70">
        <v>1.6</v>
      </c>
      <c r="Z381" s="71">
        <v>1.9</v>
      </c>
      <c r="AA381" s="77">
        <v>-0.3</v>
      </c>
      <c r="AB381" s="77">
        <v>-0.16</v>
      </c>
      <c r="AC381" s="78">
        <v>0.32</v>
      </c>
      <c r="AD381" s="63" t="s">
        <v>25</v>
      </c>
    </row>
    <row r="382" spans="1:30" ht="17.25" thickBot="1">
      <c r="A382" s="72">
        <v>82</v>
      </c>
      <c r="B382" s="57" t="s">
        <v>2648</v>
      </c>
      <c r="C382" s="58" t="s">
        <v>1812</v>
      </c>
      <c r="D382" s="69" t="s">
        <v>1853</v>
      </c>
      <c r="E382" s="58" t="s">
        <v>2348</v>
      </c>
      <c r="F382" s="69" t="s">
        <v>3892</v>
      </c>
      <c r="G382" s="69">
        <v>2003</v>
      </c>
      <c r="H382" s="70">
        <v>4</v>
      </c>
      <c r="I382" s="71">
        <v>166</v>
      </c>
      <c r="J382" s="71">
        <v>42</v>
      </c>
      <c r="K382" s="71">
        <v>11.5</v>
      </c>
      <c r="L382" s="71">
        <v>1.8</v>
      </c>
      <c r="M382" s="70">
        <v>2</v>
      </c>
      <c r="N382" s="71">
        <v>73</v>
      </c>
      <c r="O382" s="60">
        <v>0</v>
      </c>
      <c r="P382" s="70">
        <v>2</v>
      </c>
      <c r="Q382" s="71">
        <v>11</v>
      </c>
      <c r="R382" s="71">
        <v>5</v>
      </c>
      <c r="S382" s="70">
        <v>0.75</v>
      </c>
      <c r="T382" s="71">
        <v>1</v>
      </c>
      <c r="U382" s="71">
        <v>2</v>
      </c>
      <c r="V382" s="77">
        <v>-1</v>
      </c>
      <c r="W382" s="77">
        <v>-0.54</v>
      </c>
      <c r="X382" s="78">
        <v>1.44</v>
      </c>
      <c r="Y382" s="70">
        <v>1.3</v>
      </c>
      <c r="Z382" s="71">
        <v>1.4</v>
      </c>
      <c r="AA382" s="77">
        <v>-0.1</v>
      </c>
      <c r="AB382" s="77">
        <v>-0.04</v>
      </c>
      <c r="AC382" s="78">
        <v>1.4</v>
      </c>
      <c r="AD382" s="63" t="s">
        <v>25</v>
      </c>
    </row>
    <row r="383" spans="1:30" ht="17.25" thickBot="1">
      <c r="A383" s="72">
        <v>293</v>
      </c>
      <c r="B383" s="57" t="s">
        <v>224</v>
      </c>
      <c r="C383" s="58" t="s">
        <v>1856</v>
      </c>
      <c r="D383" s="69" t="s">
        <v>102</v>
      </c>
      <c r="E383" s="58" t="s">
        <v>93</v>
      </c>
      <c r="F383" s="69" t="s">
        <v>4039</v>
      </c>
      <c r="G383" s="69">
        <v>1997</v>
      </c>
      <c r="H383" s="70">
        <v>11</v>
      </c>
      <c r="I383" s="71">
        <v>166</v>
      </c>
      <c r="J383" s="71">
        <v>15</v>
      </c>
      <c r="K383" s="71">
        <v>11.5</v>
      </c>
      <c r="L383" s="71">
        <v>1.8</v>
      </c>
      <c r="M383" s="70">
        <v>1</v>
      </c>
      <c r="N383" s="71">
        <v>60</v>
      </c>
      <c r="O383" s="60">
        <v>0</v>
      </c>
      <c r="P383" s="70">
        <v>10</v>
      </c>
      <c r="Q383" s="71">
        <v>11</v>
      </c>
      <c r="R383" s="71">
        <v>5</v>
      </c>
      <c r="S383" s="70">
        <v>1.0900000000000001</v>
      </c>
      <c r="T383" s="71">
        <v>6</v>
      </c>
      <c r="U383" s="71">
        <v>2</v>
      </c>
      <c r="V383" s="78">
        <v>4</v>
      </c>
      <c r="W383" s="78">
        <v>2.17</v>
      </c>
      <c r="X383" s="78">
        <v>2.8</v>
      </c>
      <c r="Y383" s="70">
        <v>5.5</v>
      </c>
      <c r="Z383" s="71">
        <v>2.7</v>
      </c>
      <c r="AA383" s="78">
        <v>2.8</v>
      </c>
      <c r="AB383" s="78">
        <v>1.5</v>
      </c>
      <c r="AC383" s="78">
        <v>2.1800000000000002</v>
      </c>
      <c r="AD383" s="63" t="s">
        <v>25</v>
      </c>
    </row>
    <row r="384" spans="1:30" ht="17.25" thickBot="1">
      <c r="A384" s="72">
        <v>78</v>
      </c>
      <c r="B384" s="57" t="s">
        <v>3293</v>
      </c>
      <c r="C384" s="58" t="s">
        <v>1812</v>
      </c>
      <c r="D384" s="69" t="s">
        <v>102</v>
      </c>
      <c r="E384" s="58" t="s">
        <v>2348</v>
      </c>
      <c r="F384" s="69" t="s">
        <v>3890</v>
      </c>
      <c r="G384" s="69">
        <v>2000</v>
      </c>
      <c r="H384" s="70">
        <v>5</v>
      </c>
      <c r="I384" s="71">
        <v>165</v>
      </c>
      <c r="J384" s="71">
        <v>33</v>
      </c>
      <c r="K384" s="71">
        <v>11.5</v>
      </c>
      <c r="L384" s="71">
        <v>1.8</v>
      </c>
      <c r="M384" s="70">
        <v>2</v>
      </c>
      <c r="N384" s="71">
        <v>51</v>
      </c>
      <c r="O384" s="60">
        <v>0</v>
      </c>
      <c r="P384" s="70">
        <v>3</v>
      </c>
      <c r="Q384" s="71">
        <v>21</v>
      </c>
      <c r="R384" s="60">
        <v>0</v>
      </c>
      <c r="S384" s="70">
        <v>0.6</v>
      </c>
      <c r="T384" s="60">
        <v>0</v>
      </c>
      <c r="U384" s="71">
        <v>5</v>
      </c>
      <c r="V384" s="77">
        <v>-5</v>
      </c>
      <c r="W384" s="77">
        <v>-2.73</v>
      </c>
      <c r="X384" s="77">
        <v>-1.03</v>
      </c>
      <c r="Y384" s="70">
        <v>0.3</v>
      </c>
      <c r="Z384" s="71">
        <v>3.6</v>
      </c>
      <c r="AA384" s="77">
        <v>-3.3</v>
      </c>
      <c r="AB384" s="77">
        <v>-1.81</v>
      </c>
      <c r="AC384" s="77">
        <v>-0.59</v>
      </c>
      <c r="AD384" s="63" t="s">
        <v>25</v>
      </c>
    </row>
    <row r="385" spans="1:30" ht="17.25" thickBot="1">
      <c r="A385" s="72">
        <v>61</v>
      </c>
      <c r="B385" s="57" t="s">
        <v>1784</v>
      </c>
      <c r="C385" s="58" t="s">
        <v>1812</v>
      </c>
      <c r="D385" s="69" t="s">
        <v>111</v>
      </c>
      <c r="E385" s="58" t="s">
        <v>93</v>
      </c>
      <c r="F385" s="69" t="s">
        <v>3876</v>
      </c>
      <c r="G385" s="69">
        <v>1993</v>
      </c>
      <c r="H385" s="70">
        <v>2</v>
      </c>
      <c r="I385" s="71">
        <v>158</v>
      </c>
      <c r="J385" s="71">
        <v>79</v>
      </c>
      <c r="K385" s="71">
        <v>11</v>
      </c>
      <c r="L385" s="71">
        <v>1.8</v>
      </c>
      <c r="M385" s="70">
        <v>1</v>
      </c>
      <c r="N385" s="71">
        <v>90</v>
      </c>
      <c r="O385" s="71">
        <v>1</v>
      </c>
      <c r="P385" s="70">
        <v>1</v>
      </c>
      <c r="Q385" s="71">
        <v>68</v>
      </c>
      <c r="R385" s="71">
        <v>14</v>
      </c>
      <c r="S385" s="70">
        <v>1.5</v>
      </c>
      <c r="T385" s="71">
        <v>2</v>
      </c>
      <c r="U385" s="60">
        <v>0</v>
      </c>
      <c r="V385" s="78">
        <v>2</v>
      </c>
      <c r="W385" s="78">
        <v>1.1399999999999999</v>
      </c>
      <c r="X385" s="78">
        <v>1.63</v>
      </c>
      <c r="Y385" s="70">
        <v>1.5</v>
      </c>
      <c r="Z385" s="71">
        <v>3.1</v>
      </c>
      <c r="AA385" s="77">
        <v>-1.6</v>
      </c>
      <c r="AB385" s="77">
        <v>-0.94</v>
      </c>
      <c r="AC385" s="77">
        <v>-0.56000000000000005</v>
      </c>
      <c r="AD385" s="63" t="s">
        <v>25</v>
      </c>
    </row>
    <row r="386" spans="1:30" ht="17.25" thickBot="1">
      <c r="A386" s="72">
        <v>431</v>
      </c>
      <c r="B386" s="57" t="s">
        <v>3204</v>
      </c>
      <c r="C386" s="58" t="s">
        <v>1844</v>
      </c>
      <c r="D386" s="69" t="s">
        <v>1819</v>
      </c>
      <c r="E386" s="58" t="s">
        <v>87</v>
      </c>
      <c r="F386" s="69" t="s">
        <v>3742</v>
      </c>
      <c r="G386" s="69">
        <v>1995</v>
      </c>
      <c r="H386" s="70">
        <v>8</v>
      </c>
      <c r="I386" s="71">
        <v>157</v>
      </c>
      <c r="J386" s="71">
        <v>20</v>
      </c>
      <c r="K386" s="71">
        <v>10.9</v>
      </c>
      <c r="L386" s="71">
        <v>1.7</v>
      </c>
      <c r="M386" s="70">
        <v>1</v>
      </c>
      <c r="N386" s="71">
        <v>57</v>
      </c>
      <c r="O386" s="60">
        <v>0</v>
      </c>
      <c r="P386" s="70">
        <v>7</v>
      </c>
      <c r="Q386" s="71">
        <v>14</v>
      </c>
      <c r="R386" s="71">
        <v>1</v>
      </c>
      <c r="S386" s="70">
        <v>0.38</v>
      </c>
      <c r="T386" s="71">
        <v>1</v>
      </c>
      <c r="U386" s="71">
        <v>3</v>
      </c>
      <c r="V386" s="77">
        <v>-2</v>
      </c>
      <c r="W386" s="77">
        <v>-1.1499999999999999</v>
      </c>
      <c r="X386" s="77">
        <v>-0.52</v>
      </c>
      <c r="Y386" s="70">
        <v>2.2999999999999998</v>
      </c>
      <c r="Z386" s="71">
        <v>3.9</v>
      </c>
      <c r="AA386" s="77">
        <v>-1.7</v>
      </c>
      <c r="AB386" s="77">
        <v>-0.95</v>
      </c>
      <c r="AC386" s="77">
        <v>-0.56000000000000005</v>
      </c>
      <c r="AD386" s="63" t="s">
        <v>25</v>
      </c>
    </row>
    <row r="387" spans="1:30" ht="17.25" thickBot="1">
      <c r="A387" s="72">
        <v>30</v>
      </c>
      <c r="B387" s="57" t="s">
        <v>116</v>
      </c>
      <c r="C387" s="58" t="s">
        <v>1812</v>
      </c>
      <c r="D387" s="69" t="s">
        <v>102</v>
      </c>
      <c r="E387" s="58" t="s">
        <v>95</v>
      </c>
      <c r="F387" s="69" t="s">
        <v>3854</v>
      </c>
      <c r="G387" s="69">
        <v>1999</v>
      </c>
      <c r="H387" s="70">
        <v>3</v>
      </c>
      <c r="I387" s="71">
        <v>152</v>
      </c>
      <c r="J387" s="71">
        <v>51</v>
      </c>
      <c r="K387" s="71">
        <v>10.6</v>
      </c>
      <c r="L387" s="71">
        <v>1.7</v>
      </c>
      <c r="M387" s="70">
        <v>2</v>
      </c>
      <c r="N387" s="71">
        <v>61</v>
      </c>
      <c r="O387" s="60">
        <v>0</v>
      </c>
      <c r="P387" s="70">
        <v>1</v>
      </c>
      <c r="Q387" s="71">
        <v>31</v>
      </c>
      <c r="R387" s="60">
        <v>0</v>
      </c>
      <c r="S387" s="70">
        <v>0.33</v>
      </c>
      <c r="T387" s="71">
        <v>1</v>
      </c>
      <c r="U387" s="71">
        <v>5</v>
      </c>
      <c r="V387" s="77">
        <v>-4</v>
      </c>
      <c r="W387" s="77">
        <v>-2.37</v>
      </c>
      <c r="X387" s="77">
        <v>-2.02</v>
      </c>
      <c r="Y387" s="70">
        <v>0.6</v>
      </c>
      <c r="Z387" s="71">
        <v>4.4000000000000004</v>
      </c>
      <c r="AA387" s="77">
        <v>-3.8</v>
      </c>
      <c r="AB387" s="77">
        <v>-2.27</v>
      </c>
      <c r="AC387" s="77">
        <v>-2.13</v>
      </c>
      <c r="AD387" s="63" t="s">
        <v>25</v>
      </c>
    </row>
    <row r="388" spans="1:30" ht="17.25" thickBot="1">
      <c r="A388" s="72">
        <v>58</v>
      </c>
      <c r="B388" s="57" t="s">
        <v>2644</v>
      </c>
      <c r="C388" s="58" t="s">
        <v>1866</v>
      </c>
      <c r="D388" s="69" t="s">
        <v>103</v>
      </c>
      <c r="E388" s="58" t="s">
        <v>2348</v>
      </c>
      <c r="F388" s="69" t="s">
        <v>3747</v>
      </c>
      <c r="G388" s="69">
        <v>2001</v>
      </c>
      <c r="H388" s="70">
        <v>6</v>
      </c>
      <c r="I388" s="71">
        <v>150</v>
      </c>
      <c r="J388" s="71">
        <v>25</v>
      </c>
      <c r="K388" s="71">
        <v>10.4</v>
      </c>
      <c r="L388" s="71">
        <v>1.7</v>
      </c>
      <c r="M388" s="70">
        <v>1</v>
      </c>
      <c r="N388" s="71">
        <v>58</v>
      </c>
      <c r="O388" s="60">
        <v>0</v>
      </c>
      <c r="P388" s="70">
        <v>5</v>
      </c>
      <c r="Q388" s="71">
        <v>18</v>
      </c>
      <c r="R388" s="71">
        <v>8</v>
      </c>
      <c r="S388" s="70">
        <v>0.67</v>
      </c>
      <c r="T388" s="60">
        <v>0</v>
      </c>
      <c r="U388" s="71">
        <v>6</v>
      </c>
      <c r="V388" s="77">
        <v>-6</v>
      </c>
      <c r="W388" s="77">
        <v>-3.6</v>
      </c>
      <c r="X388" s="77">
        <v>-2</v>
      </c>
      <c r="Y388" s="70">
        <v>1.1000000000000001</v>
      </c>
      <c r="Z388" s="71">
        <v>4</v>
      </c>
      <c r="AA388" s="77">
        <v>-2.8</v>
      </c>
      <c r="AB388" s="77">
        <v>-1.69</v>
      </c>
      <c r="AC388" s="77">
        <v>-0.45</v>
      </c>
      <c r="AD388" s="63" t="s">
        <v>25</v>
      </c>
    </row>
    <row r="389" spans="1:30" ht="17.25" thickBot="1">
      <c r="A389" s="72">
        <v>343</v>
      </c>
      <c r="B389" s="57" t="s">
        <v>3422</v>
      </c>
      <c r="C389" s="58" t="s">
        <v>1812</v>
      </c>
      <c r="D389" s="69" t="s">
        <v>103</v>
      </c>
      <c r="E389" s="58" t="s">
        <v>69</v>
      </c>
      <c r="F389" s="69" t="s">
        <v>4076</v>
      </c>
      <c r="G389" s="69">
        <v>2005</v>
      </c>
      <c r="H389" s="70">
        <v>2</v>
      </c>
      <c r="I389" s="71">
        <v>150</v>
      </c>
      <c r="J389" s="71">
        <v>75</v>
      </c>
      <c r="K389" s="71">
        <v>10.4</v>
      </c>
      <c r="L389" s="71">
        <v>1.7</v>
      </c>
      <c r="M389" s="70">
        <v>2</v>
      </c>
      <c r="N389" s="71">
        <v>75</v>
      </c>
      <c r="O389" s="60">
        <v>0</v>
      </c>
      <c r="P389" s="59">
        <v>0</v>
      </c>
      <c r="Q389" s="60"/>
      <c r="R389" s="71">
        <v>5</v>
      </c>
      <c r="S389" s="70">
        <v>1.5</v>
      </c>
      <c r="T389" s="71">
        <v>2</v>
      </c>
      <c r="U389" s="71">
        <v>1</v>
      </c>
      <c r="V389" s="78">
        <v>1</v>
      </c>
      <c r="W389" s="78">
        <v>0.6</v>
      </c>
      <c r="X389" s="78">
        <v>0.88</v>
      </c>
      <c r="Y389" s="70">
        <v>1.4</v>
      </c>
      <c r="Z389" s="71">
        <v>3.9</v>
      </c>
      <c r="AA389" s="77">
        <v>-2.5</v>
      </c>
      <c r="AB389" s="77">
        <v>-1.51</v>
      </c>
      <c r="AC389" s="77">
        <v>-1.61</v>
      </c>
      <c r="AD389" s="63" t="s">
        <v>25</v>
      </c>
    </row>
    <row r="390" spans="1:30" ht="17.25" thickBot="1">
      <c r="A390" s="72">
        <v>496</v>
      </c>
      <c r="B390" s="57" t="s">
        <v>3206</v>
      </c>
      <c r="C390" s="58" t="s">
        <v>1844</v>
      </c>
      <c r="D390" s="69" t="s">
        <v>103</v>
      </c>
      <c r="E390" s="58" t="s">
        <v>2634</v>
      </c>
      <c r="F390" s="69" t="s">
        <v>4176</v>
      </c>
      <c r="G390" s="69">
        <v>1999</v>
      </c>
      <c r="H390" s="70">
        <v>3</v>
      </c>
      <c r="I390" s="71">
        <v>148</v>
      </c>
      <c r="J390" s="71">
        <v>49</v>
      </c>
      <c r="K390" s="71">
        <v>10.3</v>
      </c>
      <c r="L390" s="71">
        <v>1.6</v>
      </c>
      <c r="M390" s="70">
        <v>2</v>
      </c>
      <c r="N390" s="71">
        <v>65</v>
      </c>
      <c r="O390" s="60">
        <v>0</v>
      </c>
      <c r="P390" s="70">
        <v>1</v>
      </c>
      <c r="Q390" s="71">
        <v>19</v>
      </c>
      <c r="R390" s="60">
        <v>0</v>
      </c>
      <c r="S390" s="70">
        <v>0.33</v>
      </c>
      <c r="T390" s="60">
        <v>0</v>
      </c>
      <c r="U390" s="71">
        <v>2</v>
      </c>
      <c r="V390" s="77">
        <v>-2</v>
      </c>
      <c r="W390" s="77">
        <v>-1.22</v>
      </c>
      <c r="X390" s="77">
        <v>-0.31</v>
      </c>
      <c r="Y390" s="70">
        <v>1.6</v>
      </c>
      <c r="Z390" s="71">
        <v>1.1000000000000001</v>
      </c>
      <c r="AA390" s="78">
        <v>0.5</v>
      </c>
      <c r="AB390" s="78">
        <v>0.28000000000000003</v>
      </c>
      <c r="AC390" s="78">
        <v>1.59</v>
      </c>
      <c r="AD390" s="63" t="s">
        <v>25</v>
      </c>
    </row>
    <row r="391" spans="1:30" ht="17.25" thickBot="1">
      <c r="A391" s="72">
        <v>151</v>
      </c>
      <c r="B391" s="57" t="s">
        <v>3213</v>
      </c>
      <c r="C391" s="58" t="s">
        <v>1812</v>
      </c>
      <c r="D391" s="69" t="s">
        <v>104</v>
      </c>
      <c r="E391" s="58" t="s">
        <v>71</v>
      </c>
      <c r="F391" s="69" t="s">
        <v>3941</v>
      </c>
      <c r="G391" s="69">
        <v>1994</v>
      </c>
      <c r="H391" s="70">
        <v>2</v>
      </c>
      <c r="I391" s="71">
        <v>147</v>
      </c>
      <c r="J391" s="71">
        <v>74</v>
      </c>
      <c r="K391" s="71">
        <v>10.199999999999999</v>
      </c>
      <c r="L391" s="71">
        <v>1.6</v>
      </c>
      <c r="M391" s="70">
        <v>1</v>
      </c>
      <c r="N391" s="71">
        <v>90</v>
      </c>
      <c r="O391" s="71">
        <v>1</v>
      </c>
      <c r="P391" s="70">
        <v>1</v>
      </c>
      <c r="Q391" s="71">
        <v>57</v>
      </c>
      <c r="R391" s="71">
        <v>6</v>
      </c>
      <c r="S391" s="59">
        <v>0</v>
      </c>
      <c r="T391" s="71">
        <v>1</v>
      </c>
      <c r="U391" s="71">
        <v>6</v>
      </c>
      <c r="V391" s="77">
        <v>-5</v>
      </c>
      <c r="W391" s="77">
        <v>-3.06</v>
      </c>
      <c r="X391" s="77">
        <v>-4.1100000000000003</v>
      </c>
      <c r="Y391" s="70">
        <v>1.4</v>
      </c>
      <c r="Z391" s="71">
        <v>5.9</v>
      </c>
      <c r="AA391" s="77">
        <v>-4.5</v>
      </c>
      <c r="AB391" s="77">
        <v>-2.73</v>
      </c>
      <c r="AC391" s="77">
        <v>-3.1</v>
      </c>
      <c r="AD391" s="63" t="s">
        <v>25</v>
      </c>
    </row>
    <row r="392" spans="1:30" ht="17.25" thickBot="1">
      <c r="A392" s="72">
        <v>212</v>
      </c>
      <c r="B392" s="57" t="s">
        <v>3337</v>
      </c>
      <c r="C392" s="58" t="s">
        <v>1820</v>
      </c>
      <c r="D392" s="69" t="s">
        <v>1819</v>
      </c>
      <c r="E392" s="58" t="s">
        <v>71</v>
      </c>
      <c r="F392" s="69" t="s">
        <v>3988</v>
      </c>
      <c r="G392" s="69">
        <v>2001</v>
      </c>
      <c r="H392" s="70">
        <v>6</v>
      </c>
      <c r="I392" s="71">
        <v>145</v>
      </c>
      <c r="J392" s="71">
        <v>24</v>
      </c>
      <c r="K392" s="71">
        <v>10.1</v>
      </c>
      <c r="L392" s="71">
        <v>1.6</v>
      </c>
      <c r="M392" s="70">
        <v>2</v>
      </c>
      <c r="N392" s="71">
        <v>58</v>
      </c>
      <c r="O392" s="60">
        <v>0</v>
      </c>
      <c r="P392" s="70">
        <v>4</v>
      </c>
      <c r="Q392" s="71">
        <v>8</v>
      </c>
      <c r="R392" s="71">
        <v>3</v>
      </c>
      <c r="S392" s="70">
        <v>1.17</v>
      </c>
      <c r="T392" s="71">
        <v>2</v>
      </c>
      <c r="U392" s="71">
        <v>8</v>
      </c>
      <c r="V392" s="77">
        <v>-6</v>
      </c>
      <c r="W392" s="77">
        <v>-3.72</v>
      </c>
      <c r="X392" s="77">
        <v>-4.84</v>
      </c>
      <c r="Y392" s="70">
        <v>3</v>
      </c>
      <c r="Z392" s="71">
        <v>4.5999999999999996</v>
      </c>
      <c r="AA392" s="77">
        <v>-1.7</v>
      </c>
      <c r="AB392" s="77">
        <v>-1.03</v>
      </c>
      <c r="AC392" s="77">
        <v>-1.2</v>
      </c>
      <c r="AD392" s="63" t="s">
        <v>25</v>
      </c>
    </row>
    <row r="393" spans="1:30" ht="17.25" thickBot="1">
      <c r="A393" s="72">
        <v>334</v>
      </c>
      <c r="B393" s="57" t="s">
        <v>2678</v>
      </c>
      <c r="C393" s="58" t="s">
        <v>1812</v>
      </c>
      <c r="D393" s="69" t="s">
        <v>1853</v>
      </c>
      <c r="E393" s="58" t="s">
        <v>2348</v>
      </c>
      <c r="F393" s="69" t="s">
        <v>4070</v>
      </c>
      <c r="G393" s="69">
        <v>1997</v>
      </c>
      <c r="H393" s="70">
        <v>4</v>
      </c>
      <c r="I393" s="71">
        <v>145</v>
      </c>
      <c r="J393" s="71">
        <v>36</v>
      </c>
      <c r="K393" s="71">
        <v>10.1</v>
      </c>
      <c r="L393" s="71">
        <v>1.6</v>
      </c>
      <c r="M393" s="70">
        <v>2</v>
      </c>
      <c r="N393" s="71">
        <v>62</v>
      </c>
      <c r="O393" s="60">
        <v>0</v>
      </c>
      <c r="P393" s="70">
        <v>2</v>
      </c>
      <c r="Q393" s="71">
        <v>11</v>
      </c>
      <c r="R393" s="71">
        <v>3</v>
      </c>
      <c r="S393" s="70">
        <v>0.75</v>
      </c>
      <c r="T393" s="60">
        <v>0</v>
      </c>
      <c r="U393" s="71">
        <v>3</v>
      </c>
      <c r="V393" s="77">
        <v>-3</v>
      </c>
      <c r="W393" s="77">
        <v>-1.86</v>
      </c>
      <c r="X393" s="77">
        <v>-0.06</v>
      </c>
      <c r="Y393" s="70">
        <v>1.2</v>
      </c>
      <c r="Z393" s="71">
        <v>3.1</v>
      </c>
      <c r="AA393" s="77">
        <v>-1.8</v>
      </c>
      <c r="AB393" s="77">
        <v>-1.1499999999999999</v>
      </c>
      <c r="AC393" s="78">
        <v>0.15</v>
      </c>
      <c r="AD393" s="63" t="s">
        <v>25</v>
      </c>
    </row>
    <row r="394" spans="1:30" ht="17.25" thickBot="1">
      <c r="A394" s="72">
        <v>448</v>
      </c>
      <c r="B394" s="57" t="s">
        <v>376</v>
      </c>
      <c r="C394" s="58" t="s">
        <v>1837</v>
      </c>
      <c r="D394" s="69" t="s">
        <v>1819</v>
      </c>
      <c r="E394" s="58" t="s">
        <v>69</v>
      </c>
      <c r="F394" s="69" t="s">
        <v>4145</v>
      </c>
      <c r="G394" s="69">
        <v>2001</v>
      </c>
      <c r="H394" s="70">
        <v>7</v>
      </c>
      <c r="I394" s="71">
        <v>145</v>
      </c>
      <c r="J394" s="71">
        <v>21</v>
      </c>
      <c r="K394" s="71">
        <v>10.1</v>
      </c>
      <c r="L394" s="71">
        <v>1.6</v>
      </c>
      <c r="M394" s="70">
        <v>1</v>
      </c>
      <c r="N394" s="71">
        <v>60</v>
      </c>
      <c r="O394" s="60">
        <v>0</v>
      </c>
      <c r="P394" s="70">
        <v>6</v>
      </c>
      <c r="Q394" s="71">
        <v>14</v>
      </c>
      <c r="R394" s="71">
        <v>8</v>
      </c>
      <c r="S394" s="70">
        <v>1.29</v>
      </c>
      <c r="T394" s="71">
        <v>2</v>
      </c>
      <c r="U394" s="71">
        <v>1</v>
      </c>
      <c r="V394" s="78">
        <v>1</v>
      </c>
      <c r="W394" s="78">
        <v>0.62</v>
      </c>
      <c r="X394" s="78">
        <v>0.9</v>
      </c>
      <c r="Y394" s="70">
        <v>2.9</v>
      </c>
      <c r="Z394" s="71">
        <v>3.2</v>
      </c>
      <c r="AA394" s="77">
        <v>-0.2</v>
      </c>
      <c r="AB394" s="77">
        <v>-0.14000000000000001</v>
      </c>
      <c r="AC394" s="77">
        <v>-0.08</v>
      </c>
      <c r="AD394" s="63" t="s">
        <v>25</v>
      </c>
    </row>
    <row r="395" spans="1:30" ht="17.25" thickBot="1">
      <c r="A395" s="72">
        <v>267</v>
      </c>
      <c r="B395" s="57" t="s">
        <v>212</v>
      </c>
      <c r="C395" s="58" t="s">
        <v>1827</v>
      </c>
      <c r="D395" s="69" t="s">
        <v>103</v>
      </c>
      <c r="E395" s="58" t="s">
        <v>96</v>
      </c>
      <c r="F395" s="69" t="s">
        <v>4022</v>
      </c>
      <c r="G395" s="69">
        <v>1996</v>
      </c>
      <c r="H395" s="70">
        <v>2</v>
      </c>
      <c r="I395" s="71">
        <v>140</v>
      </c>
      <c r="J395" s="71">
        <v>70</v>
      </c>
      <c r="K395" s="71">
        <v>9.6999999999999993</v>
      </c>
      <c r="L395" s="71">
        <v>1.6</v>
      </c>
      <c r="M395" s="70">
        <v>2</v>
      </c>
      <c r="N395" s="71">
        <v>70</v>
      </c>
      <c r="O395" s="71">
        <v>1</v>
      </c>
      <c r="P395" s="59">
        <v>0</v>
      </c>
      <c r="Q395" s="60"/>
      <c r="R395" s="60">
        <v>0</v>
      </c>
      <c r="S395" s="59">
        <v>0</v>
      </c>
      <c r="T395" s="60">
        <v>0</v>
      </c>
      <c r="U395" s="71">
        <v>3</v>
      </c>
      <c r="V395" s="77">
        <v>-3</v>
      </c>
      <c r="W395" s="77">
        <v>-1.93</v>
      </c>
      <c r="X395" s="77">
        <v>-2.14</v>
      </c>
      <c r="Y395" s="70">
        <v>2.9</v>
      </c>
      <c r="Z395" s="71">
        <v>3.3</v>
      </c>
      <c r="AA395" s="77">
        <v>-0.3</v>
      </c>
      <c r="AB395" s="77">
        <v>-0.21</v>
      </c>
      <c r="AC395" s="77">
        <v>-0.53</v>
      </c>
      <c r="AD395" s="63" t="s">
        <v>25</v>
      </c>
    </row>
    <row r="396" spans="1:30" ht="17.25" thickBot="1">
      <c r="A396" s="72">
        <v>420</v>
      </c>
      <c r="B396" s="57" t="s">
        <v>282</v>
      </c>
      <c r="C396" s="58" t="s">
        <v>1852</v>
      </c>
      <c r="D396" s="69" t="s">
        <v>104</v>
      </c>
      <c r="E396" s="58" t="s">
        <v>91</v>
      </c>
      <c r="F396" s="69" t="s">
        <v>4127</v>
      </c>
      <c r="G396" s="69">
        <v>1988</v>
      </c>
      <c r="H396" s="70">
        <v>4</v>
      </c>
      <c r="I396" s="71">
        <v>140</v>
      </c>
      <c r="J396" s="71">
        <v>35</v>
      </c>
      <c r="K396" s="71">
        <v>9.6999999999999993</v>
      </c>
      <c r="L396" s="71">
        <v>1.6</v>
      </c>
      <c r="M396" s="70">
        <v>1</v>
      </c>
      <c r="N396" s="71">
        <v>90</v>
      </c>
      <c r="O396" s="71">
        <v>1</v>
      </c>
      <c r="P396" s="70">
        <v>3</v>
      </c>
      <c r="Q396" s="71">
        <v>17</v>
      </c>
      <c r="R396" s="71">
        <v>12</v>
      </c>
      <c r="S396" s="70">
        <v>2.25</v>
      </c>
      <c r="T396" s="71">
        <v>4</v>
      </c>
      <c r="U396" s="71">
        <v>2</v>
      </c>
      <c r="V396" s="78">
        <v>2</v>
      </c>
      <c r="W396" s="78">
        <v>1.29</v>
      </c>
      <c r="X396" s="78">
        <v>1.7</v>
      </c>
      <c r="Y396" s="70">
        <v>5</v>
      </c>
      <c r="Z396" s="71">
        <v>2.5</v>
      </c>
      <c r="AA396" s="78">
        <v>2.5</v>
      </c>
      <c r="AB396" s="78">
        <v>1.6</v>
      </c>
      <c r="AC396" s="78">
        <v>2.13</v>
      </c>
      <c r="AD396" s="63" t="s">
        <v>25</v>
      </c>
    </row>
    <row r="397" spans="1:30" ht="17.25" thickBot="1">
      <c r="A397" s="72">
        <v>338</v>
      </c>
      <c r="B397" s="57" t="s">
        <v>2679</v>
      </c>
      <c r="C397" s="58" t="s">
        <v>1818</v>
      </c>
      <c r="D397" s="69" t="s">
        <v>1819</v>
      </c>
      <c r="E397" s="58" t="s">
        <v>81</v>
      </c>
      <c r="F397" s="69" t="s">
        <v>4073</v>
      </c>
      <c r="G397" s="69">
        <v>2002</v>
      </c>
      <c r="H397" s="70">
        <v>9</v>
      </c>
      <c r="I397" s="71">
        <v>139</v>
      </c>
      <c r="J397" s="71">
        <v>15</v>
      </c>
      <c r="K397" s="71">
        <v>9.6999999999999993</v>
      </c>
      <c r="L397" s="71">
        <v>1.5</v>
      </c>
      <c r="M397" s="59">
        <v>0</v>
      </c>
      <c r="N397" s="60"/>
      <c r="O397" s="60">
        <v>0</v>
      </c>
      <c r="P397" s="70">
        <v>9</v>
      </c>
      <c r="Q397" s="71">
        <v>15</v>
      </c>
      <c r="R397" s="71">
        <v>7</v>
      </c>
      <c r="S397" s="70">
        <v>1.56</v>
      </c>
      <c r="T397" s="60">
        <v>0</v>
      </c>
      <c r="U397" s="71">
        <v>3</v>
      </c>
      <c r="V397" s="77">
        <v>-3</v>
      </c>
      <c r="W397" s="77">
        <v>-1.94</v>
      </c>
      <c r="X397" s="77">
        <v>-2.15</v>
      </c>
      <c r="Y397" s="70">
        <v>2.9</v>
      </c>
      <c r="Z397" s="71">
        <v>4</v>
      </c>
      <c r="AA397" s="77">
        <v>-1.2</v>
      </c>
      <c r="AB397" s="77">
        <v>-0.75</v>
      </c>
      <c r="AC397" s="77">
        <v>-1.27</v>
      </c>
      <c r="AD397" s="63" t="s">
        <v>25</v>
      </c>
    </row>
    <row r="398" spans="1:30" ht="17.25" thickBot="1">
      <c r="A398" s="72">
        <v>312</v>
      </c>
      <c r="B398" s="57" t="s">
        <v>231</v>
      </c>
      <c r="C398" s="58" t="s">
        <v>1851</v>
      </c>
      <c r="D398" s="69" t="s">
        <v>103</v>
      </c>
      <c r="E398" s="58" t="s">
        <v>87</v>
      </c>
      <c r="F398" s="69" t="s">
        <v>4051</v>
      </c>
      <c r="G398" s="69">
        <v>1989</v>
      </c>
      <c r="H398" s="70">
        <v>8</v>
      </c>
      <c r="I398" s="71">
        <v>138</v>
      </c>
      <c r="J398" s="71">
        <v>17</v>
      </c>
      <c r="K398" s="71">
        <v>9.6</v>
      </c>
      <c r="L398" s="71">
        <v>1.5</v>
      </c>
      <c r="M398" s="70">
        <v>1</v>
      </c>
      <c r="N398" s="71">
        <v>62</v>
      </c>
      <c r="O398" s="60">
        <v>0</v>
      </c>
      <c r="P398" s="70">
        <v>7</v>
      </c>
      <c r="Q398" s="71">
        <v>11</v>
      </c>
      <c r="R398" s="71">
        <v>8</v>
      </c>
      <c r="S398" s="70">
        <v>1.25</v>
      </c>
      <c r="T398" s="71">
        <v>1</v>
      </c>
      <c r="U398" s="71">
        <v>4</v>
      </c>
      <c r="V398" s="77">
        <v>-3</v>
      </c>
      <c r="W398" s="77">
        <v>-1.96</v>
      </c>
      <c r="X398" s="77">
        <v>-1.4</v>
      </c>
      <c r="Y398" s="70">
        <v>1.1000000000000001</v>
      </c>
      <c r="Z398" s="71">
        <v>4.4000000000000004</v>
      </c>
      <c r="AA398" s="77">
        <v>-3.4</v>
      </c>
      <c r="AB398" s="77">
        <v>-2.2000000000000002</v>
      </c>
      <c r="AC398" s="77">
        <v>-1.94</v>
      </c>
      <c r="AD398" s="63" t="s">
        <v>25</v>
      </c>
    </row>
    <row r="399" spans="1:30" ht="17.25" thickBot="1">
      <c r="A399" s="72">
        <v>264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4020</v>
      </c>
      <c r="G399" s="69">
        <v>1992</v>
      </c>
      <c r="H399" s="70">
        <v>9</v>
      </c>
      <c r="I399" s="71">
        <v>137</v>
      </c>
      <c r="J399" s="71">
        <v>15</v>
      </c>
      <c r="K399" s="71">
        <v>9.5</v>
      </c>
      <c r="L399" s="71">
        <v>1.5</v>
      </c>
      <c r="M399" s="70">
        <v>1</v>
      </c>
      <c r="N399" s="71">
        <v>61</v>
      </c>
      <c r="O399" s="60">
        <v>0</v>
      </c>
      <c r="P399" s="70">
        <v>8</v>
      </c>
      <c r="Q399" s="71">
        <v>10</v>
      </c>
      <c r="R399" s="71">
        <v>7</v>
      </c>
      <c r="S399" s="70">
        <v>1.1100000000000001</v>
      </c>
      <c r="T399" s="71">
        <v>1</v>
      </c>
      <c r="U399" s="71">
        <v>5</v>
      </c>
      <c r="V399" s="77">
        <v>-4</v>
      </c>
      <c r="W399" s="77">
        <v>-2.63</v>
      </c>
      <c r="X399" s="77">
        <v>-2.63</v>
      </c>
      <c r="Y399" s="70">
        <v>1.6</v>
      </c>
      <c r="Z399" s="71">
        <v>3.7</v>
      </c>
      <c r="AA399" s="77">
        <v>-2.1</v>
      </c>
      <c r="AB399" s="77">
        <v>-1.37</v>
      </c>
      <c r="AC399" s="77">
        <v>-1.1599999999999999</v>
      </c>
      <c r="AD399" s="63" t="s">
        <v>25</v>
      </c>
    </row>
    <row r="400" spans="1:30" ht="17.25" thickBot="1">
      <c r="A400" s="72">
        <v>466</v>
      </c>
      <c r="B400" s="57" t="s">
        <v>3247</v>
      </c>
      <c r="C400" s="58" t="s">
        <v>1812</v>
      </c>
      <c r="D400" s="69" t="s">
        <v>1819</v>
      </c>
      <c r="E400" s="58" t="s">
        <v>83</v>
      </c>
      <c r="F400" s="69" t="s">
        <v>4158</v>
      </c>
      <c r="G400" s="69">
        <v>2001</v>
      </c>
      <c r="H400" s="70">
        <v>6</v>
      </c>
      <c r="I400" s="71">
        <v>137</v>
      </c>
      <c r="J400" s="71">
        <v>23</v>
      </c>
      <c r="K400" s="71">
        <v>9.5</v>
      </c>
      <c r="L400" s="71">
        <v>1.5</v>
      </c>
      <c r="M400" s="59">
        <v>0</v>
      </c>
      <c r="N400" s="60"/>
      <c r="O400" s="60">
        <v>0</v>
      </c>
      <c r="P400" s="70">
        <v>6</v>
      </c>
      <c r="Q400" s="71">
        <v>23</v>
      </c>
      <c r="R400" s="60">
        <v>0</v>
      </c>
      <c r="S400" s="70">
        <v>2.67</v>
      </c>
      <c r="T400" s="71">
        <v>4</v>
      </c>
      <c r="U400" s="71">
        <v>1</v>
      </c>
      <c r="V400" s="78">
        <v>3</v>
      </c>
      <c r="W400" s="78">
        <v>1.97</v>
      </c>
      <c r="X400" s="78">
        <v>1.1399999999999999</v>
      </c>
      <c r="Y400" s="70">
        <v>1.4</v>
      </c>
      <c r="Z400" s="71">
        <v>2.4</v>
      </c>
      <c r="AA400" s="77">
        <v>-0.9</v>
      </c>
      <c r="AB400" s="77">
        <v>-0.6</v>
      </c>
      <c r="AC400" s="77">
        <v>-1.1100000000000001</v>
      </c>
      <c r="AD400" s="63" t="s">
        <v>25</v>
      </c>
    </row>
    <row r="401" spans="1:30" ht="17.25" thickBot="1">
      <c r="A401" s="72">
        <v>593</v>
      </c>
      <c r="B401" s="57" t="s">
        <v>3418</v>
      </c>
      <c r="C401" s="58" t="s">
        <v>1812</v>
      </c>
      <c r="D401" s="69" t="s">
        <v>1810</v>
      </c>
      <c r="E401" s="58" t="s">
        <v>67</v>
      </c>
      <c r="F401" s="69" t="s">
        <v>4246</v>
      </c>
      <c r="G401" s="69">
        <v>1999</v>
      </c>
      <c r="H401" s="70">
        <v>3</v>
      </c>
      <c r="I401" s="71">
        <v>137</v>
      </c>
      <c r="J401" s="71">
        <v>46</v>
      </c>
      <c r="K401" s="71">
        <v>9.5</v>
      </c>
      <c r="L401" s="71">
        <v>1.5</v>
      </c>
      <c r="M401" s="70">
        <v>1</v>
      </c>
      <c r="N401" s="71">
        <v>89</v>
      </c>
      <c r="O401" s="60">
        <v>0</v>
      </c>
      <c r="P401" s="70">
        <v>2</v>
      </c>
      <c r="Q401" s="71">
        <v>24</v>
      </c>
      <c r="R401" s="60">
        <v>0</v>
      </c>
      <c r="S401" s="70">
        <v>1.33</v>
      </c>
      <c r="T401" s="71">
        <v>1</v>
      </c>
      <c r="U401" s="71">
        <v>2</v>
      </c>
      <c r="V401" s="77">
        <v>-1</v>
      </c>
      <c r="W401" s="77">
        <v>-0.66</v>
      </c>
      <c r="X401" s="77">
        <v>-1.55</v>
      </c>
      <c r="Y401" s="70">
        <v>1.5</v>
      </c>
      <c r="Z401" s="71">
        <v>2.2999999999999998</v>
      </c>
      <c r="AA401" s="77">
        <v>-0.8</v>
      </c>
      <c r="AB401" s="77">
        <v>-0.52</v>
      </c>
      <c r="AC401" s="77">
        <v>-1.26</v>
      </c>
      <c r="AD401" s="63" t="s">
        <v>25</v>
      </c>
    </row>
    <row r="402" spans="1:30" ht="17.25" thickBot="1">
      <c r="A402" s="72">
        <v>605</v>
      </c>
      <c r="B402" s="57" t="s">
        <v>2704</v>
      </c>
      <c r="C402" s="58" t="s">
        <v>1813</v>
      </c>
      <c r="D402" s="69" t="s">
        <v>1819</v>
      </c>
      <c r="E402" s="58" t="s">
        <v>2347</v>
      </c>
      <c r="F402" s="69" t="s">
        <v>4015</v>
      </c>
      <c r="G402" s="69">
        <v>2000</v>
      </c>
      <c r="H402" s="70">
        <v>5</v>
      </c>
      <c r="I402" s="71">
        <v>137</v>
      </c>
      <c r="J402" s="71">
        <v>27</v>
      </c>
      <c r="K402" s="71">
        <v>9.5</v>
      </c>
      <c r="L402" s="71">
        <v>1.5</v>
      </c>
      <c r="M402" s="70">
        <v>1</v>
      </c>
      <c r="N402" s="71">
        <v>67</v>
      </c>
      <c r="O402" s="60">
        <v>0</v>
      </c>
      <c r="P402" s="70">
        <v>4</v>
      </c>
      <c r="Q402" s="71">
        <v>18</v>
      </c>
      <c r="R402" s="71">
        <v>5</v>
      </c>
      <c r="S402" s="70">
        <v>0.2</v>
      </c>
      <c r="T402" s="71">
        <v>1</v>
      </c>
      <c r="U402" s="71">
        <v>4</v>
      </c>
      <c r="V402" s="77">
        <v>-3</v>
      </c>
      <c r="W402" s="77">
        <v>-1.97</v>
      </c>
      <c r="X402" s="77">
        <v>-0.93</v>
      </c>
      <c r="Y402" s="70">
        <v>0.8</v>
      </c>
      <c r="Z402" s="71">
        <v>2.6</v>
      </c>
      <c r="AA402" s="77">
        <v>-1.8</v>
      </c>
      <c r="AB402" s="77">
        <v>-1.21</v>
      </c>
      <c r="AC402" s="77">
        <v>-0.49</v>
      </c>
      <c r="AD402" s="63" t="s">
        <v>25</v>
      </c>
    </row>
    <row r="403" spans="1:30" ht="17.25" thickBot="1">
      <c r="A403" s="72">
        <v>394</v>
      </c>
      <c r="B403" s="57" t="s">
        <v>2814</v>
      </c>
      <c r="C403" s="58" t="s">
        <v>1822</v>
      </c>
      <c r="D403" s="69" t="s">
        <v>102</v>
      </c>
      <c r="E403" s="58" t="s">
        <v>75</v>
      </c>
      <c r="F403" s="69" t="s">
        <v>4110</v>
      </c>
      <c r="G403" s="69">
        <v>2001</v>
      </c>
      <c r="H403" s="70">
        <v>5</v>
      </c>
      <c r="I403" s="71">
        <v>136</v>
      </c>
      <c r="J403" s="71">
        <v>27</v>
      </c>
      <c r="K403" s="71">
        <v>9.4</v>
      </c>
      <c r="L403" s="71">
        <v>1.5</v>
      </c>
      <c r="M403" s="70">
        <v>1</v>
      </c>
      <c r="N403" s="71">
        <v>75</v>
      </c>
      <c r="O403" s="60">
        <v>0</v>
      </c>
      <c r="P403" s="70">
        <v>4</v>
      </c>
      <c r="Q403" s="71">
        <v>15</v>
      </c>
      <c r="R403" s="71">
        <v>6</v>
      </c>
      <c r="S403" s="70">
        <v>0.8</v>
      </c>
      <c r="T403" s="71">
        <v>2</v>
      </c>
      <c r="U403" s="71">
        <v>2</v>
      </c>
      <c r="V403" s="60">
        <v>0</v>
      </c>
      <c r="W403" s="60">
        <v>0</v>
      </c>
      <c r="X403" s="60">
        <v>0</v>
      </c>
      <c r="Y403" s="70">
        <v>1.8</v>
      </c>
      <c r="Z403" s="71">
        <v>2.6</v>
      </c>
      <c r="AA403" s="77">
        <v>-0.8</v>
      </c>
      <c r="AB403" s="77">
        <v>-0.52</v>
      </c>
      <c r="AC403" s="77">
        <v>-0.17</v>
      </c>
      <c r="AD403" s="63" t="s">
        <v>25</v>
      </c>
    </row>
    <row r="404" spans="1:30" ht="17.25" thickBot="1">
      <c r="A404" s="72">
        <v>463</v>
      </c>
      <c r="B404" s="57" t="s">
        <v>2729</v>
      </c>
      <c r="C404" s="58" t="s">
        <v>1812</v>
      </c>
      <c r="D404" s="69" t="s">
        <v>1810</v>
      </c>
      <c r="E404" s="58" t="s">
        <v>85</v>
      </c>
      <c r="F404" s="69" t="s">
        <v>4156</v>
      </c>
      <c r="G404" s="69">
        <v>2002</v>
      </c>
      <c r="H404" s="70">
        <v>6</v>
      </c>
      <c r="I404" s="71">
        <v>136</v>
      </c>
      <c r="J404" s="71">
        <v>23</v>
      </c>
      <c r="K404" s="71">
        <v>9.4</v>
      </c>
      <c r="L404" s="71">
        <v>1.5</v>
      </c>
      <c r="M404" s="59">
        <v>0</v>
      </c>
      <c r="N404" s="60"/>
      <c r="O404" s="60">
        <v>0</v>
      </c>
      <c r="P404" s="70">
        <v>6</v>
      </c>
      <c r="Q404" s="71">
        <v>23</v>
      </c>
      <c r="R404" s="71">
        <v>4</v>
      </c>
      <c r="S404" s="70">
        <v>0.33</v>
      </c>
      <c r="T404" s="71">
        <v>1</v>
      </c>
      <c r="U404" s="71">
        <v>3</v>
      </c>
      <c r="V404" s="77">
        <v>-2</v>
      </c>
      <c r="W404" s="77">
        <v>-1.32</v>
      </c>
      <c r="X404" s="77">
        <v>-0.91</v>
      </c>
      <c r="Y404" s="70">
        <v>2.4</v>
      </c>
      <c r="Z404" s="71">
        <v>3.1</v>
      </c>
      <c r="AA404" s="77">
        <v>-0.7</v>
      </c>
      <c r="AB404" s="77">
        <v>-0.47</v>
      </c>
      <c r="AC404" s="77">
        <v>-0.34</v>
      </c>
      <c r="AD404" s="63" t="s">
        <v>25</v>
      </c>
    </row>
    <row r="405" spans="1:30" ht="17.25" thickBot="1">
      <c r="A405" s="72">
        <v>532</v>
      </c>
      <c r="B405" s="57" t="s">
        <v>378</v>
      </c>
      <c r="C405" s="58" t="s">
        <v>1840</v>
      </c>
      <c r="D405" s="69" t="s">
        <v>111</v>
      </c>
      <c r="E405" s="58" t="s">
        <v>77</v>
      </c>
      <c r="F405" s="69" t="s">
        <v>4199</v>
      </c>
      <c r="G405" s="69">
        <v>1995</v>
      </c>
      <c r="H405" s="70">
        <v>2</v>
      </c>
      <c r="I405" s="71">
        <v>135</v>
      </c>
      <c r="J405" s="71">
        <v>68</v>
      </c>
      <c r="K405" s="71">
        <v>9.4</v>
      </c>
      <c r="L405" s="71">
        <v>1.5</v>
      </c>
      <c r="M405" s="70">
        <v>1</v>
      </c>
      <c r="N405" s="71">
        <v>90</v>
      </c>
      <c r="O405" s="71">
        <v>1</v>
      </c>
      <c r="P405" s="70">
        <v>1</v>
      </c>
      <c r="Q405" s="71">
        <v>45</v>
      </c>
      <c r="R405" s="71">
        <v>13</v>
      </c>
      <c r="S405" s="70">
        <v>1.5</v>
      </c>
      <c r="T405" s="71">
        <v>3</v>
      </c>
      <c r="U405" s="71">
        <v>2</v>
      </c>
      <c r="V405" s="78">
        <v>1</v>
      </c>
      <c r="W405" s="78">
        <v>0.67</v>
      </c>
      <c r="X405" s="78">
        <v>0.67</v>
      </c>
      <c r="Y405" s="70">
        <v>1.4</v>
      </c>
      <c r="Z405" s="71">
        <v>1.6</v>
      </c>
      <c r="AA405" s="77">
        <v>-0.2</v>
      </c>
      <c r="AB405" s="77">
        <v>-0.16</v>
      </c>
      <c r="AC405" s="77">
        <v>-0.73</v>
      </c>
      <c r="AD405" s="63" t="s">
        <v>25</v>
      </c>
    </row>
    <row r="406" spans="1:30" ht="17.25" thickBot="1">
      <c r="A406" s="72">
        <v>188</v>
      </c>
      <c r="B406" s="57" t="s">
        <v>1761</v>
      </c>
      <c r="C406" s="58" t="s">
        <v>1822</v>
      </c>
      <c r="D406" s="69" t="s">
        <v>104</v>
      </c>
      <c r="E406" s="58" t="s">
        <v>87</v>
      </c>
      <c r="F406" s="69" t="s">
        <v>3972</v>
      </c>
      <c r="G406" s="69">
        <v>1989</v>
      </c>
      <c r="H406" s="70">
        <v>3</v>
      </c>
      <c r="I406" s="71">
        <v>133</v>
      </c>
      <c r="J406" s="71">
        <v>44</v>
      </c>
      <c r="K406" s="71">
        <v>9.1999999999999993</v>
      </c>
      <c r="L406" s="71">
        <v>1.5</v>
      </c>
      <c r="M406" s="70">
        <v>1</v>
      </c>
      <c r="N406" s="71">
        <v>75</v>
      </c>
      <c r="O406" s="60">
        <v>0</v>
      </c>
      <c r="P406" s="70">
        <v>2</v>
      </c>
      <c r="Q406" s="71">
        <v>29</v>
      </c>
      <c r="R406" s="71">
        <v>1</v>
      </c>
      <c r="S406" s="70">
        <v>0.33</v>
      </c>
      <c r="T406" s="60">
        <v>0</v>
      </c>
      <c r="U406" s="71">
        <v>5</v>
      </c>
      <c r="V406" s="77">
        <v>-5</v>
      </c>
      <c r="W406" s="77">
        <v>-3.38</v>
      </c>
      <c r="X406" s="77">
        <v>-2.97</v>
      </c>
      <c r="Y406" s="70">
        <v>0.8</v>
      </c>
      <c r="Z406" s="71">
        <v>2.4</v>
      </c>
      <c r="AA406" s="77">
        <v>-1.6</v>
      </c>
      <c r="AB406" s="77">
        <v>-1.08</v>
      </c>
      <c r="AC406" s="77">
        <v>-0.7</v>
      </c>
      <c r="AD406" s="63" t="s">
        <v>25</v>
      </c>
    </row>
    <row r="407" spans="1:30" ht="17.25" thickBot="1">
      <c r="A407" s="72">
        <v>127</v>
      </c>
      <c r="B407" s="57" t="s">
        <v>2823</v>
      </c>
      <c r="C407" s="58" t="s">
        <v>1812</v>
      </c>
      <c r="D407" s="69" t="s">
        <v>104</v>
      </c>
      <c r="E407" s="58" t="s">
        <v>91</v>
      </c>
      <c r="F407" s="69" t="s">
        <v>3923</v>
      </c>
      <c r="G407" s="69">
        <v>1989</v>
      </c>
      <c r="H407" s="70">
        <v>3</v>
      </c>
      <c r="I407" s="71">
        <v>130</v>
      </c>
      <c r="J407" s="71">
        <v>43</v>
      </c>
      <c r="K407" s="71">
        <v>9</v>
      </c>
      <c r="L407" s="71">
        <v>1.4</v>
      </c>
      <c r="M407" s="70">
        <v>2</v>
      </c>
      <c r="N407" s="71">
        <v>65</v>
      </c>
      <c r="O407" s="60">
        <v>0</v>
      </c>
      <c r="P407" s="70">
        <v>1</v>
      </c>
      <c r="Q407" s="71">
        <v>1</v>
      </c>
      <c r="R407" s="71">
        <v>8</v>
      </c>
      <c r="S407" s="70">
        <v>1</v>
      </c>
      <c r="T407" s="60">
        <v>0</v>
      </c>
      <c r="U407" s="71">
        <v>4</v>
      </c>
      <c r="V407" s="77">
        <v>-4</v>
      </c>
      <c r="W407" s="77">
        <v>-2.77</v>
      </c>
      <c r="X407" s="77">
        <v>-2.77</v>
      </c>
      <c r="Y407" s="70">
        <v>1.1000000000000001</v>
      </c>
      <c r="Z407" s="71">
        <v>1.9</v>
      </c>
      <c r="AA407" s="77">
        <v>-0.8</v>
      </c>
      <c r="AB407" s="77">
        <v>-0.54</v>
      </c>
      <c r="AC407" s="77">
        <v>-0.24</v>
      </c>
      <c r="AD407" s="63" t="s">
        <v>25</v>
      </c>
    </row>
    <row r="408" spans="1:30" ht="17.25" thickBot="1">
      <c r="A408" s="72">
        <v>115</v>
      </c>
      <c r="B408" s="57" t="s">
        <v>145</v>
      </c>
      <c r="C408" s="58" t="s">
        <v>1812</v>
      </c>
      <c r="D408" s="69" t="s">
        <v>103</v>
      </c>
      <c r="E408" s="58" t="s">
        <v>81</v>
      </c>
      <c r="F408" s="69" t="s">
        <v>3913</v>
      </c>
      <c r="G408" s="69">
        <v>2003</v>
      </c>
      <c r="H408" s="70">
        <v>2</v>
      </c>
      <c r="I408" s="71">
        <v>125</v>
      </c>
      <c r="J408" s="71">
        <v>63</v>
      </c>
      <c r="K408" s="71">
        <v>8.6999999999999993</v>
      </c>
      <c r="L408" s="71">
        <v>1.4</v>
      </c>
      <c r="M408" s="70">
        <v>2</v>
      </c>
      <c r="N408" s="71">
        <v>63</v>
      </c>
      <c r="O408" s="60">
        <v>0</v>
      </c>
      <c r="P408" s="59">
        <v>0</v>
      </c>
      <c r="Q408" s="60"/>
      <c r="R408" s="71">
        <v>1</v>
      </c>
      <c r="S408" s="70">
        <v>0.5</v>
      </c>
      <c r="T408" s="71">
        <v>2</v>
      </c>
      <c r="U408" s="71">
        <v>2</v>
      </c>
      <c r="V408" s="60">
        <v>0</v>
      </c>
      <c r="W408" s="60">
        <v>0</v>
      </c>
      <c r="X408" s="60">
        <v>0</v>
      </c>
      <c r="Y408" s="70">
        <v>3.5</v>
      </c>
      <c r="Z408" s="71">
        <v>2</v>
      </c>
      <c r="AA408" s="78">
        <v>1.5</v>
      </c>
      <c r="AB408" s="78">
        <v>1.0900000000000001</v>
      </c>
      <c r="AC408" s="78">
        <v>0.76</v>
      </c>
      <c r="AD408" s="63" t="s">
        <v>25</v>
      </c>
    </row>
    <row r="409" spans="1:30" ht="17.25" thickBot="1">
      <c r="A409" s="72">
        <v>156</v>
      </c>
      <c r="B409" s="57" t="s">
        <v>2658</v>
      </c>
      <c r="C409" s="58" t="s">
        <v>1812</v>
      </c>
      <c r="D409" s="69" t="s">
        <v>103</v>
      </c>
      <c r="E409" s="58" t="s">
        <v>96</v>
      </c>
      <c r="F409" s="69" t="s">
        <v>3945</v>
      </c>
      <c r="G409" s="69">
        <v>2003</v>
      </c>
      <c r="H409" s="70">
        <v>5</v>
      </c>
      <c r="I409" s="71">
        <v>124</v>
      </c>
      <c r="J409" s="71">
        <v>25</v>
      </c>
      <c r="K409" s="71">
        <v>8.6</v>
      </c>
      <c r="L409" s="71">
        <v>1.4</v>
      </c>
      <c r="M409" s="70">
        <v>1</v>
      </c>
      <c r="N409" s="71">
        <v>65</v>
      </c>
      <c r="O409" s="60">
        <v>0</v>
      </c>
      <c r="P409" s="70">
        <v>4</v>
      </c>
      <c r="Q409" s="71">
        <v>15</v>
      </c>
      <c r="R409" s="71">
        <v>10</v>
      </c>
      <c r="S409" s="70">
        <v>0.6</v>
      </c>
      <c r="T409" s="71">
        <v>1</v>
      </c>
      <c r="U409" s="71">
        <v>2</v>
      </c>
      <c r="V409" s="77">
        <v>-1</v>
      </c>
      <c r="W409" s="77">
        <v>-0.73</v>
      </c>
      <c r="X409" s="77">
        <v>-0.79</v>
      </c>
      <c r="Y409" s="70">
        <v>2.5</v>
      </c>
      <c r="Z409" s="71">
        <v>1.9</v>
      </c>
      <c r="AA409" s="78">
        <v>0.6</v>
      </c>
      <c r="AB409" s="78">
        <v>0.4</v>
      </c>
      <c r="AC409" s="78">
        <v>0.14000000000000001</v>
      </c>
      <c r="AD409" s="63" t="s">
        <v>25</v>
      </c>
    </row>
    <row r="410" spans="1:30" ht="17.25" thickBot="1">
      <c r="A410" s="72">
        <v>341</v>
      </c>
      <c r="B410" s="57" t="s">
        <v>1781</v>
      </c>
      <c r="C410" s="58" t="s">
        <v>1812</v>
      </c>
      <c r="D410" s="69" t="s">
        <v>1819</v>
      </c>
      <c r="E410" s="58" t="s">
        <v>81</v>
      </c>
      <c r="F410" s="69" t="s">
        <v>4073</v>
      </c>
      <c r="G410" s="69">
        <v>2002</v>
      </c>
      <c r="H410" s="70">
        <v>6</v>
      </c>
      <c r="I410" s="71">
        <v>123</v>
      </c>
      <c r="J410" s="71">
        <v>21</v>
      </c>
      <c r="K410" s="71">
        <v>8.5</v>
      </c>
      <c r="L410" s="71">
        <v>1.4</v>
      </c>
      <c r="M410" s="70">
        <v>1</v>
      </c>
      <c r="N410" s="71">
        <v>66</v>
      </c>
      <c r="O410" s="60">
        <v>0</v>
      </c>
      <c r="P410" s="70">
        <v>5</v>
      </c>
      <c r="Q410" s="71">
        <v>11</v>
      </c>
      <c r="R410" s="71">
        <v>6</v>
      </c>
      <c r="S410" s="70">
        <v>0.67</v>
      </c>
      <c r="T410" s="60">
        <v>0</v>
      </c>
      <c r="U410" s="71">
        <v>3</v>
      </c>
      <c r="V410" s="77">
        <v>-3</v>
      </c>
      <c r="W410" s="77">
        <v>-2.2000000000000002</v>
      </c>
      <c r="X410" s="77">
        <v>-2.4</v>
      </c>
      <c r="Y410" s="70">
        <v>2</v>
      </c>
      <c r="Z410" s="71">
        <v>1.8</v>
      </c>
      <c r="AA410" s="78">
        <v>0.2</v>
      </c>
      <c r="AB410" s="78">
        <v>0.15</v>
      </c>
      <c r="AC410" s="77">
        <v>-0.27</v>
      </c>
      <c r="AD410" s="63" t="s">
        <v>25</v>
      </c>
    </row>
    <row r="411" spans="1:30" ht="17.25" thickBot="1">
      <c r="A411" s="72">
        <v>375</v>
      </c>
      <c r="B411" s="57" t="s">
        <v>3107</v>
      </c>
      <c r="C411" s="58" t="s">
        <v>1866</v>
      </c>
      <c r="D411" s="69" t="s">
        <v>103</v>
      </c>
      <c r="E411" s="58" t="s">
        <v>69</v>
      </c>
      <c r="F411" s="69" t="s">
        <v>4094</v>
      </c>
      <c r="G411" s="69">
        <v>2003</v>
      </c>
      <c r="H411" s="70">
        <v>3</v>
      </c>
      <c r="I411" s="71">
        <v>123</v>
      </c>
      <c r="J411" s="71">
        <v>41</v>
      </c>
      <c r="K411" s="71">
        <v>8.5</v>
      </c>
      <c r="L411" s="71">
        <v>1.4</v>
      </c>
      <c r="M411" s="70">
        <v>1</v>
      </c>
      <c r="N411" s="71">
        <v>90</v>
      </c>
      <c r="O411" s="71">
        <v>1</v>
      </c>
      <c r="P411" s="70">
        <v>2</v>
      </c>
      <c r="Q411" s="71">
        <v>17</v>
      </c>
      <c r="R411" s="71">
        <v>7</v>
      </c>
      <c r="S411" s="70">
        <v>2</v>
      </c>
      <c r="T411" s="71">
        <v>2</v>
      </c>
      <c r="U411" s="71">
        <v>1</v>
      </c>
      <c r="V411" s="78">
        <v>1</v>
      </c>
      <c r="W411" s="78">
        <v>0.73</v>
      </c>
      <c r="X411" s="78">
        <v>1.01</v>
      </c>
      <c r="Y411" s="70">
        <v>1.4</v>
      </c>
      <c r="Z411" s="71">
        <v>2.6</v>
      </c>
      <c r="AA411" s="77">
        <v>-1.3</v>
      </c>
      <c r="AB411" s="77">
        <v>-0.95</v>
      </c>
      <c r="AC411" s="77">
        <v>-0.96</v>
      </c>
      <c r="AD411" s="63" t="s">
        <v>25</v>
      </c>
    </row>
    <row r="412" spans="1:30" ht="17.25" thickBot="1">
      <c r="A412" s="72">
        <v>10</v>
      </c>
      <c r="B412" s="57" t="s">
        <v>1778</v>
      </c>
      <c r="C412" s="58" t="s">
        <v>1814</v>
      </c>
      <c r="D412" s="69" t="s">
        <v>1810</v>
      </c>
      <c r="E412" s="58" t="s">
        <v>85</v>
      </c>
      <c r="F412" s="69" t="s">
        <v>3839</v>
      </c>
      <c r="G412" s="69">
        <v>2002</v>
      </c>
      <c r="H412" s="70">
        <v>9</v>
      </c>
      <c r="I412" s="71">
        <v>122</v>
      </c>
      <c r="J412" s="71">
        <v>14</v>
      </c>
      <c r="K412" s="71">
        <v>8.5</v>
      </c>
      <c r="L412" s="71">
        <v>1.4</v>
      </c>
      <c r="M412" s="59">
        <v>0</v>
      </c>
      <c r="N412" s="60"/>
      <c r="O412" s="60">
        <v>0</v>
      </c>
      <c r="P412" s="70">
        <v>9</v>
      </c>
      <c r="Q412" s="71">
        <v>14</v>
      </c>
      <c r="R412" s="71">
        <v>4</v>
      </c>
      <c r="S412" s="70">
        <v>0.44</v>
      </c>
      <c r="T412" s="71">
        <v>3</v>
      </c>
      <c r="U412" s="71">
        <v>5</v>
      </c>
      <c r="V412" s="77">
        <v>-2</v>
      </c>
      <c r="W412" s="77">
        <v>-1.48</v>
      </c>
      <c r="X412" s="77">
        <v>-1.07</v>
      </c>
      <c r="Y412" s="70">
        <v>3</v>
      </c>
      <c r="Z412" s="71">
        <v>3.9</v>
      </c>
      <c r="AA412" s="77">
        <v>-0.9</v>
      </c>
      <c r="AB412" s="77">
        <v>-0.66</v>
      </c>
      <c r="AC412" s="77">
        <v>-0.56000000000000005</v>
      </c>
      <c r="AD412" s="63" t="s">
        <v>25</v>
      </c>
    </row>
    <row r="413" spans="1:30" ht="17.25" thickBot="1">
      <c r="A413" s="72">
        <v>398</v>
      </c>
      <c r="B413" s="57" t="s">
        <v>271</v>
      </c>
      <c r="C413" s="58" t="s">
        <v>1812</v>
      </c>
      <c r="D413" s="69" t="s">
        <v>102</v>
      </c>
      <c r="E413" s="58" t="s">
        <v>67</v>
      </c>
      <c r="F413" s="69" t="s">
        <v>4113</v>
      </c>
      <c r="G413" s="69">
        <v>1995</v>
      </c>
      <c r="H413" s="70">
        <v>5</v>
      </c>
      <c r="I413" s="71">
        <v>121</v>
      </c>
      <c r="J413" s="71">
        <v>24</v>
      </c>
      <c r="K413" s="71">
        <v>8.4</v>
      </c>
      <c r="L413" s="71">
        <v>1.3</v>
      </c>
      <c r="M413" s="70">
        <v>1</v>
      </c>
      <c r="N413" s="71">
        <v>90</v>
      </c>
      <c r="O413" s="71">
        <v>1</v>
      </c>
      <c r="P413" s="70">
        <v>4</v>
      </c>
      <c r="Q413" s="71">
        <v>8</v>
      </c>
      <c r="R413" s="71">
        <v>4</v>
      </c>
      <c r="S413" s="70">
        <v>2.6</v>
      </c>
      <c r="T413" s="71">
        <v>6</v>
      </c>
      <c r="U413" s="71">
        <v>1</v>
      </c>
      <c r="V413" s="78">
        <v>5</v>
      </c>
      <c r="W413" s="78">
        <v>3.72</v>
      </c>
      <c r="X413" s="78">
        <v>3.24</v>
      </c>
      <c r="Y413" s="70">
        <v>3.7</v>
      </c>
      <c r="Z413" s="71">
        <v>1.6</v>
      </c>
      <c r="AA413" s="78">
        <v>2.2000000000000002</v>
      </c>
      <c r="AB413" s="78">
        <v>1.61</v>
      </c>
      <c r="AC413" s="78">
        <v>1.08</v>
      </c>
      <c r="AD413" s="63" t="s">
        <v>25</v>
      </c>
    </row>
    <row r="414" spans="1:30" ht="17.25" thickBot="1">
      <c r="A414" s="72">
        <v>471</v>
      </c>
      <c r="B414" s="57" t="s">
        <v>296</v>
      </c>
      <c r="C414" s="58" t="s">
        <v>1812</v>
      </c>
      <c r="D414" s="69" t="s">
        <v>1810</v>
      </c>
      <c r="E414" s="58" t="s">
        <v>2347</v>
      </c>
      <c r="F414" s="69" t="s">
        <v>3737</v>
      </c>
      <c r="G414" s="69">
        <v>1994</v>
      </c>
      <c r="H414" s="70">
        <v>9</v>
      </c>
      <c r="I414" s="71">
        <v>121</v>
      </c>
      <c r="J414" s="71">
        <v>13</v>
      </c>
      <c r="K414" s="71">
        <v>8.4</v>
      </c>
      <c r="L414" s="71">
        <v>1.3</v>
      </c>
      <c r="M414" s="59">
        <v>0</v>
      </c>
      <c r="N414" s="60"/>
      <c r="O414" s="60">
        <v>0</v>
      </c>
      <c r="P414" s="70">
        <v>9</v>
      </c>
      <c r="Q414" s="71">
        <v>13</v>
      </c>
      <c r="R414" s="71">
        <v>2</v>
      </c>
      <c r="S414" s="70">
        <v>0.44</v>
      </c>
      <c r="T414" s="71">
        <v>2</v>
      </c>
      <c r="U414" s="71">
        <v>4</v>
      </c>
      <c r="V414" s="77">
        <v>-2</v>
      </c>
      <c r="W414" s="77">
        <v>-1.49</v>
      </c>
      <c r="X414" s="77">
        <v>-0.4</v>
      </c>
      <c r="Y414" s="70">
        <v>2.5</v>
      </c>
      <c r="Z414" s="71">
        <v>2.9</v>
      </c>
      <c r="AA414" s="77">
        <v>-0.4</v>
      </c>
      <c r="AB414" s="77">
        <v>-0.3</v>
      </c>
      <c r="AC414" s="78">
        <v>0.51</v>
      </c>
      <c r="AD414" s="63" t="s">
        <v>25</v>
      </c>
    </row>
    <row r="415" spans="1:30" ht="17.25" thickBot="1">
      <c r="A415" s="72">
        <v>361</v>
      </c>
      <c r="B415" s="57" t="s">
        <v>255</v>
      </c>
      <c r="C415" s="58" t="s">
        <v>1814</v>
      </c>
      <c r="D415" s="69" t="s">
        <v>102</v>
      </c>
      <c r="E415" s="58" t="s">
        <v>96</v>
      </c>
      <c r="F415" s="69" t="s">
        <v>4028</v>
      </c>
      <c r="G415" s="69">
        <v>1996</v>
      </c>
      <c r="H415" s="70">
        <v>2</v>
      </c>
      <c r="I415" s="71">
        <v>111</v>
      </c>
      <c r="J415" s="71">
        <v>56</v>
      </c>
      <c r="K415" s="71">
        <v>7.7</v>
      </c>
      <c r="L415" s="71">
        <v>1.2</v>
      </c>
      <c r="M415" s="70">
        <v>1</v>
      </c>
      <c r="N415" s="71">
        <v>71</v>
      </c>
      <c r="O415" s="60">
        <v>0</v>
      </c>
      <c r="P415" s="70">
        <v>1</v>
      </c>
      <c r="Q415" s="71">
        <v>40</v>
      </c>
      <c r="R415" s="71">
        <v>1</v>
      </c>
      <c r="S415" s="59">
        <v>0</v>
      </c>
      <c r="T415" s="60">
        <v>0</v>
      </c>
      <c r="U415" s="71">
        <v>2</v>
      </c>
      <c r="V415" s="77">
        <v>-2</v>
      </c>
      <c r="W415" s="77">
        <v>-1.62</v>
      </c>
      <c r="X415" s="77">
        <v>-1.76</v>
      </c>
      <c r="Y415" s="70">
        <v>2.8</v>
      </c>
      <c r="Z415" s="71">
        <v>1.5</v>
      </c>
      <c r="AA415" s="78">
        <v>1.3</v>
      </c>
      <c r="AB415" s="78">
        <v>1.08</v>
      </c>
      <c r="AC415" s="78">
        <v>0.88</v>
      </c>
      <c r="AD415" s="63" t="s">
        <v>25</v>
      </c>
    </row>
    <row r="416" spans="1:30" ht="17.25" thickBot="1">
      <c r="A416" s="72">
        <v>522</v>
      </c>
      <c r="B416" s="57" t="s">
        <v>326</v>
      </c>
      <c r="C416" s="58" t="s">
        <v>1812</v>
      </c>
      <c r="D416" s="69" t="s">
        <v>103</v>
      </c>
      <c r="E416" s="58" t="s">
        <v>63</v>
      </c>
      <c r="F416" s="69" t="s">
        <v>4193</v>
      </c>
      <c r="G416" s="69">
        <v>2000</v>
      </c>
      <c r="H416" s="70">
        <v>4</v>
      </c>
      <c r="I416" s="71">
        <v>107</v>
      </c>
      <c r="J416" s="71">
        <v>27</v>
      </c>
      <c r="K416" s="71">
        <v>7.4</v>
      </c>
      <c r="L416" s="71">
        <v>1.2</v>
      </c>
      <c r="M416" s="70">
        <v>1</v>
      </c>
      <c r="N416" s="71">
        <v>73</v>
      </c>
      <c r="O416" s="60">
        <v>0</v>
      </c>
      <c r="P416" s="70">
        <v>3</v>
      </c>
      <c r="Q416" s="71">
        <v>11</v>
      </c>
      <c r="R416" s="71">
        <v>6</v>
      </c>
      <c r="S416" s="70">
        <v>2</v>
      </c>
      <c r="T416" s="71">
        <v>6</v>
      </c>
      <c r="U416" s="60">
        <v>0</v>
      </c>
      <c r="V416" s="78">
        <v>6</v>
      </c>
      <c r="W416" s="78">
        <v>5.05</v>
      </c>
      <c r="X416" s="78">
        <v>4.24</v>
      </c>
      <c r="Y416" s="70">
        <v>2.4</v>
      </c>
      <c r="Z416" s="71">
        <v>0.2</v>
      </c>
      <c r="AA416" s="78">
        <v>2.2999999999999998</v>
      </c>
      <c r="AB416" s="78">
        <v>1.91</v>
      </c>
      <c r="AC416" s="78">
        <v>0.92</v>
      </c>
      <c r="AD416" s="63" t="s">
        <v>25</v>
      </c>
    </row>
    <row r="417" spans="1:30" ht="17.25" thickBot="1">
      <c r="A417" s="72">
        <v>176</v>
      </c>
      <c r="B417" s="57" t="s">
        <v>2714</v>
      </c>
      <c r="C417" s="58" t="s">
        <v>1829</v>
      </c>
      <c r="D417" s="69" t="s">
        <v>104</v>
      </c>
      <c r="E417" s="58" t="s">
        <v>2347</v>
      </c>
      <c r="F417" s="69" t="s">
        <v>3962</v>
      </c>
      <c r="G417" s="69">
        <v>1998</v>
      </c>
      <c r="H417" s="70">
        <v>3</v>
      </c>
      <c r="I417" s="71">
        <v>106</v>
      </c>
      <c r="J417" s="71">
        <v>35</v>
      </c>
      <c r="K417" s="71">
        <v>7.4</v>
      </c>
      <c r="L417" s="71">
        <v>1.2</v>
      </c>
      <c r="M417" s="70">
        <v>1</v>
      </c>
      <c r="N417" s="71">
        <v>89</v>
      </c>
      <c r="O417" s="60">
        <v>0</v>
      </c>
      <c r="P417" s="70">
        <v>2</v>
      </c>
      <c r="Q417" s="71">
        <v>9</v>
      </c>
      <c r="R417" s="71">
        <v>2</v>
      </c>
      <c r="S417" s="70">
        <v>1.33</v>
      </c>
      <c r="T417" s="60">
        <v>0</v>
      </c>
      <c r="U417" s="71">
        <v>1</v>
      </c>
      <c r="V417" s="77">
        <v>-1</v>
      </c>
      <c r="W417" s="77">
        <v>-0.85</v>
      </c>
      <c r="X417" s="78">
        <v>0.3</v>
      </c>
      <c r="Y417" s="70">
        <v>1.1000000000000001</v>
      </c>
      <c r="Z417" s="71">
        <v>1.8</v>
      </c>
      <c r="AA417" s="77">
        <v>-0.6</v>
      </c>
      <c r="AB417" s="77">
        <v>-0.55000000000000004</v>
      </c>
      <c r="AC417" s="78">
        <v>0.24</v>
      </c>
      <c r="AD417" s="63" t="s">
        <v>25</v>
      </c>
    </row>
    <row r="418" spans="1:30" ht="17.25" thickBot="1">
      <c r="A418" s="72">
        <v>450</v>
      </c>
      <c r="B418" s="57" t="s">
        <v>291</v>
      </c>
      <c r="C418" s="58" t="s">
        <v>1843</v>
      </c>
      <c r="D418" s="69" t="s">
        <v>102</v>
      </c>
      <c r="E418" s="58" t="s">
        <v>71</v>
      </c>
      <c r="F418" s="69" t="s">
        <v>4146</v>
      </c>
      <c r="G418" s="69">
        <v>1989</v>
      </c>
      <c r="H418" s="70">
        <v>5</v>
      </c>
      <c r="I418" s="71">
        <v>103</v>
      </c>
      <c r="J418" s="71">
        <v>21</v>
      </c>
      <c r="K418" s="71">
        <v>7.2</v>
      </c>
      <c r="L418" s="71">
        <v>1.1000000000000001</v>
      </c>
      <c r="M418" s="59">
        <v>0</v>
      </c>
      <c r="N418" s="60"/>
      <c r="O418" s="60">
        <v>0</v>
      </c>
      <c r="P418" s="70">
        <v>5</v>
      </c>
      <c r="Q418" s="71">
        <v>21</v>
      </c>
      <c r="R418" s="60">
        <v>0</v>
      </c>
      <c r="S418" s="70">
        <v>2.6</v>
      </c>
      <c r="T418" s="71">
        <v>4</v>
      </c>
      <c r="U418" s="71">
        <v>1</v>
      </c>
      <c r="V418" s="78">
        <v>3</v>
      </c>
      <c r="W418" s="78">
        <v>2.62</v>
      </c>
      <c r="X418" s="78">
        <v>2.15</v>
      </c>
      <c r="Y418" s="70">
        <v>2.1</v>
      </c>
      <c r="Z418" s="71">
        <v>1.5</v>
      </c>
      <c r="AA418" s="78">
        <v>0.7</v>
      </c>
      <c r="AB418" s="78">
        <v>0.6</v>
      </c>
      <c r="AC418" s="78">
        <v>0.59</v>
      </c>
      <c r="AD418" s="63" t="s">
        <v>25</v>
      </c>
    </row>
    <row r="419" spans="1:30" ht="17.25" thickBot="1">
      <c r="A419" s="72">
        <v>134</v>
      </c>
      <c r="B419" s="57" t="s">
        <v>156</v>
      </c>
      <c r="C419" s="58" t="s">
        <v>1825</v>
      </c>
      <c r="D419" s="69" t="s">
        <v>1810</v>
      </c>
      <c r="E419" s="58" t="s">
        <v>77</v>
      </c>
      <c r="F419" s="69" t="s">
        <v>3930</v>
      </c>
      <c r="G419" s="69">
        <v>2000</v>
      </c>
      <c r="H419" s="70">
        <v>4</v>
      </c>
      <c r="I419" s="71">
        <v>102</v>
      </c>
      <c r="J419" s="71">
        <v>26</v>
      </c>
      <c r="K419" s="71">
        <v>7.1</v>
      </c>
      <c r="L419" s="71">
        <v>1.1000000000000001</v>
      </c>
      <c r="M419" s="59">
        <v>0</v>
      </c>
      <c r="N419" s="60"/>
      <c r="O419" s="60">
        <v>0</v>
      </c>
      <c r="P419" s="70">
        <v>4</v>
      </c>
      <c r="Q419" s="71">
        <v>26</v>
      </c>
      <c r="R419" s="60">
        <v>0</v>
      </c>
      <c r="S419" s="70">
        <v>1</v>
      </c>
      <c r="T419" s="71">
        <v>1</v>
      </c>
      <c r="U419" s="60">
        <v>0</v>
      </c>
      <c r="V419" s="78">
        <v>1</v>
      </c>
      <c r="W419" s="78">
        <v>0.88</v>
      </c>
      <c r="X419" s="78">
        <v>0.88</v>
      </c>
      <c r="Y419" s="70">
        <v>2.2999999999999998</v>
      </c>
      <c r="Z419" s="71">
        <v>1.1000000000000001</v>
      </c>
      <c r="AA419" s="78">
        <v>1.1000000000000001</v>
      </c>
      <c r="AB419" s="78">
        <v>1.02</v>
      </c>
      <c r="AC419" s="78">
        <v>0.56000000000000005</v>
      </c>
      <c r="AD419" s="63" t="s">
        <v>25</v>
      </c>
    </row>
    <row r="420" spans="1:30" ht="17.25" thickBot="1">
      <c r="A420" s="72">
        <v>171</v>
      </c>
      <c r="B420" s="57" t="s">
        <v>2809</v>
      </c>
      <c r="C420" s="58" t="s">
        <v>1846</v>
      </c>
      <c r="D420" s="69" t="s">
        <v>1819</v>
      </c>
      <c r="E420" s="58" t="s">
        <v>83</v>
      </c>
      <c r="F420" s="69" t="s">
        <v>3958</v>
      </c>
      <c r="G420" s="69">
        <v>2003</v>
      </c>
      <c r="H420" s="70">
        <v>9</v>
      </c>
      <c r="I420" s="71">
        <v>101</v>
      </c>
      <c r="J420" s="71">
        <v>11</v>
      </c>
      <c r="K420" s="71">
        <v>7</v>
      </c>
      <c r="L420" s="71">
        <v>1.1000000000000001</v>
      </c>
      <c r="M420" s="59">
        <v>0</v>
      </c>
      <c r="N420" s="60"/>
      <c r="O420" s="60">
        <v>0</v>
      </c>
      <c r="P420" s="70">
        <v>9</v>
      </c>
      <c r="Q420" s="71">
        <v>11</v>
      </c>
      <c r="R420" s="71">
        <v>3</v>
      </c>
      <c r="S420" s="70">
        <v>2.44</v>
      </c>
      <c r="T420" s="71">
        <v>7</v>
      </c>
      <c r="U420" s="60">
        <v>0</v>
      </c>
      <c r="V420" s="78">
        <v>7</v>
      </c>
      <c r="W420" s="78">
        <v>6.24</v>
      </c>
      <c r="X420" s="78">
        <v>5.7</v>
      </c>
      <c r="Y420" s="70">
        <v>3</v>
      </c>
      <c r="Z420" s="71">
        <v>1.5</v>
      </c>
      <c r="AA420" s="78">
        <v>1.5</v>
      </c>
      <c r="AB420" s="78">
        <v>1.32</v>
      </c>
      <c r="AC420" s="78">
        <v>0.98</v>
      </c>
      <c r="AD420" s="63" t="s">
        <v>25</v>
      </c>
    </row>
    <row r="421" spans="1:30" ht="17.25" thickBot="1">
      <c r="A421" s="72">
        <v>479</v>
      </c>
      <c r="B421" s="57" t="s">
        <v>2830</v>
      </c>
      <c r="C421" s="58" t="s">
        <v>1811</v>
      </c>
      <c r="D421" s="69" t="s">
        <v>1819</v>
      </c>
      <c r="E421" s="58" t="s">
        <v>67</v>
      </c>
      <c r="F421" s="69" t="s">
        <v>4165</v>
      </c>
      <c r="G421" s="69">
        <v>1989</v>
      </c>
      <c r="H421" s="70">
        <v>6</v>
      </c>
      <c r="I421" s="71">
        <v>101</v>
      </c>
      <c r="J421" s="71">
        <v>17</v>
      </c>
      <c r="K421" s="71">
        <v>7</v>
      </c>
      <c r="L421" s="71">
        <v>1.1000000000000001</v>
      </c>
      <c r="M421" s="59">
        <v>0</v>
      </c>
      <c r="N421" s="60"/>
      <c r="O421" s="60">
        <v>0</v>
      </c>
      <c r="P421" s="70">
        <v>6</v>
      </c>
      <c r="Q421" s="71">
        <v>17</v>
      </c>
      <c r="R421" s="71">
        <v>4</v>
      </c>
      <c r="S421" s="70">
        <v>1.5</v>
      </c>
      <c r="T421" s="71">
        <v>2</v>
      </c>
      <c r="U421" s="71">
        <v>4</v>
      </c>
      <c r="V421" s="77">
        <v>-2</v>
      </c>
      <c r="W421" s="77">
        <v>-1.78</v>
      </c>
      <c r="X421" s="77">
        <v>-2.72</v>
      </c>
      <c r="Y421" s="70">
        <v>1.4</v>
      </c>
      <c r="Z421" s="71">
        <v>3.9</v>
      </c>
      <c r="AA421" s="77">
        <v>-2.5</v>
      </c>
      <c r="AB421" s="77">
        <v>-2.29</v>
      </c>
      <c r="AC421" s="77">
        <v>-3.13</v>
      </c>
      <c r="AD421" s="63" t="s">
        <v>25</v>
      </c>
    </row>
    <row r="422" spans="1:30" ht="17.25" thickBot="1">
      <c r="A422" s="72">
        <v>478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4164</v>
      </c>
      <c r="G422" s="69">
        <v>1996</v>
      </c>
      <c r="H422" s="70">
        <v>3</v>
      </c>
      <c r="I422" s="71">
        <v>96</v>
      </c>
      <c r="J422" s="71">
        <v>32</v>
      </c>
      <c r="K422" s="71">
        <v>6.7</v>
      </c>
      <c r="L422" s="71">
        <v>1.1000000000000001</v>
      </c>
      <c r="M422" s="70">
        <v>1</v>
      </c>
      <c r="N422" s="71">
        <v>74</v>
      </c>
      <c r="O422" s="60">
        <v>0</v>
      </c>
      <c r="P422" s="70">
        <v>2</v>
      </c>
      <c r="Q422" s="71">
        <v>11</v>
      </c>
      <c r="R422" s="71">
        <v>11</v>
      </c>
      <c r="S422" s="70">
        <v>1.67</v>
      </c>
      <c r="T422" s="60">
        <v>0</v>
      </c>
      <c r="U422" s="60">
        <v>0</v>
      </c>
      <c r="V422" s="60">
        <v>0</v>
      </c>
      <c r="W422" s="60">
        <v>0</v>
      </c>
      <c r="X422" s="78">
        <v>0.54</v>
      </c>
      <c r="Y422" s="70">
        <v>1</v>
      </c>
      <c r="Z422" s="71">
        <v>1.3</v>
      </c>
      <c r="AA422" s="77">
        <v>-0.2</v>
      </c>
      <c r="AB422" s="77">
        <v>-0.22</v>
      </c>
      <c r="AC422" s="77">
        <v>-7.0000000000000007E-2</v>
      </c>
      <c r="AD422" s="63" t="s">
        <v>25</v>
      </c>
    </row>
    <row r="423" spans="1:30" ht="17.25" thickBot="1">
      <c r="A423" s="72">
        <v>538</v>
      </c>
      <c r="B423" s="57" t="s">
        <v>3090</v>
      </c>
      <c r="C423" s="58" t="s">
        <v>1841</v>
      </c>
      <c r="D423" s="69" t="s">
        <v>104</v>
      </c>
      <c r="E423" s="58" t="s">
        <v>87</v>
      </c>
      <c r="F423" s="69" t="s">
        <v>4029</v>
      </c>
      <c r="G423" s="69">
        <v>2000</v>
      </c>
      <c r="H423" s="70">
        <v>3</v>
      </c>
      <c r="I423" s="71">
        <v>95</v>
      </c>
      <c r="J423" s="71">
        <v>32</v>
      </c>
      <c r="K423" s="71">
        <v>6.6</v>
      </c>
      <c r="L423" s="71">
        <v>1.1000000000000001</v>
      </c>
      <c r="M423" s="70">
        <v>1</v>
      </c>
      <c r="N423" s="71">
        <v>38</v>
      </c>
      <c r="O423" s="60">
        <v>0</v>
      </c>
      <c r="P423" s="70">
        <v>2</v>
      </c>
      <c r="Q423" s="71">
        <v>29</v>
      </c>
      <c r="R423" s="71">
        <v>2</v>
      </c>
      <c r="S423" s="70">
        <v>1.33</v>
      </c>
      <c r="T423" s="71">
        <v>1</v>
      </c>
      <c r="U423" s="71">
        <v>2</v>
      </c>
      <c r="V423" s="77">
        <v>-1</v>
      </c>
      <c r="W423" s="77">
        <v>-0.95</v>
      </c>
      <c r="X423" s="77">
        <v>-0.28000000000000003</v>
      </c>
      <c r="Y423" s="70">
        <v>0.6</v>
      </c>
      <c r="Z423" s="71">
        <v>1.7</v>
      </c>
      <c r="AA423" s="77">
        <v>-1.1000000000000001</v>
      </c>
      <c r="AB423" s="77">
        <v>-1.04</v>
      </c>
      <c r="AC423" s="77">
        <v>-0.64</v>
      </c>
      <c r="AD423" s="63" t="s">
        <v>25</v>
      </c>
    </row>
    <row r="424" spans="1:30" ht="17.25" thickBot="1">
      <c r="A424" s="72">
        <v>454</v>
      </c>
      <c r="B424" s="57" t="s">
        <v>292</v>
      </c>
      <c r="C424" s="58" t="s">
        <v>1812</v>
      </c>
      <c r="D424" s="69" t="s">
        <v>103</v>
      </c>
      <c r="E424" s="58" t="s">
        <v>65</v>
      </c>
      <c r="F424" s="69" t="s">
        <v>4148</v>
      </c>
      <c r="G424" s="69">
        <v>1995</v>
      </c>
      <c r="H424" s="70">
        <v>4</v>
      </c>
      <c r="I424" s="71">
        <v>93</v>
      </c>
      <c r="J424" s="71">
        <v>23</v>
      </c>
      <c r="K424" s="71">
        <v>6.5</v>
      </c>
      <c r="L424" s="71">
        <v>1</v>
      </c>
      <c r="M424" s="59">
        <v>0</v>
      </c>
      <c r="N424" s="60"/>
      <c r="O424" s="60">
        <v>0</v>
      </c>
      <c r="P424" s="70">
        <v>4</v>
      </c>
      <c r="Q424" s="71">
        <v>23</v>
      </c>
      <c r="R424" s="71">
        <v>12</v>
      </c>
      <c r="S424" s="70">
        <v>2.25</v>
      </c>
      <c r="T424" s="71">
        <v>3</v>
      </c>
      <c r="U424" s="71">
        <v>2</v>
      </c>
      <c r="V424" s="78">
        <v>1</v>
      </c>
      <c r="W424" s="78">
        <v>0.97</v>
      </c>
      <c r="X424" s="77">
        <v>-0.3</v>
      </c>
      <c r="Y424" s="70">
        <v>1.7</v>
      </c>
      <c r="Z424" s="71">
        <v>1.6</v>
      </c>
      <c r="AA424" s="78">
        <v>0.2</v>
      </c>
      <c r="AB424" s="78">
        <v>0.17</v>
      </c>
      <c r="AC424" s="77">
        <v>-0.88</v>
      </c>
      <c r="AD424" s="63" t="s">
        <v>25</v>
      </c>
    </row>
    <row r="425" spans="1:30" ht="17.25" thickBot="1">
      <c r="A425" s="72">
        <v>193</v>
      </c>
      <c r="B425" s="57" t="s">
        <v>3336</v>
      </c>
      <c r="C425" s="58" t="s">
        <v>1811</v>
      </c>
      <c r="D425" s="69" t="s">
        <v>1853</v>
      </c>
      <c r="E425" s="58" t="s">
        <v>2348</v>
      </c>
      <c r="F425" s="69" t="s">
        <v>3976</v>
      </c>
      <c r="G425" s="69">
        <v>1991</v>
      </c>
      <c r="H425" s="70">
        <v>4</v>
      </c>
      <c r="I425" s="71">
        <v>92</v>
      </c>
      <c r="J425" s="71">
        <v>23</v>
      </c>
      <c r="K425" s="71">
        <v>6.4</v>
      </c>
      <c r="L425" s="71">
        <v>1</v>
      </c>
      <c r="M425" s="70">
        <v>1</v>
      </c>
      <c r="N425" s="71">
        <v>45</v>
      </c>
      <c r="O425" s="60">
        <v>0</v>
      </c>
      <c r="P425" s="70">
        <v>3</v>
      </c>
      <c r="Q425" s="71">
        <v>16</v>
      </c>
      <c r="R425" s="71">
        <v>4</v>
      </c>
      <c r="S425" s="59">
        <v>0</v>
      </c>
      <c r="T425" s="71">
        <v>1</v>
      </c>
      <c r="U425" s="71">
        <v>5</v>
      </c>
      <c r="V425" s="77">
        <v>-4</v>
      </c>
      <c r="W425" s="77">
        <v>-3.91</v>
      </c>
      <c r="X425" s="77">
        <v>-2.2400000000000002</v>
      </c>
      <c r="Y425" s="70">
        <v>1</v>
      </c>
      <c r="Z425" s="71">
        <v>3</v>
      </c>
      <c r="AA425" s="77">
        <v>-2</v>
      </c>
      <c r="AB425" s="77">
        <v>-1.92</v>
      </c>
      <c r="AC425" s="77">
        <v>-0.68</v>
      </c>
      <c r="AD425" s="63" t="s">
        <v>25</v>
      </c>
    </row>
    <row r="426" spans="1:30" ht="17.25" thickBot="1">
      <c r="A426" s="72">
        <v>387</v>
      </c>
      <c r="B426" s="57" t="s">
        <v>267</v>
      </c>
      <c r="C426" s="58" t="s">
        <v>1838</v>
      </c>
      <c r="D426" s="69" t="s">
        <v>1819</v>
      </c>
      <c r="E426" s="58" t="s">
        <v>95</v>
      </c>
      <c r="F426" s="69" t="s">
        <v>4105</v>
      </c>
      <c r="G426" s="69">
        <v>1992</v>
      </c>
      <c r="H426" s="70">
        <v>6</v>
      </c>
      <c r="I426" s="71">
        <v>91</v>
      </c>
      <c r="J426" s="71">
        <v>15</v>
      </c>
      <c r="K426" s="71">
        <v>6.3</v>
      </c>
      <c r="L426" s="71">
        <v>1</v>
      </c>
      <c r="M426" s="59">
        <v>0</v>
      </c>
      <c r="N426" s="60"/>
      <c r="O426" s="60">
        <v>0</v>
      </c>
      <c r="P426" s="70">
        <v>6</v>
      </c>
      <c r="Q426" s="71">
        <v>15</v>
      </c>
      <c r="R426" s="71">
        <v>6</v>
      </c>
      <c r="S426" s="70">
        <v>0.67</v>
      </c>
      <c r="T426" s="71">
        <v>2</v>
      </c>
      <c r="U426" s="71">
        <v>1</v>
      </c>
      <c r="V426" s="78">
        <v>1</v>
      </c>
      <c r="W426" s="78">
        <v>0.99</v>
      </c>
      <c r="X426" s="78">
        <v>1.66</v>
      </c>
      <c r="Y426" s="70">
        <v>3.4</v>
      </c>
      <c r="Z426" s="71">
        <v>2.1</v>
      </c>
      <c r="AA426" s="78">
        <v>1.4</v>
      </c>
      <c r="AB426" s="78">
        <v>1.35</v>
      </c>
      <c r="AC426" s="78">
        <v>1.82</v>
      </c>
      <c r="AD426" s="63" t="s">
        <v>25</v>
      </c>
    </row>
    <row r="427" spans="1:30" ht="17.25" thickBot="1">
      <c r="A427" s="72">
        <v>60</v>
      </c>
      <c r="B427" s="57" t="s">
        <v>3417</v>
      </c>
      <c r="C427" s="58" t="s">
        <v>1837</v>
      </c>
      <c r="D427" s="69" t="s">
        <v>1810</v>
      </c>
      <c r="E427" s="58" t="s">
        <v>71</v>
      </c>
      <c r="F427" s="69" t="s">
        <v>3875</v>
      </c>
      <c r="G427" s="69">
        <v>1997</v>
      </c>
      <c r="H427" s="70">
        <v>4</v>
      </c>
      <c r="I427" s="71">
        <v>90</v>
      </c>
      <c r="J427" s="71">
        <v>23</v>
      </c>
      <c r="K427" s="71">
        <v>6.3</v>
      </c>
      <c r="L427" s="71">
        <v>1</v>
      </c>
      <c r="M427" s="70">
        <v>1</v>
      </c>
      <c r="N427" s="71">
        <v>31</v>
      </c>
      <c r="O427" s="60">
        <v>0</v>
      </c>
      <c r="P427" s="70">
        <v>3</v>
      </c>
      <c r="Q427" s="71">
        <v>20</v>
      </c>
      <c r="R427" s="60">
        <v>0</v>
      </c>
      <c r="S427" s="70">
        <v>0.75</v>
      </c>
      <c r="T427" s="71">
        <v>1</v>
      </c>
      <c r="U427" s="71">
        <v>6</v>
      </c>
      <c r="V427" s="77">
        <v>-5</v>
      </c>
      <c r="W427" s="77">
        <v>-5</v>
      </c>
      <c r="X427" s="77">
        <v>-6</v>
      </c>
      <c r="Y427" s="70">
        <v>2.2000000000000002</v>
      </c>
      <c r="Z427" s="71">
        <v>4.0999999999999996</v>
      </c>
      <c r="AA427" s="77">
        <v>-1.9</v>
      </c>
      <c r="AB427" s="77">
        <v>-1.88</v>
      </c>
      <c r="AC427" s="77">
        <v>-2.06</v>
      </c>
      <c r="AD427" s="63" t="s">
        <v>25</v>
      </c>
    </row>
    <row r="428" spans="1:30" ht="17.25" thickBot="1">
      <c r="A428" s="72">
        <v>88</v>
      </c>
      <c r="B428" s="57" t="s">
        <v>3296</v>
      </c>
      <c r="C428" s="58" t="s">
        <v>1837</v>
      </c>
      <c r="D428" s="69" t="s">
        <v>104</v>
      </c>
      <c r="E428" s="58" t="s">
        <v>93</v>
      </c>
      <c r="F428" s="69" t="s">
        <v>3897</v>
      </c>
      <c r="G428" s="69">
        <v>1998</v>
      </c>
      <c r="H428" s="70">
        <v>1</v>
      </c>
      <c r="I428" s="71">
        <v>90</v>
      </c>
      <c r="J428" s="71">
        <v>90</v>
      </c>
      <c r="K428" s="71">
        <v>6.3</v>
      </c>
      <c r="L428" s="71">
        <v>1</v>
      </c>
      <c r="M428" s="70">
        <v>1</v>
      </c>
      <c r="N428" s="71">
        <v>90</v>
      </c>
      <c r="O428" s="71">
        <v>1</v>
      </c>
      <c r="P428" s="59">
        <v>0</v>
      </c>
      <c r="Q428" s="60"/>
      <c r="R428" s="71">
        <v>8</v>
      </c>
      <c r="S428" s="59">
        <v>0</v>
      </c>
      <c r="T428" s="71">
        <v>2</v>
      </c>
      <c r="U428" s="71">
        <v>3</v>
      </c>
      <c r="V428" s="77">
        <v>-1</v>
      </c>
      <c r="W428" s="77">
        <v>-1</v>
      </c>
      <c r="X428" s="77">
        <v>-0.73</v>
      </c>
      <c r="Y428" s="70">
        <v>1.4</v>
      </c>
      <c r="Z428" s="71">
        <v>2.9</v>
      </c>
      <c r="AA428" s="77">
        <v>-1.5</v>
      </c>
      <c r="AB428" s="77">
        <v>-1.55</v>
      </c>
      <c r="AC428" s="77">
        <v>-1.19</v>
      </c>
      <c r="AD428" s="63" t="s">
        <v>25</v>
      </c>
    </row>
    <row r="429" spans="1:30" ht="17.25" thickBot="1">
      <c r="A429" s="72">
        <v>424</v>
      </c>
      <c r="B429" s="57" t="s">
        <v>283</v>
      </c>
      <c r="C429" s="58" t="s">
        <v>1829</v>
      </c>
      <c r="D429" s="69" t="s">
        <v>111</v>
      </c>
      <c r="E429" s="58" t="s">
        <v>83</v>
      </c>
      <c r="F429" s="69" t="s">
        <v>4130</v>
      </c>
      <c r="G429" s="69">
        <v>1990</v>
      </c>
      <c r="H429" s="70">
        <v>1</v>
      </c>
      <c r="I429" s="71">
        <v>90</v>
      </c>
      <c r="J429" s="71">
        <v>90</v>
      </c>
      <c r="K429" s="71">
        <v>6.3</v>
      </c>
      <c r="L429" s="71">
        <v>1</v>
      </c>
      <c r="M429" s="70">
        <v>1</v>
      </c>
      <c r="N429" s="71">
        <v>90</v>
      </c>
      <c r="O429" s="71">
        <v>1</v>
      </c>
      <c r="P429" s="59">
        <v>0</v>
      </c>
      <c r="Q429" s="60"/>
      <c r="R429" s="71">
        <v>13</v>
      </c>
      <c r="S429" s="70">
        <v>3</v>
      </c>
      <c r="T429" s="71">
        <v>3</v>
      </c>
      <c r="U429" s="71">
        <v>1</v>
      </c>
      <c r="V429" s="78">
        <v>2</v>
      </c>
      <c r="W429" s="78">
        <v>2</v>
      </c>
      <c r="X429" s="78">
        <v>1.1299999999999999</v>
      </c>
      <c r="Y429" s="70">
        <v>2.5</v>
      </c>
      <c r="Z429" s="71">
        <v>0.7</v>
      </c>
      <c r="AA429" s="78">
        <v>1.8</v>
      </c>
      <c r="AB429" s="78">
        <v>1.78</v>
      </c>
      <c r="AC429" s="78">
        <v>1.46</v>
      </c>
      <c r="AD429" s="63" t="s">
        <v>25</v>
      </c>
    </row>
    <row r="430" spans="1:30" ht="17.25" thickBot="1">
      <c r="A430" s="72">
        <v>432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4135</v>
      </c>
      <c r="G430" s="69">
        <v>1992</v>
      </c>
      <c r="H430" s="70">
        <v>1</v>
      </c>
      <c r="I430" s="71">
        <v>90</v>
      </c>
      <c r="J430" s="71">
        <v>90</v>
      </c>
      <c r="K430" s="71">
        <v>6.3</v>
      </c>
      <c r="L430" s="71">
        <v>1</v>
      </c>
      <c r="M430" s="70">
        <v>1</v>
      </c>
      <c r="N430" s="71">
        <v>90</v>
      </c>
      <c r="O430" s="71">
        <v>1</v>
      </c>
      <c r="P430" s="59">
        <v>0</v>
      </c>
      <c r="Q430" s="60"/>
      <c r="R430" s="71">
        <v>15</v>
      </c>
      <c r="S430" s="70">
        <v>3</v>
      </c>
      <c r="T430" s="71">
        <v>2</v>
      </c>
      <c r="U430" s="71">
        <v>1</v>
      </c>
      <c r="V430" s="78">
        <v>1</v>
      </c>
      <c r="W430" s="78">
        <v>1</v>
      </c>
      <c r="X430" s="77">
        <v>-0.27</v>
      </c>
      <c r="Y430" s="70">
        <v>0.8</v>
      </c>
      <c r="Z430" s="71">
        <v>0.8</v>
      </c>
      <c r="AA430" s="77">
        <v>-0.1</v>
      </c>
      <c r="AB430" s="77">
        <v>-7.0000000000000007E-2</v>
      </c>
      <c r="AC430" s="77">
        <v>-1.1299999999999999</v>
      </c>
      <c r="AD430" s="63" t="s">
        <v>25</v>
      </c>
    </row>
    <row r="431" spans="1:30" ht="17.25" thickBot="1">
      <c r="A431" s="72">
        <v>116</v>
      </c>
      <c r="B431" s="57" t="s">
        <v>3461</v>
      </c>
      <c r="C431" s="58" t="s">
        <v>1812</v>
      </c>
      <c r="D431" s="69" t="s">
        <v>1853</v>
      </c>
      <c r="E431" s="58" t="s">
        <v>2634</v>
      </c>
      <c r="F431" s="69" t="s">
        <v>3914</v>
      </c>
      <c r="G431" s="69">
        <v>1993</v>
      </c>
      <c r="H431" s="70">
        <v>5</v>
      </c>
      <c r="I431" s="71">
        <v>83</v>
      </c>
      <c r="J431" s="71">
        <v>17</v>
      </c>
      <c r="K431" s="71">
        <v>5.8</v>
      </c>
      <c r="L431" s="71">
        <v>0.9</v>
      </c>
      <c r="M431" s="59">
        <v>0</v>
      </c>
      <c r="N431" s="60"/>
      <c r="O431" s="60">
        <v>0</v>
      </c>
      <c r="P431" s="70">
        <v>5</v>
      </c>
      <c r="Q431" s="71">
        <v>17</v>
      </c>
      <c r="R431" s="71">
        <v>1</v>
      </c>
      <c r="S431" s="70">
        <v>0.6</v>
      </c>
      <c r="T431" s="71">
        <v>3</v>
      </c>
      <c r="U431" s="71">
        <v>3</v>
      </c>
      <c r="V431" s="60">
        <v>0</v>
      </c>
      <c r="W431" s="60">
        <v>0</v>
      </c>
      <c r="X431" s="78">
        <v>0.99</v>
      </c>
      <c r="Y431" s="70">
        <v>1</v>
      </c>
      <c r="Z431" s="71">
        <v>3.1</v>
      </c>
      <c r="AA431" s="77">
        <v>-2.2000000000000002</v>
      </c>
      <c r="AB431" s="77">
        <v>-2.36</v>
      </c>
      <c r="AC431" s="77">
        <v>-1.28</v>
      </c>
      <c r="AD431" s="63" t="s">
        <v>25</v>
      </c>
    </row>
    <row r="432" spans="1:30" ht="17.25" thickBot="1">
      <c r="A432" s="72">
        <v>598</v>
      </c>
      <c r="B432" s="57" t="s">
        <v>2703</v>
      </c>
      <c r="C432" s="58" t="s">
        <v>1812</v>
      </c>
      <c r="D432" s="69" t="s">
        <v>1819</v>
      </c>
      <c r="E432" s="58" t="s">
        <v>2634</v>
      </c>
      <c r="F432" s="69" t="s">
        <v>4251</v>
      </c>
      <c r="G432" s="69">
        <v>1994</v>
      </c>
      <c r="H432" s="70">
        <v>7</v>
      </c>
      <c r="I432" s="71">
        <v>81</v>
      </c>
      <c r="J432" s="71">
        <v>12</v>
      </c>
      <c r="K432" s="71">
        <v>5.6</v>
      </c>
      <c r="L432" s="71">
        <v>0.9</v>
      </c>
      <c r="M432" s="59">
        <v>0</v>
      </c>
      <c r="N432" s="60"/>
      <c r="O432" s="60">
        <v>0</v>
      </c>
      <c r="P432" s="70">
        <v>7</v>
      </c>
      <c r="Q432" s="71">
        <v>12</v>
      </c>
      <c r="R432" s="71">
        <v>3</v>
      </c>
      <c r="S432" s="70">
        <v>0.71</v>
      </c>
      <c r="T432" s="71">
        <v>3</v>
      </c>
      <c r="U432" s="71">
        <v>2</v>
      </c>
      <c r="V432" s="78">
        <v>1</v>
      </c>
      <c r="W432" s="78">
        <v>1.1100000000000001</v>
      </c>
      <c r="X432" s="78">
        <v>2.17</v>
      </c>
      <c r="Y432" s="70">
        <v>2.4</v>
      </c>
      <c r="Z432" s="71">
        <v>1.6</v>
      </c>
      <c r="AA432" s="78">
        <v>0.8</v>
      </c>
      <c r="AB432" s="78">
        <v>0.93</v>
      </c>
      <c r="AC432" s="78">
        <v>2.2000000000000002</v>
      </c>
      <c r="AD432" s="63" t="s">
        <v>25</v>
      </c>
    </row>
    <row r="433" spans="1:30" ht="17.25" thickBot="1">
      <c r="A433" s="72">
        <v>499</v>
      </c>
      <c r="B433" s="57" t="s">
        <v>315</v>
      </c>
      <c r="C433" s="58" t="s">
        <v>1812</v>
      </c>
      <c r="D433" s="69" t="s">
        <v>1819</v>
      </c>
      <c r="E433" s="58" t="s">
        <v>69</v>
      </c>
      <c r="F433" s="69" t="s">
        <v>4179</v>
      </c>
      <c r="G433" s="69">
        <v>2000</v>
      </c>
      <c r="H433" s="70">
        <v>3</v>
      </c>
      <c r="I433" s="71">
        <v>79</v>
      </c>
      <c r="J433" s="71">
        <v>26</v>
      </c>
      <c r="K433" s="71">
        <v>5.5</v>
      </c>
      <c r="L433" s="71">
        <v>0.9</v>
      </c>
      <c r="M433" s="59">
        <v>0</v>
      </c>
      <c r="N433" s="60"/>
      <c r="O433" s="60">
        <v>0</v>
      </c>
      <c r="P433" s="70">
        <v>3</v>
      </c>
      <c r="Q433" s="71">
        <v>26</v>
      </c>
      <c r="R433" s="60">
        <v>0</v>
      </c>
      <c r="S433" s="70">
        <v>2</v>
      </c>
      <c r="T433" s="71">
        <v>2</v>
      </c>
      <c r="U433" s="71">
        <v>1</v>
      </c>
      <c r="V433" s="78">
        <v>1</v>
      </c>
      <c r="W433" s="78">
        <v>1.1399999999999999</v>
      </c>
      <c r="X433" s="78">
        <v>1.4</v>
      </c>
      <c r="Y433" s="70">
        <v>2.6</v>
      </c>
      <c r="Z433" s="71">
        <v>1.9</v>
      </c>
      <c r="AA433" s="78">
        <v>0.8</v>
      </c>
      <c r="AB433" s="78">
        <v>0.89</v>
      </c>
      <c r="AC433" s="78">
        <v>1.01</v>
      </c>
      <c r="AD433" s="63" t="s">
        <v>25</v>
      </c>
    </row>
    <row r="434" spans="1:30" ht="17.25" thickBot="1">
      <c r="A434" s="72">
        <v>536</v>
      </c>
      <c r="B434" s="57" t="s">
        <v>332</v>
      </c>
      <c r="C434" s="58" t="s">
        <v>1812</v>
      </c>
      <c r="D434" s="69" t="s">
        <v>104</v>
      </c>
      <c r="E434" s="58" t="s">
        <v>67</v>
      </c>
      <c r="F434" s="69" t="s">
        <v>3763</v>
      </c>
      <c r="G434" s="69">
        <v>1995</v>
      </c>
      <c r="H434" s="70">
        <v>3</v>
      </c>
      <c r="I434" s="71">
        <v>78</v>
      </c>
      <c r="J434" s="71">
        <v>26</v>
      </c>
      <c r="K434" s="71">
        <v>5.4</v>
      </c>
      <c r="L434" s="71">
        <v>0.9</v>
      </c>
      <c r="M434" s="70">
        <v>1</v>
      </c>
      <c r="N434" s="71">
        <v>73</v>
      </c>
      <c r="O434" s="60">
        <v>0</v>
      </c>
      <c r="P434" s="70">
        <v>2</v>
      </c>
      <c r="Q434" s="71">
        <v>3</v>
      </c>
      <c r="R434" s="71">
        <v>7</v>
      </c>
      <c r="S434" s="70">
        <v>0.33</v>
      </c>
      <c r="T434" s="60">
        <v>0</v>
      </c>
      <c r="U434" s="71">
        <v>4</v>
      </c>
      <c r="V434" s="77">
        <v>-4</v>
      </c>
      <c r="W434" s="77">
        <v>-4.62</v>
      </c>
      <c r="X434" s="77">
        <v>-5.67</v>
      </c>
      <c r="Y434" s="70">
        <v>1.1000000000000001</v>
      </c>
      <c r="Z434" s="71">
        <v>1.6</v>
      </c>
      <c r="AA434" s="77">
        <v>-0.5</v>
      </c>
      <c r="AB434" s="77">
        <v>-0.55000000000000004</v>
      </c>
      <c r="AC434" s="77">
        <v>-1.24</v>
      </c>
      <c r="AD434" s="63" t="s">
        <v>25</v>
      </c>
    </row>
    <row r="435" spans="1:30" ht="17.25" thickBot="1">
      <c r="A435" s="72">
        <v>497</v>
      </c>
      <c r="B435" s="57" t="s">
        <v>314</v>
      </c>
      <c r="C435" s="58" t="s">
        <v>1846</v>
      </c>
      <c r="D435" s="69" t="s">
        <v>104</v>
      </c>
      <c r="E435" s="58" t="s">
        <v>71</v>
      </c>
      <c r="F435" s="69" t="s">
        <v>4177</v>
      </c>
      <c r="G435" s="69">
        <v>1996</v>
      </c>
      <c r="H435" s="70">
        <v>1</v>
      </c>
      <c r="I435" s="71">
        <v>77</v>
      </c>
      <c r="J435" s="71">
        <v>77</v>
      </c>
      <c r="K435" s="71">
        <v>5.3</v>
      </c>
      <c r="L435" s="71">
        <v>0.9</v>
      </c>
      <c r="M435" s="59">
        <v>0</v>
      </c>
      <c r="N435" s="60"/>
      <c r="O435" s="60">
        <v>0</v>
      </c>
      <c r="P435" s="70">
        <v>1</v>
      </c>
      <c r="Q435" s="71">
        <v>77</v>
      </c>
      <c r="R435" s="71">
        <v>3</v>
      </c>
      <c r="S435" s="70">
        <v>1</v>
      </c>
      <c r="T435" s="71">
        <v>1</v>
      </c>
      <c r="U435" s="71">
        <v>2</v>
      </c>
      <c r="V435" s="77">
        <v>-1</v>
      </c>
      <c r="W435" s="77">
        <v>-1.17</v>
      </c>
      <c r="X435" s="77">
        <v>-1.9</v>
      </c>
      <c r="Y435" s="70">
        <v>0.7</v>
      </c>
      <c r="Z435" s="71">
        <v>2.2000000000000002</v>
      </c>
      <c r="AA435" s="77">
        <v>-1.5</v>
      </c>
      <c r="AB435" s="77">
        <v>-1.8</v>
      </c>
      <c r="AC435" s="77">
        <v>-1.96</v>
      </c>
      <c r="AD435" s="63" t="s">
        <v>25</v>
      </c>
    </row>
    <row r="436" spans="1:30" ht="17.25" thickBot="1">
      <c r="A436" s="72">
        <v>239</v>
      </c>
      <c r="B436" s="57" t="s">
        <v>2936</v>
      </c>
      <c r="C436" s="58" t="s">
        <v>1838</v>
      </c>
      <c r="D436" s="69" t="s">
        <v>103</v>
      </c>
      <c r="E436" s="58" t="s">
        <v>75</v>
      </c>
      <c r="F436" s="69" t="s">
        <v>4006</v>
      </c>
      <c r="G436" s="69">
        <v>2005</v>
      </c>
      <c r="H436" s="70">
        <v>1</v>
      </c>
      <c r="I436" s="71">
        <v>75</v>
      </c>
      <c r="J436" s="71">
        <v>75</v>
      </c>
      <c r="K436" s="71">
        <v>5.2</v>
      </c>
      <c r="L436" s="71">
        <v>0.8</v>
      </c>
      <c r="M436" s="59">
        <v>0</v>
      </c>
      <c r="N436" s="60"/>
      <c r="O436" s="60">
        <v>0</v>
      </c>
      <c r="P436" s="70">
        <v>1</v>
      </c>
      <c r="Q436" s="71">
        <v>75</v>
      </c>
      <c r="R436" s="71">
        <v>2</v>
      </c>
      <c r="S436" s="59">
        <v>0</v>
      </c>
      <c r="T436" s="71">
        <v>1</v>
      </c>
      <c r="U436" s="71">
        <v>5</v>
      </c>
      <c r="V436" s="77">
        <v>-4</v>
      </c>
      <c r="W436" s="77">
        <v>-4.8</v>
      </c>
      <c r="X436" s="77">
        <v>-5.0599999999999996</v>
      </c>
      <c r="Y436" s="70">
        <v>1.4</v>
      </c>
      <c r="Z436" s="71">
        <v>2.2000000000000002</v>
      </c>
      <c r="AA436" s="77">
        <v>-0.8</v>
      </c>
      <c r="AB436" s="77">
        <v>-0.92</v>
      </c>
      <c r="AC436" s="77">
        <v>-0.59</v>
      </c>
      <c r="AD436" s="63" t="s">
        <v>25</v>
      </c>
    </row>
    <row r="437" spans="1:30" ht="17.25" thickBot="1">
      <c r="A437" s="72">
        <v>237</v>
      </c>
      <c r="B437" s="57" t="s">
        <v>3105</v>
      </c>
      <c r="C437" s="58" t="s">
        <v>1812</v>
      </c>
      <c r="D437" s="69" t="s">
        <v>104</v>
      </c>
      <c r="E437" s="58" t="s">
        <v>67</v>
      </c>
      <c r="F437" s="69" t="s">
        <v>4004</v>
      </c>
      <c r="G437" s="69">
        <v>2004</v>
      </c>
      <c r="H437" s="70">
        <v>3</v>
      </c>
      <c r="I437" s="71">
        <v>72</v>
      </c>
      <c r="J437" s="71">
        <v>24</v>
      </c>
      <c r="K437" s="71">
        <v>5</v>
      </c>
      <c r="L437" s="71">
        <v>0.8</v>
      </c>
      <c r="M437" s="70">
        <v>1</v>
      </c>
      <c r="N437" s="71">
        <v>45</v>
      </c>
      <c r="O437" s="60">
        <v>0</v>
      </c>
      <c r="P437" s="70">
        <v>2</v>
      </c>
      <c r="Q437" s="71">
        <v>14</v>
      </c>
      <c r="R437" s="71">
        <v>9</v>
      </c>
      <c r="S437" s="70">
        <v>1</v>
      </c>
      <c r="T437" s="71">
        <v>2</v>
      </c>
      <c r="U437" s="71">
        <v>1</v>
      </c>
      <c r="V437" s="78">
        <v>1</v>
      </c>
      <c r="W437" s="78">
        <v>1.25</v>
      </c>
      <c r="X437" s="78">
        <v>0.53</v>
      </c>
      <c r="Y437" s="70">
        <v>1.3</v>
      </c>
      <c r="Z437" s="71">
        <v>1.9</v>
      </c>
      <c r="AA437" s="77">
        <v>-0.6</v>
      </c>
      <c r="AB437" s="77">
        <v>-0.81</v>
      </c>
      <c r="AC437" s="77">
        <v>-1.51</v>
      </c>
      <c r="AD437" s="63" t="s">
        <v>25</v>
      </c>
    </row>
    <row r="438" spans="1:30" ht="17.25" thickBot="1">
      <c r="A438" s="72">
        <v>71</v>
      </c>
      <c r="B438" s="57" t="s">
        <v>2822</v>
      </c>
      <c r="C438" s="58" t="s">
        <v>1816</v>
      </c>
      <c r="D438" s="69" t="s">
        <v>1810</v>
      </c>
      <c r="E438" s="58" t="s">
        <v>65</v>
      </c>
      <c r="F438" s="69" t="s">
        <v>3774</v>
      </c>
      <c r="G438" s="69">
        <v>2003</v>
      </c>
      <c r="H438" s="70">
        <v>5</v>
      </c>
      <c r="I438" s="71">
        <v>71</v>
      </c>
      <c r="J438" s="71">
        <v>14</v>
      </c>
      <c r="K438" s="71">
        <v>4.9000000000000004</v>
      </c>
      <c r="L438" s="71">
        <v>0.8</v>
      </c>
      <c r="M438" s="59">
        <v>0</v>
      </c>
      <c r="N438" s="60"/>
      <c r="O438" s="60">
        <v>0</v>
      </c>
      <c r="P438" s="70">
        <v>5</v>
      </c>
      <c r="Q438" s="71">
        <v>14</v>
      </c>
      <c r="R438" s="71">
        <v>9</v>
      </c>
      <c r="S438" s="70">
        <v>1.8</v>
      </c>
      <c r="T438" s="71">
        <v>3</v>
      </c>
      <c r="U438" s="71">
        <v>2</v>
      </c>
      <c r="V438" s="78">
        <v>1</v>
      </c>
      <c r="W438" s="78">
        <v>1.27</v>
      </c>
      <c r="X438" s="78">
        <v>0.02</v>
      </c>
      <c r="Y438" s="70">
        <v>1.1000000000000001</v>
      </c>
      <c r="Z438" s="71">
        <v>1.1000000000000001</v>
      </c>
      <c r="AA438" s="60">
        <v>0</v>
      </c>
      <c r="AB438" s="77">
        <v>-0.04</v>
      </c>
      <c r="AC438" s="77">
        <v>-1.0900000000000001</v>
      </c>
      <c r="AD438" s="63" t="s">
        <v>25</v>
      </c>
    </row>
    <row r="439" spans="1:30" ht="17.25" thickBot="1">
      <c r="A439" s="72">
        <v>106</v>
      </c>
      <c r="B439" s="57" t="s">
        <v>141</v>
      </c>
      <c r="C439" s="58" t="s">
        <v>1823</v>
      </c>
      <c r="D439" s="69" t="s">
        <v>103</v>
      </c>
      <c r="E439" s="58" t="s">
        <v>73</v>
      </c>
      <c r="F439" s="69" t="s">
        <v>3909</v>
      </c>
      <c r="G439" s="69">
        <v>2004</v>
      </c>
      <c r="H439" s="70">
        <v>2</v>
      </c>
      <c r="I439" s="71">
        <v>69</v>
      </c>
      <c r="J439" s="71">
        <v>35</v>
      </c>
      <c r="K439" s="71">
        <v>4.8</v>
      </c>
      <c r="L439" s="71">
        <v>0.8</v>
      </c>
      <c r="M439" s="70">
        <v>1</v>
      </c>
      <c r="N439" s="71">
        <v>66</v>
      </c>
      <c r="O439" s="60">
        <v>0</v>
      </c>
      <c r="P439" s="70">
        <v>1</v>
      </c>
      <c r="Q439" s="71">
        <v>3</v>
      </c>
      <c r="R439" s="60">
        <v>0</v>
      </c>
      <c r="S439" s="70">
        <v>3</v>
      </c>
      <c r="T439" s="71">
        <v>5</v>
      </c>
      <c r="U439" s="71">
        <v>1</v>
      </c>
      <c r="V439" s="78">
        <v>4</v>
      </c>
      <c r="W439" s="78">
        <v>5.22</v>
      </c>
      <c r="X439" s="78">
        <v>5.15</v>
      </c>
      <c r="Y439" s="70">
        <v>3.1</v>
      </c>
      <c r="Z439" s="71">
        <v>2</v>
      </c>
      <c r="AA439" s="78">
        <v>1</v>
      </c>
      <c r="AB439" s="78">
        <v>1.36</v>
      </c>
      <c r="AC439" s="78">
        <v>1.1299999999999999</v>
      </c>
      <c r="AD439" s="63" t="s">
        <v>25</v>
      </c>
    </row>
    <row r="440" spans="1:30" ht="17.25" thickBot="1">
      <c r="A440" s="72">
        <v>346</v>
      </c>
      <c r="B440" s="57" t="s">
        <v>2680</v>
      </c>
      <c r="C440" s="58" t="s">
        <v>1844</v>
      </c>
      <c r="D440" s="69" t="s">
        <v>1810</v>
      </c>
      <c r="E440" s="58" t="s">
        <v>2347</v>
      </c>
      <c r="F440" s="69" t="s">
        <v>4078</v>
      </c>
      <c r="G440" s="69">
        <v>1997</v>
      </c>
      <c r="H440" s="70">
        <v>3</v>
      </c>
      <c r="I440" s="71">
        <v>67</v>
      </c>
      <c r="J440" s="71">
        <v>22</v>
      </c>
      <c r="K440" s="71">
        <v>4.7</v>
      </c>
      <c r="L440" s="71">
        <v>0.7</v>
      </c>
      <c r="M440" s="70">
        <v>1</v>
      </c>
      <c r="N440" s="71">
        <v>45</v>
      </c>
      <c r="O440" s="60">
        <v>0</v>
      </c>
      <c r="P440" s="70">
        <v>2</v>
      </c>
      <c r="Q440" s="71">
        <v>11</v>
      </c>
      <c r="R440" s="71">
        <v>2</v>
      </c>
      <c r="S440" s="59">
        <v>0</v>
      </c>
      <c r="T440" s="60">
        <v>0</v>
      </c>
      <c r="U440" s="71">
        <v>3</v>
      </c>
      <c r="V440" s="77">
        <v>-3</v>
      </c>
      <c r="W440" s="77">
        <v>-4.03</v>
      </c>
      <c r="X440" s="77">
        <v>-3.05</v>
      </c>
      <c r="Y440" s="70">
        <v>0.1</v>
      </c>
      <c r="Z440" s="71">
        <v>2.8</v>
      </c>
      <c r="AA440" s="77">
        <v>-2.6</v>
      </c>
      <c r="AB440" s="77">
        <v>-3.54</v>
      </c>
      <c r="AC440" s="77">
        <v>-2.9</v>
      </c>
      <c r="AD440" s="63" t="s">
        <v>25</v>
      </c>
    </row>
    <row r="441" spans="1:30" ht="17.25" thickBot="1">
      <c r="A441" s="72">
        <v>118</v>
      </c>
      <c r="B441" s="57" t="s">
        <v>3614</v>
      </c>
      <c r="C441" s="58" t="s">
        <v>1832</v>
      </c>
      <c r="D441" s="69" t="s">
        <v>104</v>
      </c>
      <c r="E441" s="58" t="s">
        <v>96</v>
      </c>
      <c r="F441" s="69" t="s">
        <v>3916</v>
      </c>
      <c r="G441" s="69">
        <v>1988</v>
      </c>
      <c r="H441" s="70">
        <v>1</v>
      </c>
      <c r="I441" s="71">
        <v>66</v>
      </c>
      <c r="J441" s="71">
        <v>66</v>
      </c>
      <c r="K441" s="71">
        <v>4.5999999999999996</v>
      </c>
      <c r="L441" s="71">
        <v>0.7</v>
      </c>
      <c r="M441" s="70">
        <v>1</v>
      </c>
      <c r="N441" s="71">
        <v>66</v>
      </c>
      <c r="O441" s="60">
        <v>0</v>
      </c>
      <c r="P441" s="59">
        <v>0</v>
      </c>
      <c r="Q441" s="60"/>
      <c r="R441" s="71">
        <v>2</v>
      </c>
      <c r="S441" s="70">
        <v>3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70">
        <v>2.2999999999999998</v>
      </c>
      <c r="Z441" s="71">
        <v>0.9</v>
      </c>
      <c r="AA441" s="78">
        <v>1.4</v>
      </c>
      <c r="AB441" s="78">
        <v>1.96</v>
      </c>
      <c r="AC441" s="78">
        <v>1.77</v>
      </c>
      <c r="AD441" s="63" t="s">
        <v>25</v>
      </c>
    </row>
    <row r="442" spans="1:30" ht="17.25" thickBot="1">
      <c r="A442" s="72">
        <v>402</v>
      </c>
      <c r="B442" s="57" t="s">
        <v>273</v>
      </c>
      <c r="C442" s="58" t="s">
        <v>1812</v>
      </c>
      <c r="D442" s="69" t="s">
        <v>102</v>
      </c>
      <c r="E442" s="58" t="s">
        <v>63</v>
      </c>
      <c r="F442" s="69" t="s">
        <v>4117</v>
      </c>
      <c r="G442" s="69">
        <v>1999</v>
      </c>
      <c r="H442" s="70">
        <v>6</v>
      </c>
      <c r="I442" s="71">
        <v>66</v>
      </c>
      <c r="J442" s="71">
        <v>11</v>
      </c>
      <c r="K442" s="71">
        <v>4.5999999999999996</v>
      </c>
      <c r="L442" s="71">
        <v>0.7</v>
      </c>
      <c r="M442" s="59">
        <v>0</v>
      </c>
      <c r="N442" s="60"/>
      <c r="O442" s="60">
        <v>0</v>
      </c>
      <c r="P442" s="70">
        <v>6</v>
      </c>
      <c r="Q442" s="71">
        <v>11</v>
      </c>
      <c r="R442" s="71">
        <v>10</v>
      </c>
      <c r="S442" s="70">
        <v>2.17</v>
      </c>
      <c r="T442" s="71">
        <v>5</v>
      </c>
      <c r="U442" s="60">
        <v>0</v>
      </c>
      <c r="V442" s="78">
        <v>5</v>
      </c>
      <c r="W442" s="78">
        <v>6.82</v>
      </c>
      <c r="X442" s="78">
        <v>5.97</v>
      </c>
      <c r="Y442" s="70">
        <v>2.9</v>
      </c>
      <c r="Z442" s="71">
        <v>0.6</v>
      </c>
      <c r="AA442" s="78">
        <v>2.2999999999999998</v>
      </c>
      <c r="AB442" s="78">
        <v>3.09</v>
      </c>
      <c r="AC442" s="78">
        <v>2.13</v>
      </c>
      <c r="AD442" s="63" t="s">
        <v>25</v>
      </c>
    </row>
    <row r="443" spans="1:30" ht="17.25" thickBot="1">
      <c r="A443" s="72">
        <v>140</v>
      </c>
      <c r="B443" s="57" t="s">
        <v>2824</v>
      </c>
      <c r="C443" s="58" t="s">
        <v>1812</v>
      </c>
      <c r="D443" s="69" t="s">
        <v>103</v>
      </c>
      <c r="E443" s="58" t="s">
        <v>2348</v>
      </c>
      <c r="F443" s="69" t="s">
        <v>3734</v>
      </c>
      <c r="G443" s="69">
        <v>1998</v>
      </c>
      <c r="H443" s="70">
        <v>3</v>
      </c>
      <c r="I443" s="71">
        <v>60</v>
      </c>
      <c r="J443" s="71">
        <v>20</v>
      </c>
      <c r="K443" s="71">
        <v>4.2</v>
      </c>
      <c r="L443" s="71">
        <v>0.7</v>
      </c>
      <c r="M443" s="59">
        <v>0</v>
      </c>
      <c r="N443" s="60"/>
      <c r="O443" s="60">
        <v>0</v>
      </c>
      <c r="P443" s="70">
        <v>3</v>
      </c>
      <c r="Q443" s="71">
        <v>20</v>
      </c>
      <c r="R443" s="71">
        <v>1</v>
      </c>
      <c r="S443" s="59">
        <v>0</v>
      </c>
      <c r="T443" s="60">
        <v>0</v>
      </c>
      <c r="U443" s="71">
        <v>5</v>
      </c>
      <c r="V443" s="77">
        <v>-5</v>
      </c>
      <c r="W443" s="77">
        <v>-7.5</v>
      </c>
      <c r="X443" s="77">
        <v>-5.93</v>
      </c>
      <c r="Y443" s="70">
        <v>0.6</v>
      </c>
      <c r="Z443" s="71">
        <v>2.5</v>
      </c>
      <c r="AA443" s="77">
        <v>-1.9</v>
      </c>
      <c r="AB443" s="77">
        <v>-2.88</v>
      </c>
      <c r="AC443" s="77">
        <v>-1.66</v>
      </c>
      <c r="AD443" s="63" t="s">
        <v>25</v>
      </c>
    </row>
    <row r="444" spans="1:30" ht="17.25" thickBot="1">
      <c r="A444" s="72">
        <v>392</v>
      </c>
      <c r="B444" s="57" t="s">
        <v>269</v>
      </c>
      <c r="C444" s="58" t="s">
        <v>1812</v>
      </c>
      <c r="D444" s="69" t="s">
        <v>102</v>
      </c>
      <c r="E444" s="58" t="s">
        <v>91</v>
      </c>
      <c r="F444" s="69" t="s">
        <v>3770</v>
      </c>
      <c r="G444" s="69">
        <v>2004</v>
      </c>
      <c r="H444" s="70">
        <v>2</v>
      </c>
      <c r="I444" s="71">
        <v>56</v>
      </c>
      <c r="J444" s="71">
        <v>28</v>
      </c>
      <c r="K444" s="71">
        <v>3.9</v>
      </c>
      <c r="L444" s="71">
        <v>0.6</v>
      </c>
      <c r="M444" s="59">
        <v>0</v>
      </c>
      <c r="N444" s="60"/>
      <c r="O444" s="60">
        <v>0</v>
      </c>
      <c r="P444" s="70">
        <v>2</v>
      </c>
      <c r="Q444" s="71">
        <v>28</v>
      </c>
      <c r="R444" s="71">
        <v>9</v>
      </c>
      <c r="S444" s="70">
        <v>1.5</v>
      </c>
      <c r="T444" s="71">
        <v>2</v>
      </c>
      <c r="U444" s="71">
        <v>1</v>
      </c>
      <c r="V444" s="78">
        <v>1</v>
      </c>
      <c r="W444" s="78">
        <v>1.61</v>
      </c>
      <c r="X444" s="78">
        <v>1.93</v>
      </c>
      <c r="Y444" s="70">
        <v>1.5</v>
      </c>
      <c r="Z444" s="71">
        <v>0.9</v>
      </c>
      <c r="AA444" s="78">
        <v>0.5</v>
      </c>
      <c r="AB444" s="78">
        <v>0.86</v>
      </c>
      <c r="AC444" s="78">
        <v>1.23</v>
      </c>
      <c r="AD444" s="63" t="s">
        <v>25</v>
      </c>
    </row>
    <row r="445" spans="1:30" ht="17.25" thickBot="1">
      <c r="A445" s="72">
        <v>110</v>
      </c>
      <c r="B445" s="57" t="s">
        <v>2919</v>
      </c>
      <c r="C445" s="58" t="s">
        <v>1841</v>
      </c>
      <c r="D445" s="69" t="s">
        <v>102</v>
      </c>
      <c r="E445" s="58" t="s">
        <v>96</v>
      </c>
      <c r="F445" s="69" t="s">
        <v>3910</v>
      </c>
      <c r="G445" s="69">
        <v>2004</v>
      </c>
      <c r="H445" s="70">
        <v>7</v>
      </c>
      <c r="I445" s="71">
        <v>52</v>
      </c>
      <c r="J445" s="71">
        <v>7</v>
      </c>
      <c r="K445" s="71">
        <v>3.6</v>
      </c>
      <c r="L445" s="71">
        <v>0.6</v>
      </c>
      <c r="M445" s="59">
        <v>0</v>
      </c>
      <c r="N445" s="60"/>
      <c r="O445" s="60">
        <v>0</v>
      </c>
      <c r="P445" s="70">
        <v>7</v>
      </c>
      <c r="Q445" s="71">
        <v>7</v>
      </c>
      <c r="R445" s="71">
        <v>7</v>
      </c>
      <c r="S445" s="70">
        <v>1.29</v>
      </c>
      <c r="T445" s="60">
        <v>0</v>
      </c>
      <c r="U445" s="71">
        <v>2</v>
      </c>
      <c r="V445" s="77">
        <v>-2</v>
      </c>
      <c r="W445" s="77">
        <v>-3.46</v>
      </c>
      <c r="X445" s="77">
        <v>-3.59</v>
      </c>
      <c r="Y445" s="70">
        <v>1.6</v>
      </c>
      <c r="Z445" s="71">
        <v>1.4</v>
      </c>
      <c r="AA445" s="78">
        <v>0.1</v>
      </c>
      <c r="AB445" s="78">
        <v>0.26</v>
      </c>
      <c r="AC445" s="77">
        <v>-0.01</v>
      </c>
      <c r="AD445" s="63" t="s">
        <v>25</v>
      </c>
    </row>
    <row r="446" spans="1:30" ht="17.25" thickBot="1">
      <c r="A446" s="72">
        <v>544</v>
      </c>
      <c r="B446" s="57" t="s">
        <v>2695</v>
      </c>
      <c r="C446" s="58" t="s">
        <v>1818</v>
      </c>
      <c r="D446" s="69" t="s">
        <v>104</v>
      </c>
      <c r="E446" s="58" t="s">
        <v>63</v>
      </c>
      <c r="F446" s="69" t="s">
        <v>4207</v>
      </c>
      <c r="G446" s="69">
        <v>2001</v>
      </c>
      <c r="H446" s="70">
        <v>1</v>
      </c>
      <c r="I446" s="71">
        <v>49</v>
      </c>
      <c r="J446" s="71">
        <v>49</v>
      </c>
      <c r="K446" s="71">
        <v>3.4</v>
      </c>
      <c r="L446" s="71">
        <v>0.5</v>
      </c>
      <c r="M446" s="70">
        <v>1</v>
      </c>
      <c r="N446" s="71">
        <v>49</v>
      </c>
      <c r="O446" s="60">
        <v>0</v>
      </c>
      <c r="P446" s="59">
        <v>0</v>
      </c>
      <c r="Q446" s="60"/>
      <c r="R446" s="60">
        <v>0</v>
      </c>
      <c r="S446" s="70">
        <v>3</v>
      </c>
      <c r="T446" s="71">
        <v>2</v>
      </c>
      <c r="U446" s="60">
        <v>0</v>
      </c>
      <c r="V446" s="78">
        <v>2</v>
      </c>
      <c r="W446" s="78">
        <v>3.67</v>
      </c>
      <c r="X446" s="78">
        <v>2.64</v>
      </c>
      <c r="Y446" s="70">
        <v>0.3</v>
      </c>
      <c r="Z446" s="71">
        <v>0.3</v>
      </c>
      <c r="AA446" s="60">
        <v>0</v>
      </c>
      <c r="AB446" s="78">
        <v>7.0000000000000007E-2</v>
      </c>
      <c r="AC446" s="77">
        <v>-1.02</v>
      </c>
      <c r="AD446" s="63" t="s">
        <v>25</v>
      </c>
    </row>
    <row r="447" spans="1:30" ht="17.25" thickBot="1">
      <c r="A447" s="72">
        <v>290</v>
      </c>
      <c r="B447" s="57" t="s">
        <v>1780</v>
      </c>
      <c r="C447" s="58" t="s">
        <v>1830</v>
      </c>
      <c r="D447" s="69" t="s">
        <v>103</v>
      </c>
      <c r="E447" s="58" t="s">
        <v>95</v>
      </c>
      <c r="F447" s="69" t="s">
        <v>4036</v>
      </c>
      <c r="G447" s="69">
        <v>2000</v>
      </c>
      <c r="H447" s="70">
        <v>3</v>
      </c>
      <c r="I447" s="71">
        <v>47</v>
      </c>
      <c r="J447" s="71">
        <v>16</v>
      </c>
      <c r="K447" s="71">
        <v>3.3</v>
      </c>
      <c r="L447" s="71">
        <v>0.5</v>
      </c>
      <c r="M447" s="59">
        <v>0</v>
      </c>
      <c r="N447" s="60"/>
      <c r="O447" s="60">
        <v>0</v>
      </c>
      <c r="P447" s="70">
        <v>3</v>
      </c>
      <c r="Q447" s="71">
        <v>16</v>
      </c>
      <c r="R447" s="71">
        <v>7</v>
      </c>
      <c r="S447" s="59">
        <v>0</v>
      </c>
      <c r="T447" s="60">
        <v>0</v>
      </c>
      <c r="U447" s="71">
        <v>1</v>
      </c>
      <c r="V447" s="77">
        <v>-1</v>
      </c>
      <c r="W447" s="77">
        <v>-1.91</v>
      </c>
      <c r="X447" s="77">
        <v>-1.4</v>
      </c>
      <c r="Y447" s="70">
        <v>1.3</v>
      </c>
      <c r="Z447" s="71">
        <v>0.8</v>
      </c>
      <c r="AA447" s="78">
        <v>0.5</v>
      </c>
      <c r="AB447" s="78">
        <v>0.93</v>
      </c>
      <c r="AC447" s="78">
        <v>1.33</v>
      </c>
      <c r="AD447" s="63" t="s">
        <v>25</v>
      </c>
    </row>
    <row r="448" spans="1:30" ht="17.25" thickBot="1">
      <c r="A448" s="72">
        <v>552</v>
      </c>
      <c r="B448" s="57" t="s">
        <v>2817</v>
      </c>
      <c r="C448" s="58" t="s">
        <v>1820</v>
      </c>
      <c r="D448" s="69" t="s">
        <v>2816</v>
      </c>
      <c r="E448" s="58" t="s">
        <v>75</v>
      </c>
      <c r="F448" s="69" t="s">
        <v>4214</v>
      </c>
      <c r="G448" s="69">
        <v>1996</v>
      </c>
      <c r="H448" s="70">
        <v>4</v>
      </c>
      <c r="I448" s="71">
        <v>44</v>
      </c>
      <c r="J448" s="71">
        <v>11</v>
      </c>
      <c r="K448" s="71">
        <v>3.1</v>
      </c>
      <c r="L448" s="71">
        <v>0.5</v>
      </c>
      <c r="M448" s="59">
        <v>0</v>
      </c>
      <c r="N448" s="60"/>
      <c r="O448" s="60">
        <v>0</v>
      </c>
      <c r="P448" s="70">
        <v>4</v>
      </c>
      <c r="Q448" s="71">
        <v>11</v>
      </c>
      <c r="R448" s="60">
        <v>0</v>
      </c>
      <c r="S448" s="70">
        <v>0.25</v>
      </c>
      <c r="T448" s="71">
        <v>1</v>
      </c>
      <c r="U448" s="71">
        <v>3</v>
      </c>
      <c r="V448" s="77">
        <v>-2</v>
      </c>
      <c r="W448" s="77">
        <v>-4.09</v>
      </c>
      <c r="X448" s="77">
        <v>-4.22</v>
      </c>
      <c r="Y448" s="70">
        <v>0.3</v>
      </c>
      <c r="Z448" s="71">
        <v>3.4</v>
      </c>
      <c r="AA448" s="77">
        <v>-3</v>
      </c>
      <c r="AB448" s="77">
        <v>-6.19</v>
      </c>
      <c r="AC448" s="77">
        <v>-6.01</v>
      </c>
      <c r="AD448" s="63" t="s">
        <v>25</v>
      </c>
    </row>
    <row r="449" spans="1:30" ht="17.25" thickBot="1">
      <c r="A449" s="72">
        <v>422</v>
      </c>
      <c r="B449" s="57" t="s">
        <v>2941</v>
      </c>
      <c r="C449" s="58" t="s">
        <v>1812</v>
      </c>
      <c r="D449" s="69" t="s">
        <v>1847</v>
      </c>
      <c r="E449" s="58" t="s">
        <v>77</v>
      </c>
      <c r="F449" s="69" t="s">
        <v>4128</v>
      </c>
      <c r="G449" s="69">
        <v>2004</v>
      </c>
      <c r="H449" s="70">
        <v>5</v>
      </c>
      <c r="I449" s="71">
        <v>41</v>
      </c>
      <c r="J449" s="71">
        <v>8</v>
      </c>
      <c r="K449" s="71">
        <v>2.8</v>
      </c>
      <c r="L449" s="71">
        <v>0.5</v>
      </c>
      <c r="M449" s="59">
        <v>0</v>
      </c>
      <c r="N449" s="60"/>
      <c r="O449" s="60">
        <v>0</v>
      </c>
      <c r="P449" s="70">
        <v>5</v>
      </c>
      <c r="Q449" s="71">
        <v>8</v>
      </c>
      <c r="R449" s="71">
        <v>8</v>
      </c>
      <c r="S449" s="70">
        <v>1</v>
      </c>
      <c r="T449" s="71">
        <v>1</v>
      </c>
      <c r="U449" s="60">
        <v>0</v>
      </c>
      <c r="V449" s="78">
        <v>1</v>
      </c>
      <c r="W449" s="78">
        <v>2.2000000000000002</v>
      </c>
      <c r="X449" s="78">
        <v>2.2000000000000002</v>
      </c>
      <c r="Y449" s="70">
        <v>2</v>
      </c>
      <c r="Z449" s="71">
        <v>0.6</v>
      </c>
      <c r="AA449" s="78">
        <v>1.4</v>
      </c>
      <c r="AB449" s="78">
        <v>3.13</v>
      </c>
      <c r="AC449" s="78">
        <v>2.71</v>
      </c>
      <c r="AD449" s="63" t="s">
        <v>25</v>
      </c>
    </row>
    <row r="450" spans="1:30" ht="17.25" thickBot="1">
      <c r="A450" s="72">
        <v>46</v>
      </c>
      <c r="B450" s="57" t="s">
        <v>3212</v>
      </c>
      <c r="C450" s="58" t="s">
        <v>1851</v>
      </c>
      <c r="D450" s="69" t="s">
        <v>104</v>
      </c>
      <c r="E450" s="58" t="s">
        <v>75</v>
      </c>
      <c r="F450" s="69" t="s">
        <v>3865</v>
      </c>
      <c r="G450" s="69">
        <v>1997</v>
      </c>
      <c r="H450" s="70">
        <v>2</v>
      </c>
      <c r="I450" s="71">
        <v>35</v>
      </c>
      <c r="J450" s="71">
        <v>18</v>
      </c>
      <c r="K450" s="71">
        <v>2.4</v>
      </c>
      <c r="L450" s="71">
        <v>0.4</v>
      </c>
      <c r="M450" s="59">
        <v>0</v>
      </c>
      <c r="N450" s="60"/>
      <c r="O450" s="60">
        <v>0</v>
      </c>
      <c r="P450" s="70">
        <v>2</v>
      </c>
      <c r="Q450" s="71">
        <v>18</v>
      </c>
      <c r="R450" s="71">
        <v>10</v>
      </c>
      <c r="S450" s="70">
        <v>3</v>
      </c>
      <c r="T450" s="71">
        <v>2</v>
      </c>
      <c r="U450" s="60">
        <v>0</v>
      </c>
      <c r="V450" s="78">
        <v>2</v>
      </c>
      <c r="W450" s="78">
        <v>5.14</v>
      </c>
      <c r="X450" s="78">
        <v>5.27</v>
      </c>
      <c r="Y450" s="70">
        <v>1.1000000000000001</v>
      </c>
      <c r="Z450" s="71">
        <v>0.4</v>
      </c>
      <c r="AA450" s="78">
        <v>0.7</v>
      </c>
      <c r="AB450" s="78">
        <v>1.83</v>
      </c>
      <c r="AC450" s="78">
        <v>2.25</v>
      </c>
      <c r="AD450" s="63" t="s">
        <v>25</v>
      </c>
    </row>
    <row r="451" spans="1:30" ht="17.25" thickBot="1">
      <c r="A451" s="72">
        <v>145</v>
      </c>
      <c r="B451" s="57" t="s">
        <v>3098</v>
      </c>
      <c r="C451" s="58" t="s">
        <v>1844</v>
      </c>
      <c r="D451" s="69" t="s">
        <v>1810</v>
      </c>
      <c r="E451" s="58" t="s">
        <v>83</v>
      </c>
      <c r="F451" s="69" t="s">
        <v>3938</v>
      </c>
      <c r="G451" s="69">
        <v>1995</v>
      </c>
      <c r="H451" s="70">
        <v>5</v>
      </c>
      <c r="I451" s="71">
        <v>33</v>
      </c>
      <c r="J451" s="71">
        <v>7</v>
      </c>
      <c r="K451" s="71">
        <v>2.2999999999999998</v>
      </c>
      <c r="L451" s="71">
        <v>0.4</v>
      </c>
      <c r="M451" s="59">
        <v>0</v>
      </c>
      <c r="N451" s="60"/>
      <c r="O451" s="60">
        <v>0</v>
      </c>
      <c r="P451" s="70">
        <v>5</v>
      </c>
      <c r="Q451" s="71">
        <v>7</v>
      </c>
      <c r="R451" s="71">
        <v>8</v>
      </c>
      <c r="S451" s="70">
        <v>2.4</v>
      </c>
      <c r="T451" s="71">
        <v>1</v>
      </c>
      <c r="U451" s="60">
        <v>0</v>
      </c>
      <c r="V451" s="78">
        <v>1</v>
      </c>
      <c r="W451" s="78">
        <v>2.73</v>
      </c>
      <c r="X451" s="78">
        <v>1.83</v>
      </c>
      <c r="Y451" s="70">
        <v>0.9</v>
      </c>
      <c r="Z451" s="71">
        <v>0.6</v>
      </c>
      <c r="AA451" s="78">
        <v>0.3</v>
      </c>
      <c r="AB451" s="78">
        <v>0.88</v>
      </c>
      <c r="AC451" s="78">
        <v>0.48</v>
      </c>
      <c r="AD451" s="63" t="s">
        <v>25</v>
      </c>
    </row>
    <row r="452" spans="1:30" ht="17.25" thickBot="1">
      <c r="A452" s="72">
        <v>200</v>
      </c>
      <c r="B452" s="57" t="s">
        <v>2409</v>
      </c>
      <c r="C452" s="58" t="s">
        <v>1822</v>
      </c>
      <c r="D452" s="69" t="s">
        <v>1819</v>
      </c>
      <c r="E452" s="58" t="s">
        <v>85</v>
      </c>
      <c r="F452" s="69" t="s">
        <v>3982</v>
      </c>
      <c r="G452" s="69">
        <v>2004</v>
      </c>
      <c r="H452" s="70">
        <v>2</v>
      </c>
      <c r="I452" s="71">
        <v>33</v>
      </c>
      <c r="J452" s="71">
        <v>17</v>
      </c>
      <c r="K452" s="71">
        <v>2.2999999999999998</v>
      </c>
      <c r="L452" s="71">
        <v>0.4</v>
      </c>
      <c r="M452" s="59">
        <v>0</v>
      </c>
      <c r="N452" s="60"/>
      <c r="O452" s="60">
        <v>0</v>
      </c>
      <c r="P452" s="70">
        <v>2</v>
      </c>
      <c r="Q452" s="71">
        <v>17</v>
      </c>
      <c r="R452" s="71">
        <v>6</v>
      </c>
      <c r="S452" s="59">
        <v>0</v>
      </c>
      <c r="T452" s="71">
        <v>1</v>
      </c>
      <c r="U452" s="60">
        <v>0</v>
      </c>
      <c r="V452" s="78">
        <v>1</v>
      </c>
      <c r="W452" s="78">
        <v>2.73</v>
      </c>
      <c r="X452" s="78">
        <v>3.3</v>
      </c>
      <c r="Y452" s="70">
        <v>0.9</v>
      </c>
      <c r="Z452" s="71">
        <v>0.4</v>
      </c>
      <c r="AA452" s="78">
        <v>0.6</v>
      </c>
      <c r="AB452" s="78">
        <v>1.57</v>
      </c>
      <c r="AC452" s="78">
        <v>1.76</v>
      </c>
      <c r="AD452" s="63" t="s">
        <v>25</v>
      </c>
    </row>
    <row r="453" spans="1:30" ht="17.25" thickBot="1">
      <c r="A453" s="72">
        <v>383</v>
      </c>
      <c r="B453" s="57" t="s">
        <v>266</v>
      </c>
      <c r="C453" s="58" t="s">
        <v>1859</v>
      </c>
      <c r="D453" s="69" t="s">
        <v>102</v>
      </c>
      <c r="E453" s="58" t="s">
        <v>75</v>
      </c>
      <c r="F453" s="69" t="s">
        <v>4101</v>
      </c>
      <c r="G453" s="69">
        <v>1994</v>
      </c>
      <c r="H453" s="70">
        <v>1</v>
      </c>
      <c r="I453" s="71">
        <v>33</v>
      </c>
      <c r="J453" s="71">
        <v>33</v>
      </c>
      <c r="K453" s="71">
        <v>2.2999999999999998</v>
      </c>
      <c r="L453" s="71">
        <v>0.4</v>
      </c>
      <c r="M453" s="59">
        <v>0</v>
      </c>
      <c r="N453" s="60"/>
      <c r="O453" s="60">
        <v>0</v>
      </c>
      <c r="P453" s="70">
        <v>1</v>
      </c>
      <c r="Q453" s="71">
        <v>33</v>
      </c>
      <c r="R453" s="60">
        <v>0</v>
      </c>
      <c r="S453" s="70">
        <v>3</v>
      </c>
      <c r="T453" s="71">
        <v>1</v>
      </c>
      <c r="U453" s="60">
        <v>0</v>
      </c>
      <c r="V453" s="78">
        <v>1</v>
      </c>
      <c r="W453" s="78">
        <v>2.73</v>
      </c>
      <c r="X453" s="78">
        <v>2.79</v>
      </c>
      <c r="Y453" s="70">
        <v>1.2</v>
      </c>
      <c r="Z453" s="71">
        <v>0.6</v>
      </c>
      <c r="AA453" s="78">
        <v>0.7</v>
      </c>
      <c r="AB453" s="78">
        <v>1.79</v>
      </c>
      <c r="AC453" s="78">
        <v>2.2000000000000002</v>
      </c>
      <c r="AD453" s="63" t="s">
        <v>25</v>
      </c>
    </row>
    <row r="454" spans="1:30" ht="17.25" thickBot="1">
      <c r="A454" s="72">
        <v>389</v>
      </c>
      <c r="B454" s="57" t="s">
        <v>3221</v>
      </c>
      <c r="C454" s="58" t="s">
        <v>1820</v>
      </c>
      <c r="D454" s="69" t="s">
        <v>104</v>
      </c>
      <c r="E454" s="58" t="s">
        <v>83</v>
      </c>
      <c r="F454" s="69" t="s">
        <v>4106</v>
      </c>
      <c r="G454" s="69">
        <v>1993</v>
      </c>
      <c r="H454" s="70">
        <v>3</v>
      </c>
      <c r="I454" s="71">
        <v>31</v>
      </c>
      <c r="J454" s="71">
        <v>10</v>
      </c>
      <c r="K454" s="71">
        <v>2.2000000000000002</v>
      </c>
      <c r="L454" s="71">
        <v>0.3</v>
      </c>
      <c r="M454" s="59">
        <v>0</v>
      </c>
      <c r="N454" s="60"/>
      <c r="O454" s="60">
        <v>0</v>
      </c>
      <c r="P454" s="70">
        <v>3</v>
      </c>
      <c r="Q454" s="71">
        <v>10</v>
      </c>
      <c r="R454" s="71">
        <v>4</v>
      </c>
      <c r="S454" s="70">
        <v>2.33</v>
      </c>
      <c r="T454" s="71">
        <v>1</v>
      </c>
      <c r="U454" s="60">
        <v>0</v>
      </c>
      <c r="V454" s="78">
        <v>1</v>
      </c>
      <c r="W454" s="78">
        <v>2.9</v>
      </c>
      <c r="X454" s="78">
        <v>2.0099999999999998</v>
      </c>
      <c r="Y454" s="70">
        <v>0.2</v>
      </c>
      <c r="Z454" s="71">
        <v>0.2</v>
      </c>
      <c r="AA454" s="60">
        <v>0</v>
      </c>
      <c r="AB454" s="77">
        <v>-0.04</v>
      </c>
      <c r="AC454" s="77">
        <v>-0.46</v>
      </c>
      <c r="AD454" s="63" t="s">
        <v>25</v>
      </c>
    </row>
    <row r="455" spans="1:30" ht="17.25" thickBot="1">
      <c r="A455" s="72">
        <v>380</v>
      </c>
      <c r="B455" s="57" t="s">
        <v>263</v>
      </c>
      <c r="C455" s="58" t="s">
        <v>1812</v>
      </c>
      <c r="D455" s="69" t="s">
        <v>104</v>
      </c>
      <c r="E455" s="58" t="s">
        <v>83</v>
      </c>
      <c r="F455" s="69" t="s">
        <v>4098</v>
      </c>
      <c r="G455" s="69">
        <v>1993</v>
      </c>
      <c r="H455" s="70">
        <v>1</v>
      </c>
      <c r="I455" s="71">
        <v>30</v>
      </c>
      <c r="J455" s="71">
        <v>30</v>
      </c>
      <c r="K455" s="71">
        <v>2.1</v>
      </c>
      <c r="L455" s="71">
        <v>0.3</v>
      </c>
      <c r="M455" s="70">
        <v>1</v>
      </c>
      <c r="N455" s="71">
        <v>30</v>
      </c>
      <c r="O455" s="60">
        <v>0</v>
      </c>
      <c r="P455" s="59">
        <v>0</v>
      </c>
      <c r="Q455" s="60"/>
      <c r="R455" s="60">
        <v>0</v>
      </c>
      <c r="S455" s="59">
        <v>0</v>
      </c>
      <c r="T455" s="71">
        <v>1</v>
      </c>
      <c r="U455" s="71">
        <v>2</v>
      </c>
      <c r="V455" s="77">
        <v>-1</v>
      </c>
      <c r="W455" s="77">
        <v>-3</v>
      </c>
      <c r="X455" s="77">
        <v>-4.0199999999999996</v>
      </c>
      <c r="Y455" s="70">
        <v>0.3</v>
      </c>
      <c r="Z455" s="71">
        <v>1.1000000000000001</v>
      </c>
      <c r="AA455" s="77">
        <v>-0.8</v>
      </c>
      <c r="AB455" s="77">
        <v>-2.4300000000000002</v>
      </c>
      <c r="AC455" s="77">
        <v>-2.9</v>
      </c>
      <c r="AD455" s="63" t="s">
        <v>25</v>
      </c>
    </row>
    <row r="456" spans="1:30" ht="17.25" thickBot="1">
      <c r="A456" s="72">
        <v>65</v>
      </c>
      <c r="B456" s="57" t="s">
        <v>2646</v>
      </c>
      <c r="C456" s="58" t="s">
        <v>1812</v>
      </c>
      <c r="D456" s="69" t="s">
        <v>103</v>
      </c>
      <c r="E456" s="58" t="s">
        <v>2634</v>
      </c>
      <c r="F456" s="69" t="s">
        <v>3879</v>
      </c>
      <c r="G456" s="69">
        <v>1992</v>
      </c>
      <c r="H456" s="70">
        <v>2</v>
      </c>
      <c r="I456" s="71">
        <v>28</v>
      </c>
      <c r="J456" s="71">
        <v>14</v>
      </c>
      <c r="K456" s="71">
        <v>1.9</v>
      </c>
      <c r="L456" s="71">
        <v>0.3</v>
      </c>
      <c r="M456" s="59">
        <v>0</v>
      </c>
      <c r="N456" s="60"/>
      <c r="O456" s="60">
        <v>0</v>
      </c>
      <c r="P456" s="70">
        <v>2</v>
      </c>
      <c r="Q456" s="71">
        <v>14</v>
      </c>
      <c r="R456" s="71">
        <v>11</v>
      </c>
      <c r="S456" s="59">
        <v>0</v>
      </c>
      <c r="T456" s="60">
        <v>0</v>
      </c>
      <c r="U456" s="71">
        <v>1</v>
      </c>
      <c r="V456" s="77">
        <v>-1</v>
      </c>
      <c r="W456" s="77">
        <v>-3.21</v>
      </c>
      <c r="X456" s="77">
        <v>-2.3199999999999998</v>
      </c>
      <c r="Y456" s="70">
        <v>0.6</v>
      </c>
      <c r="Z456" s="71">
        <v>1.2</v>
      </c>
      <c r="AA456" s="77">
        <v>-0.6</v>
      </c>
      <c r="AB456" s="77">
        <v>-1.97</v>
      </c>
      <c r="AC456" s="77">
        <v>-0.83</v>
      </c>
      <c r="AD456" s="63" t="s">
        <v>25</v>
      </c>
    </row>
    <row r="457" spans="1:30" ht="17.25" thickBot="1">
      <c r="A457" s="72">
        <v>125</v>
      </c>
      <c r="B457" s="57" t="s">
        <v>151</v>
      </c>
      <c r="C457" s="58" t="s">
        <v>1822</v>
      </c>
      <c r="D457" s="69" t="s">
        <v>1810</v>
      </c>
      <c r="E457" s="58" t="s">
        <v>83</v>
      </c>
      <c r="F457" s="69" t="s">
        <v>3922</v>
      </c>
      <c r="G457" s="69">
        <v>1992</v>
      </c>
      <c r="H457" s="70">
        <v>2</v>
      </c>
      <c r="I457" s="71">
        <v>25</v>
      </c>
      <c r="J457" s="71">
        <v>13</v>
      </c>
      <c r="K457" s="71">
        <v>1.7</v>
      </c>
      <c r="L457" s="71">
        <v>0.3</v>
      </c>
      <c r="M457" s="59">
        <v>0</v>
      </c>
      <c r="N457" s="60"/>
      <c r="O457" s="60">
        <v>0</v>
      </c>
      <c r="P457" s="70">
        <v>2</v>
      </c>
      <c r="Q457" s="71">
        <v>13</v>
      </c>
      <c r="R457" s="60">
        <v>0</v>
      </c>
      <c r="S457" s="70">
        <v>1.5</v>
      </c>
      <c r="T457" s="71">
        <v>1</v>
      </c>
      <c r="U457" s="71">
        <v>1</v>
      </c>
      <c r="V457" s="60">
        <v>0</v>
      </c>
      <c r="W457" s="60">
        <v>0</v>
      </c>
      <c r="X457" s="77">
        <v>-0.95</v>
      </c>
      <c r="Y457" s="70">
        <v>0.9</v>
      </c>
      <c r="Z457" s="71">
        <v>0.6</v>
      </c>
      <c r="AA457" s="78">
        <v>0.3</v>
      </c>
      <c r="AB457" s="78">
        <v>1.1599999999999999</v>
      </c>
      <c r="AC457" s="78">
        <v>0.76</v>
      </c>
      <c r="AD457" s="63" t="s">
        <v>25</v>
      </c>
    </row>
    <row r="458" spans="1:30" ht="17.25" thickBot="1">
      <c r="A458" s="72">
        <v>443</v>
      </c>
      <c r="B458" s="57" t="s">
        <v>3556</v>
      </c>
      <c r="C458" s="58" t="s">
        <v>1812</v>
      </c>
      <c r="D458" s="69" t="s">
        <v>102</v>
      </c>
      <c r="E458" s="58" t="s">
        <v>67</v>
      </c>
      <c r="F458" s="69" t="s">
        <v>4142</v>
      </c>
      <c r="G458" s="69">
        <v>2005</v>
      </c>
      <c r="H458" s="70">
        <v>1</v>
      </c>
      <c r="I458" s="71">
        <v>25</v>
      </c>
      <c r="J458" s="71">
        <v>25</v>
      </c>
      <c r="K458" s="71">
        <v>1.7</v>
      </c>
      <c r="L458" s="71">
        <v>0.3</v>
      </c>
      <c r="M458" s="59">
        <v>0</v>
      </c>
      <c r="N458" s="60"/>
      <c r="O458" s="60">
        <v>0</v>
      </c>
      <c r="P458" s="70">
        <v>1</v>
      </c>
      <c r="Q458" s="71">
        <v>25</v>
      </c>
      <c r="R458" s="71">
        <v>3</v>
      </c>
      <c r="S458" s="59">
        <v>0</v>
      </c>
      <c r="T458" s="60">
        <v>0</v>
      </c>
      <c r="U458" s="71">
        <v>1</v>
      </c>
      <c r="V458" s="77">
        <v>-1</v>
      </c>
      <c r="W458" s="77">
        <v>-3.6</v>
      </c>
      <c r="X458" s="77">
        <v>-4.43</v>
      </c>
      <c r="Y458" s="70">
        <v>0.2</v>
      </c>
      <c r="Z458" s="71">
        <v>1.7</v>
      </c>
      <c r="AA458" s="77">
        <v>-1.5</v>
      </c>
      <c r="AB458" s="77">
        <v>-5.37</v>
      </c>
      <c r="AC458" s="77">
        <v>-6.1</v>
      </c>
      <c r="AD458" s="63" t="s">
        <v>25</v>
      </c>
    </row>
    <row r="459" spans="1:30" ht="17.25" thickBot="1">
      <c r="A459" s="72">
        <v>142</v>
      </c>
      <c r="B459" s="57" t="s">
        <v>161</v>
      </c>
      <c r="C459" s="58" t="s">
        <v>1844</v>
      </c>
      <c r="D459" s="69" t="s">
        <v>103</v>
      </c>
      <c r="E459" s="58" t="s">
        <v>65</v>
      </c>
      <c r="F459" s="69" t="s">
        <v>3936</v>
      </c>
      <c r="G459" s="69">
        <v>1991</v>
      </c>
      <c r="H459" s="70">
        <v>1</v>
      </c>
      <c r="I459" s="71">
        <v>22</v>
      </c>
      <c r="J459" s="71">
        <v>22</v>
      </c>
      <c r="K459" s="71">
        <v>1.5</v>
      </c>
      <c r="L459" s="71">
        <v>0.2</v>
      </c>
      <c r="M459" s="70">
        <v>1</v>
      </c>
      <c r="N459" s="71">
        <v>22</v>
      </c>
      <c r="O459" s="60">
        <v>0</v>
      </c>
      <c r="P459" s="59">
        <v>0</v>
      </c>
      <c r="Q459" s="60"/>
      <c r="R459" s="60">
        <v>0</v>
      </c>
      <c r="S459" s="70">
        <v>3</v>
      </c>
      <c r="T459" s="71">
        <v>1</v>
      </c>
      <c r="U459" s="60">
        <v>0</v>
      </c>
      <c r="V459" s="78">
        <v>1</v>
      </c>
      <c r="W459" s="78">
        <v>4.09</v>
      </c>
      <c r="X459" s="78">
        <v>2.88</v>
      </c>
      <c r="Y459" s="70">
        <v>0.4</v>
      </c>
      <c r="Z459" s="71">
        <v>0.1</v>
      </c>
      <c r="AA459" s="78">
        <v>0.3</v>
      </c>
      <c r="AB459" s="78">
        <v>1.1299999999999999</v>
      </c>
      <c r="AC459" s="78">
        <v>0.14000000000000001</v>
      </c>
      <c r="AD459" s="63" t="s">
        <v>25</v>
      </c>
    </row>
    <row r="460" spans="1:30" ht="17.25" thickBot="1">
      <c r="A460" s="72">
        <v>299</v>
      </c>
      <c r="B460" s="57" t="s">
        <v>227</v>
      </c>
      <c r="C460" s="58" t="s">
        <v>1836</v>
      </c>
      <c r="D460" s="69" t="s">
        <v>1833</v>
      </c>
      <c r="E460" s="58" t="s">
        <v>91</v>
      </c>
      <c r="F460" s="69" t="s">
        <v>4042</v>
      </c>
      <c r="G460" s="69">
        <v>1996</v>
      </c>
      <c r="H460" s="70">
        <v>3</v>
      </c>
      <c r="I460" s="71">
        <v>21</v>
      </c>
      <c r="J460" s="71">
        <v>7</v>
      </c>
      <c r="K460" s="71">
        <v>1.5</v>
      </c>
      <c r="L460" s="71">
        <v>0.2</v>
      </c>
      <c r="M460" s="59">
        <v>0</v>
      </c>
      <c r="N460" s="60"/>
      <c r="O460" s="60">
        <v>0</v>
      </c>
      <c r="P460" s="70">
        <v>3</v>
      </c>
      <c r="Q460" s="71">
        <v>7</v>
      </c>
      <c r="R460" s="71">
        <v>12</v>
      </c>
      <c r="S460" s="70">
        <v>1.33</v>
      </c>
      <c r="T460" s="60">
        <v>0</v>
      </c>
      <c r="U460" s="71">
        <v>1</v>
      </c>
      <c r="V460" s="77">
        <v>-1</v>
      </c>
      <c r="W460" s="77">
        <v>-4.29</v>
      </c>
      <c r="X460" s="77">
        <v>-4.0999999999999996</v>
      </c>
      <c r="Y460" s="70">
        <v>0.5</v>
      </c>
      <c r="Z460" s="71">
        <v>0.5</v>
      </c>
      <c r="AA460" s="78">
        <v>0.1</v>
      </c>
      <c r="AB460" s="78">
        <v>0.39</v>
      </c>
      <c r="AC460" s="78">
        <v>0.72</v>
      </c>
      <c r="AD460" s="63" t="s">
        <v>25</v>
      </c>
    </row>
    <row r="461" spans="1:30" ht="17.25" thickBot="1">
      <c r="A461" s="72">
        <v>384</v>
      </c>
      <c r="B461" s="57" t="s">
        <v>3561</v>
      </c>
      <c r="C461" s="58" t="s">
        <v>1834</v>
      </c>
      <c r="D461" s="69" t="s">
        <v>103</v>
      </c>
      <c r="E461" s="58" t="s">
        <v>73</v>
      </c>
      <c r="F461" s="69" t="s">
        <v>4102</v>
      </c>
      <c r="G461" s="69">
        <v>1999</v>
      </c>
      <c r="H461" s="70">
        <v>2</v>
      </c>
      <c r="I461" s="71">
        <v>21</v>
      </c>
      <c r="J461" s="71">
        <v>11</v>
      </c>
      <c r="K461" s="71">
        <v>1.5</v>
      </c>
      <c r="L461" s="71">
        <v>0.2</v>
      </c>
      <c r="M461" s="59">
        <v>0</v>
      </c>
      <c r="N461" s="60"/>
      <c r="O461" s="60">
        <v>0</v>
      </c>
      <c r="P461" s="70">
        <v>2</v>
      </c>
      <c r="Q461" s="71">
        <v>11</v>
      </c>
      <c r="R461" s="71">
        <v>3</v>
      </c>
      <c r="S461" s="70">
        <v>3</v>
      </c>
      <c r="T461" s="60">
        <v>0</v>
      </c>
      <c r="U461" s="60">
        <v>0</v>
      </c>
      <c r="V461" s="60">
        <v>0</v>
      </c>
      <c r="W461" s="60">
        <v>0</v>
      </c>
      <c r="X461" s="77">
        <v>-0.32</v>
      </c>
      <c r="Y461" s="70">
        <v>0.1</v>
      </c>
      <c r="Z461" s="71">
        <v>0.5</v>
      </c>
      <c r="AA461" s="77">
        <v>-0.5</v>
      </c>
      <c r="AB461" s="77">
        <v>-1.96</v>
      </c>
      <c r="AC461" s="77">
        <v>-2.2799999999999998</v>
      </c>
      <c r="AD461" s="63" t="s">
        <v>25</v>
      </c>
    </row>
    <row r="462" spans="1:30" ht="17.25" thickBot="1">
      <c r="A462" s="72">
        <v>417</v>
      </c>
      <c r="B462" s="57" t="s">
        <v>3554</v>
      </c>
      <c r="C462" s="58" t="s">
        <v>1832</v>
      </c>
      <c r="D462" s="69" t="s">
        <v>1819</v>
      </c>
      <c r="E462" s="58" t="s">
        <v>2347</v>
      </c>
      <c r="F462" s="69" t="s">
        <v>3740</v>
      </c>
      <c r="G462" s="69">
        <v>2000</v>
      </c>
      <c r="H462" s="70">
        <v>2</v>
      </c>
      <c r="I462" s="71">
        <v>20</v>
      </c>
      <c r="J462" s="71">
        <v>10</v>
      </c>
      <c r="K462" s="71">
        <v>1.4</v>
      </c>
      <c r="L462" s="71">
        <v>0.2</v>
      </c>
      <c r="M462" s="59">
        <v>0</v>
      </c>
      <c r="N462" s="60"/>
      <c r="O462" s="60">
        <v>0</v>
      </c>
      <c r="P462" s="70">
        <v>2</v>
      </c>
      <c r="Q462" s="71">
        <v>10</v>
      </c>
      <c r="R462" s="71">
        <v>1</v>
      </c>
      <c r="S462" s="70">
        <v>1.5</v>
      </c>
      <c r="T462" s="71">
        <v>1</v>
      </c>
      <c r="U462" s="60">
        <v>0</v>
      </c>
      <c r="V462" s="78">
        <v>1</v>
      </c>
      <c r="W462" s="78">
        <v>4.5</v>
      </c>
      <c r="X462" s="78">
        <v>5.7</v>
      </c>
      <c r="Y462" s="70">
        <v>0.4</v>
      </c>
      <c r="Z462" s="60">
        <v>0</v>
      </c>
      <c r="AA462" s="78">
        <v>0.4</v>
      </c>
      <c r="AB462" s="78">
        <v>1.78</v>
      </c>
      <c r="AC462" s="78">
        <v>2.59</v>
      </c>
      <c r="AD462" s="63" t="s">
        <v>25</v>
      </c>
    </row>
    <row r="463" spans="1:30" ht="17.25" thickBot="1">
      <c r="A463" s="72">
        <v>567</v>
      </c>
      <c r="B463" s="57" t="s">
        <v>3252</v>
      </c>
      <c r="C463" s="58" t="s">
        <v>1821</v>
      </c>
      <c r="D463" s="69" t="s">
        <v>1819</v>
      </c>
      <c r="E463" s="58" t="s">
        <v>71</v>
      </c>
      <c r="F463" s="69" t="s">
        <v>4226</v>
      </c>
      <c r="G463" s="69">
        <v>2003</v>
      </c>
      <c r="H463" s="70">
        <v>5</v>
      </c>
      <c r="I463" s="71">
        <v>19</v>
      </c>
      <c r="J463" s="71">
        <v>4</v>
      </c>
      <c r="K463" s="71">
        <v>1.3</v>
      </c>
      <c r="L463" s="71">
        <v>0.2</v>
      </c>
      <c r="M463" s="59">
        <v>0</v>
      </c>
      <c r="N463" s="60"/>
      <c r="O463" s="60">
        <v>0</v>
      </c>
      <c r="P463" s="70">
        <v>5</v>
      </c>
      <c r="Q463" s="71">
        <v>4</v>
      </c>
      <c r="R463" s="71">
        <v>4</v>
      </c>
      <c r="S463" s="70">
        <v>1.8</v>
      </c>
      <c r="T463" s="71">
        <v>1</v>
      </c>
      <c r="U463" s="60">
        <v>0</v>
      </c>
      <c r="V463" s="78">
        <v>1</v>
      </c>
      <c r="W463" s="78">
        <v>4.74</v>
      </c>
      <c r="X463" s="78">
        <v>4.17</v>
      </c>
      <c r="Y463" s="70">
        <v>0.3</v>
      </c>
      <c r="Z463" s="71">
        <v>0.9</v>
      </c>
      <c r="AA463" s="77">
        <v>-0.6</v>
      </c>
      <c r="AB463" s="77">
        <v>-3.02</v>
      </c>
      <c r="AC463" s="77">
        <v>-3.11</v>
      </c>
      <c r="AD463" s="63" t="s">
        <v>25</v>
      </c>
    </row>
    <row r="464" spans="1:30" ht="17.25" thickBot="1">
      <c r="A464" s="72">
        <v>122</v>
      </c>
      <c r="B464" s="57" t="s">
        <v>2712</v>
      </c>
      <c r="C464" s="58" t="s">
        <v>1812</v>
      </c>
      <c r="D464" s="69" t="s">
        <v>103</v>
      </c>
      <c r="E464" s="58" t="s">
        <v>2347</v>
      </c>
      <c r="F464" s="69" t="s">
        <v>3919</v>
      </c>
      <c r="G464" s="69">
        <v>1989</v>
      </c>
      <c r="H464" s="70">
        <v>1</v>
      </c>
      <c r="I464" s="71">
        <v>17</v>
      </c>
      <c r="J464" s="71">
        <v>17</v>
      </c>
      <c r="K464" s="71">
        <v>1.2</v>
      </c>
      <c r="L464" s="71">
        <v>0.2</v>
      </c>
      <c r="M464" s="59">
        <v>0</v>
      </c>
      <c r="N464" s="60"/>
      <c r="O464" s="60">
        <v>0</v>
      </c>
      <c r="P464" s="70">
        <v>1</v>
      </c>
      <c r="Q464" s="71">
        <v>17</v>
      </c>
      <c r="R464" s="71">
        <v>9</v>
      </c>
      <c r="S464" s="59">
        <v>0</v>
      </c>
      <c r="T464" s="71">
        <v>1</v>
      </c>
      <c r="U464" s="60">
        <v>0</v>
      </c>
      <c r="V464" s="78">
        <v>1</v>
      </c>
      <c r="W464" s="78">
        <v>5.29</v>
      </c>
      <c r="X464" s="78">
        <v>6.5</v>
      </c>
      <c r="Y464" s="70">
        <v>0.6</v>
      </c>
      <c r="Z464" s="71">
        <v>0.1</v>
      </c>
      <c r="AA464" s="78">
        <v>0.5</v>
      </c>
      <c r="AB464" s="78">
        <v>2.48</v>
      </c>
      <c r="AC464" s="78">
        <v>3.29</v>
      </c>
      <c r="AD464" s="63" t="s">
        <v>25</v>
      </c>
    </row>
    <row r="465" spans="1:30" ht="17.25" thickBot="1">
      <c r="A465" s="72">
        <v>221</v>
      </c>
      <c r="B465" s="57" t="s">
        <v>195</v>
      </c>
      <c r="C465" s="58" t="s">
        <v>1820</v>
      </c>
      <c r="D465" s="69" t="s">
        <v>102</v>
      </c>
      <c r="E465" s="58" t="s">
        <v>65</v>
      </c>
      <c r="F465" s="69" t="s">
        <v>3993</v>
      </c>
      <c r="G465" s="69">
        <v>2000</v>
      </c>
      <c r="H465" s="70">
        <v>2</v>
      </c>
      <c r="I465" s="71">
        <v>16</v>
      </c>
      <c r="J465" s="71">
        <v>8</v>
      </c>
      <c r="K465" s="71">
        <v>1.1000000000000001</v>
      </c>
      <c r="L465" s="71">
        <v>0.2</v>
      </c>
      <c r="M465" s="59">
        <v>0</v>
      </c>
      <c r="N465" s="60"/>
      <c r="O465" s="60">
        <v>0</v>
      </c>
      <c r="P465" s="70">
        <v>2</v>
      </c>
      <c r="Q465" s="71">
        <v>8</v>
      </c>
      <c r="R465" s="71">
        <v>12</v>
      </c>
      <c r="S465" s="70">
        <v>3</v>
      </c>
      <c r="T465" s="71">
        <v>1</v>
      </c>
      <c r="U465" s="60">
        <v>0</v>
      </c>
      <c r="V465" s="78">
        <v>1</v>
      </c>
      <c r="W465" s="78">
        <v>5.63</v>
      </c>
      <c r="X465" s="78">
        <v>4.42</v>
      </c>
      <c r="Y465" s="70">
        <v>0.2</v>
      </c>
      <c r="Z465" s="60">
        <v>0</v>
      </c>
      <c r="AA465" s="78">
        <v>0.2</v>
      </c>
      <c r="AB465" s="78">
        <v>0.96</v>
      </c>
      <c r="AC465" s="77">
        <v>-0.03</v>
      </c>
      <c r="AD465" s="63" t="s">
        <v>25</v>
      </c>
    </row>
    <row r="466" spans="1:30" ht="17.25" thickBot="1">
      <c r="A466" s="72">
        <v>249</v>
      </c>
      <c r="B466" s="57" t="s">
        <v>370</v>
      </c>
      <c r="C466" s="58" t="s">
        <v>1812</v>
      </c>
      <c r="D466" s="69" t="s">
        <v>104</v>
      </c>
      <c r="E466" s="58" t="s">
        <v>95</v>
      </c>
      <c r="F466" s="69" t="s">
        <v>4013</v>
      </c>
      <c r="G466" s="69">
        <v>2002</v>
      </c>
      <c r="H466" s="70">
        <v>1</v>
      </c>
      <c r="I466" s="71">
        <v>16</v>
      </c>
      <c r="J466" s="71">
        <v>16</v>
      </c>
      <c r="K466" s="71">
        <v>1.1000000000000001</v>
      </c>
      <c r="L466" s="71">
        <v>0.2</v>
      </c>
      <c r="M466" s="59">
        <v>0</v>
      </c>
      <c r="N466" s="60"/>
      <c r="O466" s="60">
        <v>0</v>
      </c>
      <c r="P466" s="70">
        <v>1</v>
      </c>
      <c r="Q466" s="71">
        <v>16</v>
      </c>
      <c r="R466" s="71">
        <v>2</v>
      </c>
      <c r="S466" s="70">
        <v>1</v>
      </c>
      <c r="T466" s="71">
        <v>1</v>
      </c>
      <c r="U466" s="60">
        <v>0</v>
      </c>
      <c r="V466" s="78">
        <v>1</v>
      </c>
      <c r="W466" s="78">
        <v>5.63</v>
      </c>
      <c r="X466" s="78">
        <v>6.26</v>
      </c>
      <c r="Y466" s="70">
        <v>1</v>
      </c>
      <c r="Z466" s="71">
        <v>0.2</v>
      </c>
      <c r="AA466" s="78">
        <v>0.8</v>
      </c>
      <c r="AB466" s="78">
        <v>4.47</v>
      </c>
      <c r="AC466" s="78">
        <v>4.88</v>
      </c>
      <c r="AD466" s="63" t="s">
        <v>25</v>
      </c>
    </row>
    <row r="467" spans="1:30" ht="17.25" thickBot="1">
      <c r="A467" s="72">
        <v>70</v>
      </c>
      <c r="B467" s="57" t="s">
        <v>3557</v>
      </c>
      <c r="C467" s="58" t="s">
        <v>1812</v>
      </c>
      <c r="D467" s="69" t="s">
        <v>1847</v>
      </c>
      <c r="E467" s="58" t="s">
        <v>73</v>
      </c>
      <c r="F467" s="69" t="s">
        <v>3884</v>
      </c>
      <c r="G467" s="69">
        <v>2004</v>
      </c>
      <c r="H467" s="70">
        <v>2</v>
      </c>
      <c r="I467" s="71">
        <v>14</v>
      </c>
      <c r="J467" s="71">
        <v>7</v>
      </c>
      <c r="K467" s="71">
        <v>1</v>
      </c>
      <c r="L467" s="71">
        <v>0.2</v>
      </c>
      <c r="M467" s="59">
        <v>0</v>
      </c>
      <c r="N467" s="60"/>
      <c r="O467" s="60">
        <v>0</v>
      </c>
      <c r="P467" s="70">
        <v>2</v>
      </c>
      <c r="Q467" s="71">
        <v>7</v>
      </c>
      <c r="R467" s="71">
        <v>3</v>
      </c>
      <c r="S467" s="70">
        <v>1.5</v>
      </c>
      <c r="T467" s="71">
        <v>1</v>
      </c>
      <c r="U467" s="60">
        <v>0</v>
      </c>
      <c r="V467" s="78">
        <v>1</v>
      </c>
      <c r="W467" s="78">
        <v>6.43</v>
      </c>
      <c r="X467" s="78">
        <v>6.18</v>
      </c>
      <c r="Y467" s="70">
        <v>0.7</v>
      </c>
      <c r="Z467" s="71">
        <v>0.1</v>
      </c>
      <c r="AA467" s="78">
        <v>0.6</v>
      </c>
      <c r="AB467" s="78">
        <v>3.95</v>
      </c>
      <c r="AC467" s="78">
        <v>3.71</v>
      </c>
      <c r="AD467" s="63" t="s">
        <v>25</v>
      </c>
    </row>
    <row r="468" spans="1:30" ht="17.25" thickBot="1">
      <c r="A468" s="72">
        <v>155</v>
      </c>
      <c r="B468" s="57" t="s">
        <v>165</v>
      </c>
      <c r="C468" s="58" t="s">
        <v>1811</v>
      </c>
      <c r="D468" s="69" t="s">
        <v>102</v>
      </c>
      <c r="E468" s="58" t="s">
        <v>79</v>
      </c>
      <c r="F468" s="69" t="s">
        <v>3944</v>
      </c>
      <c r="G468" s="69">
        <v>2005</v>
      </c>
      <c r="H468" s="70">
        <v>1</v>
      </c>
      <c r="I468" s="71">
        <v>14</v>
      </c>
      <c r="J468" s="71">
        <v>14</v>
      </c>
      <c r="K468" s="71">
        <v>1</v>
      </c>
      <c r="L468" s="71">
        <v>0.2</v>
      </c>
      <c r="M468" s="59">
        <v>0</v>
      </c>
      <c r="N468" s="60"/>
      <c r="O468" s="60">
        <v>0</v>
      </c>
      <c r="P468" s="70">
        <v>1</v>
      </c>
      <c r="Q468" s="71">
        <v>14</v>
      </c>
      <c r="R468" s="71">
        <v>8</v>
      </c>
      <c r="S468" s="70">
        <v>1</v>
      </c>
      <c r="T468" s="60">
        <v>0</v>
      </c>
      <c r="U468" s="60">
        <v>0</v>
      </c>
      <c r="V468" s="60">
        <v>0</v>
      </c>
      <c r="W468" s="60">
        <v>0</v>
      </c>
      <c r="X468" s="77">
        <v>-1.33</v>
      </c>
      <c r="Y468" s="59">
        <v>0</v>
      </c>
      <c r="Z468" s="60">
        <v>0</v>
      </c>
      <c r="AA468" s="60">
        <v>0</v>
      </c>
      <c r="AB468" s="78">
        <v>0.24</v>
      </c>
      <c r="AC468" s="77">
        <v>-0.54</v>
      </c>
      <c r="AD468" s="63" t="s">
        <v>25</v>
      </c>
    </row>
    <row r="469" spans="1:30" ht="17.25" thickBot="1">
      <c r="A469" s="72">
        <v>236</v>
      </c>
      <c r="B469" s="57" t="s">
        <v>2667</v>
      </c>
      <c r="C469" s="58" t="s">
        <v>1812</v>
      </c>
      <c r="D469" s="69" t="s">
        <v>102</v>
      </c>
      <c r="E469" s="58" t="s">
        <v>2348</v>
      </c>
      <c r="F469" s="69" t="s">
        <v>4003</v>
      </c>
      <c r="G469" s="69">
        <v>2004</v>
      </c>
      <c r="H469" s="70">
        <v>2</v>
      </c>
      <c r="I469" s="71">
        <v>13</v>
      </c>
      <c r="J469" s="71">
        <v>7</v>
      </c>
      <c r="K469" s="71">
        <v>0.9</v>
      </c>
      <c r="L469" s="71">
        <v>0.1</v>
      </c>
      <c r="M469" s="59">
        <v>0</v>
      </c>
      <c r="N469" s="60"/>
      <c r="O469" s="60">
        <v>0</v>
      </c>
      <c r="P469" s="70">
        <v>2</v>
      </c>
      <c r="Q469" s="71">
        <v>7</v>
      </c>
      <c r="R469" s="60">
        <v>0</v>
      </c>
      <c r="S469" s="59">
        <v>0</v>
      </c>
      <c r="T469" s="60">
        <v>0</v>
      </c>
      <c r="U469" s="71">
        <v>1</v>
      </c>
      <c r="V469" s="77">
        <v>-1</v>
      </c>
      <c r="W469" s="77">
        <v>-6.92</v>
      </c>
      <c r="X469" s="77">
        <v>-5.16</v>
      </c>
      <c r="Y469" s="59">
        <v>0</v>
      </c>
      <c r="Z469" s="71">
        <v>0.1</v>
      </c>
      <c r="AA469" s="77">
        <v>-0.1</v>
      </c>
      <c r="AB469" s="77">
        <v>-0.65</v>
      </c>
      <c r="AC469" s="78">
        <v>0.64</v>
      </c>
      <c r="AD469" s="63" t="s">
        <v>25</v>
      </c>
    </row>
    <row r="470" spans="1:30" ht="17.25" thickBot="1">
      <c r="A470" s="72">
        <v>319</v>
      </c>
      <c r="B470" s="57" t="s">
        <v>234</v>
      </c>
      <c r="C470" s="58" t="s">
        <v>1820</v>
      </c>
      <c r="D470" s="69" t="s">
        <v>104</v>
      </c>
      <c r="E470" s="58" t="s">
        <v>65</v>
      </c>
      <c r="F470" s="69" t="s">
        <v>4057</v>
      </c>
      <c r="G470" s="69">
        <v>1994</v>
      </c>
      <c r="H470" s="70">
        <v>1</v>
      </c>
      <c r="I470" s="71">
        <v>12</v>
      </c>
      <c r="J470" s="71">
        <v>12</v>
      </c>
      <c r="K470" s="71">
        <v>0.8</v>
      </c>
      <c r="L470" s="71">
        <v>0.1</v>
      </c>
      <c r="M470" s="59">
        <v>0</v>
      </c>
      <c r="N470" s="60"/>
      <c r="O470" s="60">
        <v>0</v>
      </c>
      <c r="P470" s="70">
        <v>1</v>
      </c>
      <c r="Q470" s="71">
        <v>12</v>
      </c>
      <c r="R470" s="60">
        <v>0</v>
      </c>
      <c r="S470" s="70">
        <v>3</v>
      </c>
      <c r="T470" s="60">
        <v>0</v>
      </c>
      <c r="U470" s="60">
        <v>0</v>
      </c>
      <c r="V470" s="60">
        <v>0</v>
      </c>
      <c r="W470" s="60">
        <v>0</v>
      </c>
      <c r="X470" s="77">
        <v>-1.26</v>
      </c>
      <c r="Y470" s="70">
        <v>0.1</v>
      </c>
      <c r="Z470" s="71">
        <v>0.1</v>
      </c>
      <c r="AA470" s="78">
        <v>0.1</v>
      </c>
      <c r="AB470" s="78">
        <v>0.56999999999999995</v>
      </c>
      <c r="AC470" s="77">
        <v>-0.43</v>
      </c>
      <c r="AD470" s="63" t="s">
        <v>25</v>
      </c>
    </row>
    <row r="471" spans="1:30" ht="17.25" thickBot="1">
      <c r="A471" s="72">
        <v>439</v>
      </c>
      <c r="B471" s="57" t="s">
        <v>285</v>
      </c>
      <c r="C471" s="58" t="s">
        <v>1812</v>
      </c>
      <c r="D471" s="69" t="s">
        <v>103</v>
      </c>
      <c r="E471" s="58" t="s">
        <v>65</v>
      </c>
      <c r="F471" s="69" t="s">
        <v>4139</v>
      </c>
      <c r="G471" s="69">
        <v>2002</v>
      </c>
      <c r="H471" s="70">
        <v>1</v>
      </c>
      <c r="I471" s="71">
        <v>11</v>
      </c>
      <c r="J471" s="71">
        <v>11</v>
      </c>
      <c r="K471" s="71">
        <v>0.8</v>
      </c>
      <c r="L471" s="71">
        <v>0.1</v>
      </c>
      <c r="M471" s="59">
        <v>0</v>
      </c>
      <c r="N471" s="60"/>
      <c r="O471" s="60">
        <v>0</v>
      </c>
      <c r="P471" s="70">
        <v>1</v>
      </c>
      <c r="Q471" s="71">
        <v>11</v>
      </c>
      <c r="R471" s="71">
        <v>2</v>
      </c>
      <c r="S471" s="70">
        <v>3</v>
      </c>
      <c r="T471" s="60">
        <v>0</v>
      </c>
      <c r="U471" s="60">
        <v>0</v>
      </c>
      <c r="V471" s="60">
        <v>0</v>
      </c>
      <c r="W471" s="60">
        <v>0</v>
      </c>
      <c r="X471" s="77">
        <v>-1.26</v>
      </c>
      <c r="Y471" s="70">
        <v>0.1</v>
      </c>
      <c r="Z471" s="71">
        <v>0.1</v>
      </c>
      <c r="AA471" s="78">
        <v>0.1</v>
      </c>
      <c r="AB471" s="78">
        <v>0.62</v>
      </c>
      <c r="AC471" s="77">
        <v>-0.37</v>
      </c>
      <c r="AD471" s="63" t="s">
        <v>25</v>
      </c>
    </row>
    <row r="472" spans="1:30" ht="17.25" thickBot="1">
      <c r="A472" s="72">
        <v>553</v>
      </c>
      <c r="B472" s="57" t="s">
        <v>669</v>
      </c>
      <c r="C472" s="58" t="s">
        <v>1863</v>
      </c>
      <c r="D472" s="69" t="s">
        <v>1847</v>
      </c>
      <c r="E472" s="58" t="s">
        <v>83</v>
      </c>
      <c r="F472" s="69" t="s">
        <v>4215</v>
      </c>
      <c r="G472" s="69">
        <v>1995</v>
      </c>
      <c r="H472" s="70">
        <v>2</v>
      </c>
      <c r="I472" s="71">
        <v>11</v>
      </c>
      <c r="J472" s="71">
        <v>6</v>
      </c>
      <c r="K472" s="71">
        <v>0.8</v>
      </c>
      <c r="L472" s="71">
        <v>0.1</v>
      </c>
      <c r="M472" s="59">
        <v>0</v>
      </c>
      <c r="N472" s="60"/>
      <c r="O472" s="60">
        <v>0</v>
      </c>
      <c r="P472" s="70">
        <v>2</v>
      </c>
      <c r="Q472" s="71">
        <v>6</v>
      </c>
      <c r="R472" s="71">
        <v>6</v>
      </c>
      <c r="S472" s="70">
        <v>3</v>
      </c>
      <c r="T472" s="60">
        <v>0</v>
      </c>
      <c r="U472" s="60">
        <v>0</v>
      </c>
      <c r="V472" s="60">
        <v>0</v>
      </c>
      <c r="W472" s="60">
        <v>0</v>
      </c>
      <c r="X472" s="77">
        <v>-0.94</v>
      </c>
      <c r="Y472" s="59">
        <v>0</v>
      </c>
      <c r="Z472" s="71">
        <v>0.7</v>
      </c>
      <c r="AA472" s="77">
        <v>-0.7</v>
      </c>
      <c r="AB472" s="77">
        <v>-5.8</v>
      </c>
      <c r="AC472" s="77">
        <v>-6.26</v>
      </c>
      <c r="AD472" s="63" t="s">
        <v>25</v>
      </c>
    </row>
    <row r="473" spans="1:30" ht="17.25" thickBot="1">
      <c r="A473" s="72">
        <v>137</v>
      </c>
      <c r="B473" s="57" t="s">
        <v>158</v>
      </c>
      <c r="C473" s="58" t="s">
        <v>1812</v>
      </c>
      <c r="D473" s="69" t="s">
        <v>103</v>
      </c>
      <c r="E473" s="58" t="s">
        <v>77</v>
      </c>
      <c r="F473" s="69" t="s">
        <v>3933</v>
      </c>
      <c r="G473" s="69">
        <v>1998</v>
      </c>
      <c r="H473" s="70">
        <v>1</v>
      </c>
      <c r="I473" s="71">
        <v>10</v>
      </c>
      <c r="J473" s="71">
        <v>10</v>
      </c>
      <c r="K473" s="71">
        <v>0.7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10</v>
      </c>
      <c r="R473" s="71">
        <v>1</v>
      </c>
      <c r="S473" s="70">
        <v>3</v>
      </c>
      <c r="T473" s="60">
        <v>0</v>
      </c>
      <c r="U473" s="60">
        <v>0</v>
      </c>
      <c r="V473" s="60">
        <v>0</v>
      </c>
      <c r="W473" s="60">
        <v>0</v>
      </c>
      <c r="X473" s="77">
        <v>-0.06</v>
      </c>
      <c r="Y473" s="59">
        <v>0</v>
      </c>
      <c r="Z473" s="71">
        <v>0.1</v>
      </c>
      <c r="AA473" s="77">
        <v>-0.1</v>
      </c>
      <c r="AB473" s="77">
        <v>-0.67</v>
      </c>
      <c r="AC473" s="77">
        <v>-1.18</v>
      </c>
      <c r="AD473" s="63" t="s">
        <v>25</v>
      </c>
    </row>
    <row r="474" spans="1:30" ht="17.25" thickBot="1">
      <c r="A474" s="72">
        <v>447</v>
      </c>
      <c r="B474" s="57" t="s">
        <v>4144</v>
      </c>
      <c r="C474" s="58" t="s">
        <v>1812</v>
      </c>
      <c r="D474" s="69" t="s">
        <v>103</v>
      </c>
      <c r="E474" s="58" t="s">
        <v>2348</v>
      </c>
      <c r="F474" s="69" t="s">
        <v>4088</v>
      </c>
      <c r="G474" s="69">
        <v>2004</v>
      </c>
      <c r="H474" s="70">
        <v>1</v>
      </c>
      <c r="I474" s="71">
        <v>10</v>
      </c>
      <c r="J474" s="71">
        <v>10</v>
      </c>
      <c r="K474" s="71">
        <v>0.7</v>
      </c>
      <c r="L474" s="71">
        <v>0.1</v>
      </c>
      <c r="M474" s="59">
        <v>0</v>
      </c>
      <c r="N474" s="60"/>
      <c r="O474" s="60">
        <v>0</v>
      </c>
      <c r="P474" s="70">
        <v>1</v>
      </c>
      <c r="Q474" s="71">
        <v>10</v>
      </c>
      <c r="R474" s="60">
        <v>0</v>
      </c>
      <c r="S474" s="70">
        <v>3</v>
      </c>
      <c r="T474" s="60">
        <v>0</v>
      </c>
      <c r="U474" s="60">
        <v>0</v>
      </c>
      <c r="V474" s="60">
        <v>0</v>
      </c>
      <c r="W474" s="60">
        <v>0</v>
      </c>
      <c r="X474" s="78">
        <v>1.83</v>
      </c>
      <c r="Y474" s="70">
        <v>0.2</v>
      </c>
      <c r="Z474" s="71">
        <v>0.1</v>
      </c>
      <c r="AA474" s="78">
        <v>0.1</v>
      </c>
      <c r="AB474" s="78">
        <v>1.06</v>
      </c>
      <c r="AC474" s="78">
        <v>2.36</v>
      </c>
      <c r="AD474" s="63" t="s">
        <v>25</v>
      </c>
    </row>
    <row r="475" spans="1:30" ht="17.25" thickBot="1">
      <c r="A475" s="72">
        <v>584</v>
      </c>
      <c r="B475" s="57" t="s">
        <v>2860</v>
      </c>
      <c r="C475" s="58" t="s">
        <v>1822</v>
      </c>
      <c r="D475" s="69" t="s">
        <v>104</v>
      </c>
      <c r="E475" s="58" t="s">
        <v>81</v>
      </c>
      <c r="F475" s="69" t="s">
        <v>4239</v>
      </c>
      <c r="G475" s="69">
        <v>2005</v>
      </c>
      <c r="H475" s="70">
        <v>1</v>
      </c>
      <c r="I475" s="71">
        <v>10</v>
      </c>
      <c r="J475" s="71">
        <v>10</v>
      </c>
      <c r="K475" s="71">
        <v>0.7</v>
      </c>
      <c r="L475" s="71">
        <v>0.1</v>
      </c>
      <c r="M475" s="59">
        <v>0</v>
      </c>
      <c r="N475" s="60"/>
      <c r="O475" s="60">
        <v>0</v>
      </c>
      <c r="P475" s="70">
        <v>1</v>
      </c>
      <c r="Q475" s="71">
        <v>10</v>
      </c>
      <c r="R475" s="71">
        <v>8</v>
      </c>
      <c r="S475" s="59">
        <v>0</v>
      </c>
      <c r="T475" s="60">
        <v>0</v>
      </c>
      <c r="U475" s="71">
        <v>1</v>
      </c>
      <c r="V475" s="77">
        <v>-1</v>
      </c>
      <c r="W475" s="77">
        <v>-9</v>
      </c>
      <c r="X475" s="77">
        <v>-9.06</v>
      </c>
      <c r="Y475" s="70">
        <v>0.7</v>
      </c>
      <c r="Z475" s="71">
        <v>1.6</v>
      </c>
      <c r="AA475" s="77">
        <v>-0.9</v>
      </c>
      <c r="AB475" s="77">
        <v>-7.98</v>
      </c>
      <c r="AC475" s="77">
        <v>-8.44</v>
      </c>
      <c r="AD475" s="63" t="s">
        <v>25</v>
      </c>
    </row>
    <row r="476" spans="1:30" ht="17.25" thickBot="1">
      <c r="A476" s="72">
        <v>92</v>
      </c>
      <c r="B476" s="57" t="s">
        <v>2710</v>
      </c>
      <c r="C476" s="58" t="s">
        <v>1812</v>
      </c>
      <c r="D476" s="69" t="s">
        <v>102</v>
      </c>
      <c r="E476" s="58" t="s">
        <v>81</v>
      </c>
      <c r="F476" s="69" t="s">
        <v>3900</v>
      </c>
      <c r="G476" s="69">
        <v>2003</v>
      </c>
      <c r="H476" s="70">
        <v>2</v>
      </c>
      <c r="I476" s="71">
        <v>9</v>
      </c>
      <c r="J476" s="71">
        <v>5</v>
      </c>
      <c r="K476" s="71">
        <v>0.6</v>
      </c>
      <c r="L476" s="71">
        <v>0.1</v>
      </c>
      <c r="M476" s="59">
        <v>0</v>
      </c>
      <c r="N476" s="60"/>
      <c r="O476" s="60">
        <v>0</v>
      </c>
      <c r="P476" s="70">
        <v>2</v>
      </c>
      <c r="Q476" s="71">
        <v>5</v>
      </c>
      <c r="R476" s="71">
        <v>1</v>
      </c>
      <c r="S476" s="70">
        <v>1.5</v>
      </c>
      <c r="T476" s="60">
        <v>0</v>
      </c>
      <c r="U476" s="71">
        <v>1</v>
      </c>
      <c r="V476" s="77">
        <v>-1</v>
      </c>
      <c r="W476" s="77">
        <v>-10</v>
      </c>
      <c r="X476" s="77">
        <v>-10.06</v>
      </c>
      <c r="Y476" s="70">
        <v>0.1</v>
      </c>
      <c r="Z476" s="71">
        <v>0.9</v>
      </c>
      <c r="AA476" s="77">
        <v>-0.8</v>
      </c>
      <c r="AB476" s="77">
        <v>-7.71</v>
      </c>
      <c r="AC476" s="77">
        <v>-8.16</v>
      </c>
      <c r="AD476" s="63" t="s">
        <v>25</v>
      </c>
    </row>
    <row r="477" spans="1:30" ht="17.25" thickBot="1">
      <c r="A477" s="72">
        <v>291</v>
      </c>
      <c r="B477" s="57" t="s">
        <v>223</v>
      </c>
      <c r="C477" s="58" t="s">
        <v>1825</v>
      </c>
      <c r="D477" s="69" t="s">
        <v>104</v>
      </c>
      <c r="E477" s="58" t="s">
        <v>77</v>
      </c>
      <c r="F477" s="69" t="s">
        <v>4037</v>
      </c>
      <c r="G477" s="69">
        <v>1990</v>
      </c>
      <c r="H477" s="70">
        <v>2</v>
      </c>
      <c r="I477" s="71">
        <v>8</v>
      </c>
      <c r="J477" s="71">
        <v>4</v>
      </c>
      <c r="K477" s="71">
        <v>0.6</v>
      </c>
      <c r="L477" s="71">
        <v>0.1</v>
      </c>
      <c r="M477" s="59">
        <v>0</v>
      </c>
      <c r="N477" s="60"/>
      <c r="O477" s="60">
        <v>0</v>
      </c>
      <c r="P477" s="70">
        <v>2</v>
      </c>
      <c r="Q477" s="71">
        <v>4</v>
      </c>
      <c r="R477" s="71">
        <v>13</v>
      </c>
      <c r="S477" s="70">
        <v>0.5</v>
      </c>
      <c r="T477" s="60">
        <v>0</v>
      </c>
      <c r="U477" s="60">
        <v>0</v>
      </c>
      <c r="V477" s="60">
        <v>0</v>
      </c>
      <c r="W477" s="60">
        <v>0</v>
      </c>
      <c r="X477" s="77">
        <v>-0.06</v>
      </c>
      <c r="Y477" s="70">
        <v>0.4</v>
      </c>
      <c r="Z477" s="71">
        <v>0.1</v>
      </c>
      <c r="AA477" s="78">
        <v>0.3</v>
      </c>
      <c r="AB477" s="78">
        <v>3.16</v>
      </c>
      <c r="AC477" s="78">
        <v>2.67</v>
      </c>
      <c r="AD477" s="63" t="s">
        <v>25</v>
      </c>
    </row>
    <row r="478" spans="1:30" ht="17.25" thickBot="1">
      <c r="A478" s="72">
        <v>428</v>
      </c>
      <c r="B478" s="57" t="s">
        <v>3388</v>
      </c>
      <c r="C478" s="58" t="s">
        <v>1811</v>
      </c>
      <c r="D478" s="69" t="s">
        <v>102</v>
      </c>
      <c r="E478" s="58" t="s">
        <v>2348</v>
      </c>
      <c r="F478" s="69" t="s">
        <v>4132</v>
      </c>
      <c r="G478" s="69">
        <v>2006</v>
      </c>
      <c r="H478" s="70">
        <v>1</v>
      </c>
      <c r="I478" s="71">
        <v>8</v>
      </c>
      <c r="J478" s="71">
        <v>8</v>
      </c>
      <c r="K478" s="71">
        <v>0.6</v>
      </c>
      <c r="L478" s="71">
        <v>0.1</v>
      </c>
      <c r="M478" s="59">
        <v>0</v>
      </c>
      <c r="N478" s="60"/>
      <c r="O478" s="60">
        <v>0</v>
      </c>
      <c r="P478" s="70">
        <v>1</v>
      </c>
      <c r="Q478" s="71">
        <v>8</v>
      </c>
      <c r="R478" s="71">
        <v>2</v>
      </c>
      <c r="S478" s="59">
        <v>0</v>
      </c>
      <c r="T478" s="60">
        <v>0</v>
      </c>
      <c r="U478" s="71">
        <v>2</v>
      </c>
      <c r="V478" s="77">
        <v>-2</v>
      </c>
      <c r="W478" s="77">
        <v>-22.5</v>
      </c>
      <c r="X478" s="77">
        <v>-20.8</v>
      </c>
      <c r="Y478" s="59">
        <v>0</v>
      </c>
      <c r="Z478" s="71">
        <v>1.2</v>
      </c>
      <c r="AA478" s="77">
        <v>-1.2</v>
      </c>
      <c r="AB478" s="77">
        <v>-13.13</v>
      </c>
      <c r="AC478" s="77">
        <v>-11.91</v>
      </c>
      <c r="AD478" s="63" t="s">
        <v>25</v>
      </c>
    </row>
    <row r="479" spans="1:30" ht="17.25" thickBot="1">
      <c r="A479" s="72">
        <v>446</v>
      </c>
      <c r="B479" s="57" t="s">
        <v>3565</v>
      </c>
      <c r="C479" s="58" t="s">
        <v>1812</v>
      </c>
      <c r="D479" s="69" t="s">
        <v>1847</v>
      </c>
      <c r="E479" s="58" t="s">
        <v>77</v>
      </c>
      <c r="F479" s="69" t="s">
        <v>3896</v>
      </c>
      <c r="G479" s="69">
        <v>2002</v>
      </c>
      <c r="H479" s="70">
        <v>2</v>
      </c>
      <c r="I479" s="71">
        <v>8</v>
      </c>
      <c r="J479" s="71">
        <v>4</v>
      </c>
      <c r="K479" s="71">
        <v>0.6</v>
      </c>
      <c r="L479" s="71">
        <v>0.1</v>
      </c>
      <c r="M479" s="59">
        <v>0</v>
      </c>
      <c r="N479" s="60"/>
      <c r="O479" s="60">
        <v>0</v>
      </c>
      <c r="P479" s="70">
        <v>2</v>
      </c>
      <c r="Q479" s="71">
        <v>4</v>
      </c>
      <c r="R479" s="71">
        <v>3</v>
      </c>
      <c r="S479" s="70">
        <v>1.5</v>
      </c>
      <c r="T479" s="60">
        <v>0</v>
      </c>
      <c r="U479" s="60">
        <v>0</v>
      </c>
      <c r="V479" s="60">
        <v>0</v>
      </c>
      <c r="W479" s="60">
        <v>0</v>
      </c>
      <c r="X479" s="77">
        <v>-0.06</v>
      </c>
      <c r="Y479" s="70">
        <v>0.7</v>
      </c>
      <c r="Z479" s="60">
        <v>0</v>
      </c>
      <c r="AA479" s="78">
        <v>0.7</v>
      </c>
      <c r="AB479" s="78">
        <v>7.76</v>
      </c>
      <c r="AC479" s="78">
        <v>7.3</v>
      </c>
      <c r="AD479" s="63" t="s">
        <v>25</v>
      </c>
    </row>
    <row r="480" spans="1:30" ht="17.25" thickBot="1">
      <c r="A480" s="72">
        <v>503</v>
      </c>
      <c r="B480" s="57" t="s">
        <v>2730</v>
      </c>
      <c r="C480" s="58" t="s">
        <v>1822</v>
      </c>
      <c r="D480" s="69" t="s">
        <v>103</v>
      </c>
      <c r="E480" s="58" t="s">
        <v>87</v>
      </c>
      <c r="F480" s="69" t="s">
        <v>4181</v>
      </c>
      <c r="G480" s="69">
        <v>2004</v>
      </c>
      <c r="H480" s="70">
        <v>1</v>
      </c>
      <c r="I480" s="71">
        <v>8</v>
      </c>
      <c r="J480" s="71">
        <v>8</v>
      </c>
      <c r="K480" s="71">
        <v>0.6</v>
      </c>
      <c r="L480" s="71">
        <v>0.1</v>
      </c>
      <c r="M480" s="59">
        <v>0</v>
      </c>
      <c r="N480" s="60"/>
      <c r="O480" s="60">
        <v>0</v>
      </c>
      <c r="P480" s="70">
        <v>1</v>
      </c>
      <c r="Q480" s="71">
        <v>8</v>
      </c>
      <c r="R480" s="71">
        <v>5</v>
      </c>
      <c r="S480" s="59">
        <v>0</v>
      </c>
      <c r="T480" s="60">
        <v>0</v>
      </c>
      <c r="U480" s="60">
        <v>0</v>
      </c>
      <c r="V480" s="60">
        <v>0</v>
      </c>
      <c r="W480" s="60">
        <v>0</v>
      </c>
      <c r="X480" s="78">
        <v>0.69</v>
      </c>
      <c r="Y480" s="70">
        <v>0.3</v>
      </c>
      <c r="Z480" s="60">
        <v>0</v>
      </c>
      <c r="AA480" s="78">
        <v>0.3</v>
      </c>
      <c r="AB480" s="78">
        <v>3.27</v>
      </c>
      <c r="AC480" s="78">
        <v>3.74</v>
      </c>
      <c r="AD480" s="63" t="s">
        <v>25</v>
      </c>
    </row>
    <row r="481" spans="1:30" ht="17.25" thickBot="1">
      <c r="A481" s="72">
        <v>314</v>
      </c>
      <c r="B481" s="57" t="s">
        <v>3421</v>
      </c>
      <c r="C481" s="58" t="s">
        <v>1829</v>
      </c>
      <c r="D481" s="69" t="s">
        <v>104</v>
      </c>
      <c r="E481" s="58" t="s">
        <v>67</v>
      </c>
      <c r="F481" s="69" t="s">
        <v>4053</v>
      </c>
      <c r="G481" s="69">
        <v>1994</v>
      </c>
      <c r="H481" s="70">
        <v>3</v>
      </c>
      <c r="I481" s="71">
        <v>7</v>
      </c>
      <c r="J481" s="71">
        <v>2</v>
      </c>
      <c r="K481" s="71">
        <v>0.5</v>
      </c>
      <c r="L481" s="71">
        <v>0.1</v>
      </c>
      <c r="M481" s="59">
        <v>0</v>
      </c>
      <c r="N481" s="60"/>
      <c r="O481" s="60">
        <v>0</v>
      </c>
      <c r="P481" s="70">
        <v>3</v>
      </c>
      <c r="Q481" s="71">
        <v>2</v>
      </c>
      <c r="R481" s="71">
        <v>3</v>
      </c>
      <c r="S481" s="59">
        <v>0</v>
      </c>
      <c r="T481" s="71">
        <v>1</v>
      </c>
      <c r="U481" s="71">
        <v>1</v>
      </c>
      <c r="V481" s="60">
        <v>0</v>
      </c>
      <c r="W481" s="60">
        <v>0</v>
      </c>
      <c r="X481" s="77">
        <v>-0.75</v>
      </c>
      <c r="Y481" s="70">
        <v>0.6</v>
      </c>
      <c r="Z481" s="71">
        <v>1.1000000000000001</v>
      </c>
      <c r="AA481" s="77">
        <v>-0.5</v>
      </c>
      <c r="AB481" s="77">
        <v>-7.02</v>
      </c>
      <c r="AC481" s="77">
        <v>-7.68</v>
      </c>
      <c r="AD481" s="63" t="s">
        <v>25</v>
      </c>
    </row>
    <row r="482" spans="1:30" ht="17.25" thickBot="1">
      <c r="A482" s="72">
        <v>452</v>
      </c>
      <c r="B482" s="57" t="s">
        <v>3109</v>
      </c>
      <c r="C482" s="58" t="s">
        <v>1859</v>
      </c>
      <c r="D482" s="69" t="s">
        <v>111</v>
      </c>
      <c r="E482" s="58" t="s">
        <v>81</v>
      </c>
      <c r="F482" s="69" t="s">
        <v>4147</v>
      </c>
      <c r="G482" s="69">
        <v>1999</v>
      </c>
      <c r="H482" s="70">
        <v>1</v>
      </c>
      <c r="I482" s="71">
        <v>7</v>
      </c>
      <c r="J482" s="71">
        <v>7</v>
      </c>
      <c r="K482" s="71">
        <v>0.5</v>
      </c>
      <c r="L482" s="71">
        <v>0.1</v>
      </c>
      <c r="M482" s="59">
        <v>0</v>
      </c>
      <c r="N482" s="60"/>
      <c r="O482" s="60">
        <v>0</v>
      </c>
      <c r="P482" s="70">
        <v>1</v>
      </c>
      <c r="Q482" s="71">
        <v>7</v>
      </c>
      <c r="R482" s="71">
        <v>12</v>
      </c>
      <c r="S482" s="59">
        <v>0</v>
      </c>
      <c r="T482" s="60">
        <v>0</v>
      </c>
      <c r="U482" s="71">
        <v>1</v>
      </c>
      <c r="V482" s="77">
        <v>-1</v>
      </c>
      <c r="W482" s="77">
        <v>-12.86</v>
      </c>
      <c r="X482" s="77">
        <v>-12.92</v>
      </c>
      <c r="Y482" s="59">
        <v>0</v>
      </c>
      <c r="Z482" s="71">
        <v>0.1</v>
      </c>
      <c r="AA482" s="77">
        <v>-0.1</v>
      </c>
      <c r="AB482" s="77">
        <v>-1.1100000000000001</v>
      </c>
      <c r="AC482" s="77">
        <v>-1.52</v>
      </c>
      <c r="AD482" s="63" t="s">
        <v>25</v>
      </c>
    </row>
    <row r="483" spans="1:30" ht="17.25" thickBot="1">
      <c r="A483" s="72">
        <v>34</v>
      </c>
      <c r="B483" s="57" t="s">
        <v>119</v>
      </c>
      <c r="C483" s="58" t="s">
        <v>1812</v>
      </c>
      <c r="D483" s="69" t="s">
        <v>103</v>
      </c>
      <c r="E483" s="58" t="s">
        <v>83</v>
      </c>
      <c r="F483" s="69" t="s">
        <v>3857</v>
      </c>
      <c r="G483" s="69">
        <v>2001</v>
      </c>
      <c r="H483" s="70">
        <v>1</v>
      </c>
      <c r="I483" s="71">
        <v>6</v>
      </c>
      <c r="J483" s="71">
        <v>6</v>
      </c>
      <c r="K483" s="71">
        <v>0.4</v>
      </c>
      <c r="L483" s="71">
        <v>0.1</v>
      </c>
      <c r="M483" s="59">
        <v>0</v>
      </c>
      <c r="N483" s="60"/>
      <c r="O483" s="60">
        <v>0</v>
      </c>
      <c r="P483" s="70">
        <v>1</v>
      </c>
      <c r="Q483" s="71">
        <v>6</v>
      </c>
      <c r="R483" s="71">
        <v>1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-0.94</v>
      </c>
      <c r="Y483" s="59">
        <v>0</v>
      </c>
      <c r="Z483" s="60">
        <v>0</v>
      </c>
      <c r="AA483" s="60">
        <v>0</v>
      </c>
      <c r="AB483" s="60">
        <v>0</v>
      </c>
      <c r="AC483" s="77">
        <v>-0.41</v>
      </c>
      <c r="AD483" s="63" t="s">
        <v>25</v>
      </c>
    </row>
    <row r="484" spans="1:30" ht="17.25" thickBot="1">
      <c r="A484" s="72">
        <v>105</v>
      </c>
      <c r="B484" s="57" t="s">
        <v>2931</v>
      </c>
      <c r="C484" s="58" t="s">
        <v>1820</v>
      </c>
      <c r="D484" s="69" t="s">
        <v>103</v>
      </c>
      <c r="E484" s="58" t="s">
        <v>93</v>
      </c>
      <c r="F484" s="69" t="s">
        <v>3908</v>
      </c>
      <c r="G484" s="69">
        <v>1994</v>
      </c>
      <c r="H484" s="70">
        <v>1</v>
      </c>
      <c r="I484" s="71">
        <v>5</v>
      </c>
      <c r="J484" s="71">
        <v>5</v>
      </c>
      <c r="K484" s="71">
        <v>0.3</v>
      </c>
      <c r="L484" s="71">
        <v>0.1</v>
      </c>
      <c r="M484" s="59">
        <v>0</v>
      </c>
      <c r="N484" s="60"/>
      <c r="O484" s="60">
        <v>0</v>
      </c>
      <c r="P484" s="70">
        <v>1</v>
      </c>
      <c r="Q484" s="71">
        <v>5</v>
      </c>
      <c r="R484" s="71">
        <v>7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8">
        <v>0.31</v>
      </c>
      <c r="Y484" s="59">
        <v>0</v>
      </c>
      <c r="Z484" s="71">
        <v>0.1</v>
      </c>
      <c r="AA484" s="77">
        <v>-0.1</v>
      </c>
      <c r="AB484" s="77">
        <v>-1.27</v>
      </c>
      <c r="AC484" s="77">
        <v>-0.84</v>
      </c>
      <c r="AD484" s="63" t="s">
        <v>25</v>
      </c>
    </row>
    <row r="485" spans="1:30" ht="17.25" thickBot="1">
      <c r="A485" s="72">
        <v>169</v>
      </c>
      <c r="B485" s="57" t="s">
        <v>3298</v>
      </c>
      <c r="C485" s="58" t="s">
        <v>1838</v>
      </c>
      <c r="D485" s="69" t="s">
        <v>104</v>
      </c>
      <c r="E485" s="58" t="s">
        <v>67</v>
      </c>
      <c r="F485" s="69" t="s">
        <v>3956</v>
      </c>
      <c r="G485" s="69">
        <v>1991</v>
      </c>
      <c r="H485" s="70">
        <v>1</v>
      </c>
      <c r="I485" s="71">
        <v>5</v>
      </c>
      <c r="J485" s="71">
        <v>5</v>
      </c>
      <c r="K485" s="71">
        <v>0.3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5</v>
      </c>
      <c r="R485" s="71">
        <v>9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-0.75</v>
      </c>
      <c r="Y485" s="59">
        <v>0</v>
      </c>
      <c r="Z485" s="60">
        <v>0</v>
      </c>
      <c r="AA485" s="60">
        <v>0</v>
      </c>
      <c r="AB485" s="60">
        <v>0</v>
      </c>
      <c r="AC485" s="77">
        <v>-0.62</v>
      </c>
      <c r="AD485" s="63" t="s">
        <v>25</v>
      </c>
    </row>
    <row r="486" spans="1:30" ht="17.25" thickBot="1">
      <c r="A486" s="72">
        <v>437</v>
      </c>
      <c r="B486" s="57" t="s">
        <v>3300</v>
      </c>
      <c r="C486" s="58" t="s">
        <v>1812</v>
      </c>
      <c r="D486" s="69" t="s">
        <v>103</v>
      </c>
      <c r="E486" s="58" t="s">
        <v>85</v>
      </c>
      <c r="F486" s="69" t="s">
        <v>4137</v>
      </c>
      <c r="G486" s="69">
        <v>2005</v>
      </c>
      <c r="H486" s="70">
        <v>2</v>
      </c>
      <c r="I486" s="71">
        <v>5</v>
      </c>
      <c r="J486" s="71">
        <v>3</v>
      </c>
      <c r="K486" s="71">
        <v>0.3</v>
      </c>
      <c r="L486" s="71">
        <v>0.1</v>
      </c>
      <c r="M486" s="59">
        <v>0</v>
      </c>
      <c r="N486" s="60"/>
      <c r="O486" s="60">
        <v>0</v>
      </c>
      <c r="P486" s="70">
        <v>2</v>
      </c>
      <c r="Q486" s="71">
        <v>3</v>
      </c>
      <c r="R486" s="71">
        <v>2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78">
        <v>0.5</v>
      </c>
      <c r="Y486" s="70">
        <v>0.5</v>
      </c>
      <c r="Z486" s="60">
        <v>0</v>
      </c>
      <c r="AA486" s="78">
        <v>0.5</v>
      </c>
      <c r="AB486" s="78">
        <v>9.59</v>
      </c>
      <c r="AC486" s="78">
        <v>9.7799999999999994</v>
      </c>
      <c r="AD486" s="63" t="s">
        <v>25</v>
      </c>
    </row>
    <row r="487" spans="1:30" ht="17.25" thickBot="1">
      <c r="A487" s="72">
        <v>359</v>
      </c>
      <c r="B487" s="57" t="s">
        <v>2721</v>
      </c>
      <c r="C487" s="58" t="s">
        <v>1812</v>
      </c>
      <c r="D487" s="69" t="s">
        <v>111</v>
      </c>
      <c r="E487" s="58" t="s">
        <v>85</v>
      </c>
      <c r="F487" s="69" t="s">
        <v>3847</v>
      </c>
      <c r="G487" s="69">
        <v>1994</v>
      </c>
      <c r="H487" s="70">
        <v>1</v>
      </c>
      <c r="I487" s="71">
        <v>4</v>
      </c>
      <c r="J487" s="71">
        <v>4</v>
      </c>
      <c r="K487" s="71">
        <v>0.3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4</v>
      </c>
      <c r="R487" s="71">
        <v>14</v>
      </c>
      <c r="S487" s="59">
        <v>0</v>
      </c>
      <c r="T487" s="60">
        <v>0</v>
      </c>
      <c r="U487" s="71">
        <v>1</v>
      </c>
      <c r="V487" s="77">
        <v>-1</v>
      </c>
      <c r="W487" s="77">
        <v>-22.5</v>
      </c>
      <c r="X487" s="77">
        <v>-22.06</v>
      </c>
      <c r="Y487" s="70">
        <v>0.3</v>
      </c>
      <c r="Z487" s="71">
        <v>0.1</v>
      </c>
      <c r="AA487" s="78">
        <v>0.2</v>
      </c>
      <c r="AB487" s="78">
        <v>5.54</v>
      </c>
      <c r="AC487" s="78">
        <v>5.71</v>
      </c>
      <c r="AD487" s="63" t="s">
        <v>25</v>
      </c>
    </row>
    <row r="488" spans="1:30" ht="17.25" thickBot="1">
      <c r="A488" s="72">
        <v>397</v>
      </c>
      <c r="B488" s="57" t="s">
        <v>3562</v>
      </c>
      <c r="C488" s="58" t="s">
        <v>1832</v>
      </c>
      <c r="D488" s="69" t="s">
        <v>2816</v>
      </c>
      <c r="E488" s="58" t="s">
        <v>67</v>
      </c>
      <c r="F488" s="69" t="s">
        <v>4112</v>
      </c>
      <c r="G488" s="69">
        <v>2004</v>
      </c>
      <c r="H488" s="70">
        <v>1</v>
      </c>
      <c r="I488" s="71">
        <v>4</v>
      </c>
      <c r="J488" s="71">
        <v>4</v>
      </c>
      <c r="K488" s="71">
        <v>0.3</v>
      </c>
      <c r="L488" s="60">
        <v>0</v>
      </c>
      <c r="M488" s="59">
        <v>0</v>
      </c>
      <c r="N488" s="60"/>
      <c r="O488" s="60">
        <v>0</v>
      </c>
      <c r="P488" s="70">
        <v>1</v>
      </c>
      <c r="Q488" s="71">
        <v>4</v>
      </c>
      <c r="R488" s="71">
        <v>4</v>
      </c>
      <c r="S488" s="70">
        <v>3</v>
      </c>
      <c r="T488" s="60">
        <v>0</v>
      </c>
      <c r="U488" s="60">
        <v>0</v>
      </c>
      <c r="V488" s="60">
        <v>0</v>
      </c>
      <c r="W488" s="60">
        <v>0</v>
      </c>
      <c r="X488" s="77">
        <v>-0.75</v>
      </c>
      <c r="Y488" s="59">
        <v>0</v>
      </c>
      <c r="Z488" s="60">
        <v>0</v>
      </c>
      <c r="AA488" s="60">
        <v>0</v>
      </c>
      <c r="AB488" s="60">
        <v>0</v>
      </c>
      <c r="AC488" s="77">
        <v>-0.62</v>
      </c>
      <c r="AD488" s="63" t="s">
        <v>25</v>
      </c>
    </row>
    <row r="489" spans="1:30" ht="17.25" thickBot="1">
      <c r="A489" s="72">
        <v>455</v>
      </c>
      <c r="B489" s="57" t="s">
        <v>2689</v>
      </c>
      <c r="C489" s="58" t="s">
        <v>1812</v>
      </c>
      <c r="D489" s="69" t="s">
        <v>102</v>
      </c>
      <c r="E489" s="58" t="s">
        <v>83</v>
      </c>
      <c r="F489" s="69" t="s">
        <v>4149</v>
      </c>
      <c r="G489" s="69">
        <v>2002</v>
      </c>
      <c r="H489" s="70">
        <v>1</v>
      </c>
      <c r="I489" s="71">
        <v>4</v>
      </c>
      <c r="J489" s="71">
        <v>4</v>
      </c>
      <c r="K489" s="71">
        <v>0.3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4</v>
      </c>
      <c r="R489" s="60">
        <v>0</v>
      </c>
      <c r="S489" s="59">
        <v>0</v>
      </c>
      <c r="T489" s="60">
        <v>0</v>
      </c>
      <c r="U489" s="71">
        <v>1</v>
      </c>
      <c r="V489" s="77">
        <v>-1</v>
      </c>
      <c r="W489" s="77">
        <v>-22.5</v>
      </c>
      <c r="X489" s="77">
        <v>-23.5</v>
      </c>
      <c r="Y489" s="70">
        <v>0.3</v>
      </c>
      <c r="Z489" s="71">
        <v>0.6</v>
      </c>
      <c r="AA489" s="77">
        <v>-0.3</v>
      </c>
      <c r="AB489" s="77">
        <v>-5.72</v>
      </c>
      <c r="AC489" s="77">
        <v>-6.14</v>
      </c>
      <c r="AD489" s="63" t="s">
        <v>25</v>
      </c>
    </row>
    <row r="490" spans="1:30" ht="17.25" thickBot="1">
      <c r="A490" s="72">
        <v>55</v>
      </c>
      <c r="B490" s="57" t="s">
        <v>3248</v>
      </c>
      <c r="C490" s="58" t="s">
        <v>1818</v>
      </c>
      <c r="D490" s="69" t="s">
        <v>104</v>
      </c>
      <c r="E490" s="58" t="s">
        <v>69</v>
      </c>
      <c r="F490" s="69" t="s">
        <v>3871</v>
      </c>
      <c r="G490" s="69">
        <v>1997</v>
      </c>
      <c r="H490" s="70">
        <v>1</v>
      </c>
      <c r="I490" s="71">
        <v>3</v>
      </c>
      <c r="J490" s="71">
        <v>3</v>
      </c>
      <c r="K490" s="71">
        <v>0.2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3</v>
      </c>
      <c r="R490" s="71">
        <v>7</v>
      </c>
      <c r="S490" s="59">
        <v>0</v>
      </c>
      <c r="T490" s="60">
        <v>0</v>
      </c>
      <c r="U490" s="60">
        <v>0</v>
      </c>
      <c r="V490" s="60">
        <v>0</v>
      </c>
      <c r="W490" s="60">
        <v>0</v>
      </c>
      <c r="X490" s="78">
        <v>0.19</v>
      </c>
      <c r="Y490" s="70">
        <v>0.2</v>
      </c>
      <c r="Z490" s="60">
        <v>0</v>
      </c>
      <c r="AA490" s="78">
        <v>0.2</v>
      </c>
      <c r="AB490" s="78">
        <v>5.54</v>
      </c>
      <c r="AC490" s="78">
        <v>5.62</v>
      </c>
      <c r="AD490" s="63" t="s">
        <v>25</v>
      </c>
    </row>
    <row r="491" spans="1:30" ht="17.25" thickBot="1">
      <c r="A491" s="72">
        <v>160</v>
      </c>
      <c r="B491" s="57" t="s">
        <v>3297</v>
      </c>
      <c r="C491" s="58" t="s">
        <v>1812</v>
      </c>
      <c r="D491" s="69" t="s">
        <v>102</v>
      </c>
      <c r="E491" s="58" t="s">
        <v>71</v>
      </c>
      <c r="F491" s="69" t="s">
        <v>3949</v>
      </c>
      <c r="G491" s="69">
        <v>2005</v>
      </c>
      <c r="H491" s="70">
        <v>2</v>
      </c>
      <c r="I491" s="71">
        <v>2</v>
      </c>
      <c r="J491" s="71">
        <v>1</v>
      </c>
      <c r="K491" s="71">
        <v>0.1</v>
      </c>
      <c r="L491" s="60">
        <v>0</v>
      </c>
      <c r="M491" s="59">
        <v>0</v>
      </c>
      <c r="N491" s="60"/>
      <c r="O491" s="60">
        <v>0</v>
      </c>
      <c r="P491" s="70">
        <v>2</v>
      </c>
      <c r="Q491" s="71">
        <v>1</v>
      </c>
      <c r="R491" s="71">
        <v>4</v>
      </c>
      <c r="S491" s="70">
        <v>2</v>
      </c>
      <c r="T491" s="60">
        <v>0</v>
      </c>
      <c r="U491" s="71">
        <v>1</v>
      </c>
      <c r="V491" s="77">
        <v>-1</v>
      </c>
      <c r="W491" s="77">
        <v>-45</v>
      </c>
      <c r="X491" s="77">
        <v>-45.69</v>
      </c>
      <c r="Y491" s="59">
        <v>0</v>
      </c>
      <c r="Z491" s="71">
        <v>0.3</v>
      </c>
      <c r="AA491" s="77">
        <v>-0.3</v>
      </c>
      <c r="AB491" s="77">
        <v>-14.92</v>
      </c>
      <c r="AC491" s="77">
        <v>-14.99</v>
      </c>
      <c r="AD491" s="63" t="s">
        <v>25</v>
      </c>
    </row>
    <row r="492" spans="1:30" ht="17.25" thickBot="1">
      <c r="A492" s="72">
        <v>179</v>
      </c>
      <c r="B492" s="57" t="s">
        <v>3249</v>
      </c>
      <c r="C492" s="58" t="s">
        <v>1849</v>
      </c>
      <c r="D492" s="69" t="s">
        <v>103</v>
      </c>
      <c r="E492" s="58" t="s">
        <v>63</v>
      </c>
      <c r="F492" s="69" t="s">
        <v>3751</v>
      </c>
      <c r="G492" s="69">
        <v>1992</v>
      </c>
      <c r="H492" s="70">
        <v>1</v>
      </c>
      <c r="I492" s="71">
        <v>2</v>
      </c>
      <c r="J492" s="71">
        <v>2</v>
      </c>
      <c r="K492" s="71">
        <v>0.1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2</v>
      </c>
      <c r="R492" s="71">
        <v>8</v>
      </c>
      <c r="S492" s="70">
        <v>3</v>
      </c>
      <c r="T492" s="71">
        <v>1</v>
      </c>
      <c r="U492" s="60">
        <v>0</v>
      </c>
      <c r="V492" s="78">
        <v>1</v>
      </c>
      <c r="W492" s="78">
        <v>45</v>
      </c>
      <c r="X492" s="78">
        <v>43.94</v>
      </c>
      <c r="Y492" s="70">
        <v>0.4</v>
      </c>
      <c r="Z492" s="60">
        <v>0</v>
      </c>
      <c r="AA492" s="78">
        <v>0.4</v>
      </c>
      <c r="AB492" s="78">
        <v>17.03</v>
      </c>
      <c r="AC492" s="78">
        <v>15.99</v>
      </c>
      <c r="AD492" s="63" t="s">
        <v>25</v>
      </c>
    </row>
    <row r="493" spans="1:30" ht="17.25" thickBot="1">
      <c r="A493" s="72">
        <v>98</v>
      </c>
      <c r="B493" s="57" t="s">
        <v>137</v>
      </c>
      <c r="C493" s="58" t="s">
        <v>1832</v>
      </c>
      <c r="D493" s="69" t="s">
        <v>102</v>
      </c>
      <c r="E493" s="58" t="s">
        <v>96</v>
      </c>
      <c r="F493" s="69" t="s">
        <v>3904</v>
      </c>
      <c r="G493" s="69">
        <v>2002</v>
      </c>
      <c r="H493" s="70">
        <v>1</v>
      </c>
      <c r="I493" s="71">
        <v>1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1</v>
      </c>
      <c r="R493" s="71">
        <v>2</v>
      </c>
      <c r="S493" s="59">
        <v>0</v>
      </c>
      <c r="T493" s="60">
        <v>0</v>
      </c>
      <c r="U493" s="60">
        <v>0</v>
      </c>
      <c r="V493" s="60">
        <v>0</v>
      </c>
      <c r="W493" s="60">
        <v>0</v>
      </c>
      <c r="X493" s="60">
        <v>0</v>
      </c>
      <c r="Y493" s="59">
        <v>0</v>
      </c>
      <c r="Z493" s="71">
        <v>0.2</v>
      </c>
      <c r="AA493" s="77">
        <v>-0.2</v>
      </c>
      <c r="AB493" s="77">
        <v>-19.260000000000002</v>
      </c>
      <c r="AC493" s="77">
        <v>-19.54</v>
      </c>
      <c r="AD493" s="63" t="s">
        <v>25</v>
      </c>
    </row>
    <row r="494" spans="1:30" ht="17.25" thickBot="1">
      <c r="A494" s="72">
        <v>123</v>
      </c>
      <c r="B494" s="57" t="s">
        <v>149</v>
      </c>
      <c r="C494" s="58" t="s">
        <v>1830</v>
      </c>
      <c r="D494" s="69" t="s">
        <v>103</v>
      </c>
      <c r="E494" s="58" t="s">
        <v>91</v>
      </c>
      <c r="F494" s="69" t="s">
        <v>3920</v>
      </c>
      <c r="G494" s="69">
        <v>1996</v>
      </c>
      <c r="H494" s="70">
        <v>1</v>
      </c>
      <c r="I494" s="71">
        <v>1</v>
      </c>
      <c r="J494" s="71">
        <v>1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1</v>
      </c>
      <c r="R494" s="71">
        <v>11</v>
      </c>
      <c r="S494" s="70">
        <v>1</v>
      </c>
      <c r="T494" s="60">
        <v>0</v>
      </c>
      <c r="U494" s="60">
        <v>0</v>
      </c>
      <c r="V494" s="60">
        <v>0</v>
      </c>
      <c r="W494" s="60">
        <v>0</v>
      </c>
      <c r="X494" s="78">
        <v>0.25</v>
      </c>
      <c r="Y494" s="59">
        <v>0</v>
      </c>
      <c r="Z494" s="60">
        <v>0</v>
      </c>
      <c r="AA494" s="60">
        <v>0</v>
      </c>
      <c r="AB494" s="60">
        <v>0</v>
      </c>
      <c r="AC494" s="78">
        <v>0.33</v>
      </c>
      <c r="AD494" s="63" t="s">
        <v>25</v>
      </c>
    </row>
    <row r="495" spans="1:30" ht="17.25" thickBot="1">
      <c r="A495" s="72">
        <v>147</v>
      </c>
      <c r="B495" s="57" t="s">
        <v>3558</v>
      </c>
      <c r="C495" s="58" t="s">
        <v>1812</v>
      </c>
      <c r="D495" s="69" t="s">
        <v>103</v>
      </c>
      <c r="E495" s="58" t="s">
        <v>67</v>
      </c>
      <c r="F495" s="69" t="s">
        <v>3940</v>
      </c>
      <c r="G495" s="69">
        <v>2003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3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-0.75</v>
      </c>
      <c r="Y495" s="59">
        <v>0</v>
      </c>
      <c r="Z495" s="60">
        <v>0</v>
      </c>
      <c r="AA495" s="60">
        <v>0</v>
      </c>
      <c r="AB495" s="60">
        <v>0</v>
      </c>
      <c r="AC495" s="77">
        <v>-0.62</v>
      </c>
      <c r="AD495" s="63" t="s">
        <v>25</v>
      </c>
    </row>
    <row r="496" spans="1:30" ht="17.25" thickBot="1">
      <c r="A496" s="72">
        <v>216</v>
      </c>
      <c r="B496" s="57" t="s">
        <v>192</v>
      </c>
      <c r="C496" s="58" t="s">
        <v>1812</v>
      </c>
      <c r="D496" s="69" t="s">
        <v>104</v>
      </c>
      <c r="E496" s="58" t="s">
        <v>96</v>
      </c>
      <c r="F496" s="69" t="s">
        <v>3990</v>
      </c>
      <c r="G496" s="69">
        <v>1998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15</v>
      </c>
      <c r="S496" s="70">
        <v>1</v>
      </c>
      <c r="T496" s="60">
        <v>0</v>
      </c>
      <c r="U496" s="60">
        <v>0</v>
      </c>
      <c r="V496" s="60">
        <v>0</v>
      </c>
      <c r="W496" s="60">
        <v>0</v>
      </c>
      <c r="X496" s="60">
        <v>0</v>
      </c>
      <c r="Y496" s="59">
        <v>0</v>
      </c>
      <c r="Z496" s="71">
        <v>0.4</v>
      </c>
      <c r="AA496" s="77">
        <v>-0.3</v>
      </c>
      <c r="AB496" s="77">
        <v>-29.85</v>
      </c>
      <c r="AC496" s="77">
        <v>-30.14</v>
      </c>
      <c r="AD496" s="63" t="s">
        <v>25</v>
      </c>
    </row>
    <row r="497" spans="1:30" ht="17.25" thickBot="1">
      <c r="A497" s="72">
        <v>358</v>
      </c>
      <c r="B497" s="57" t="s">
        <v>3218</v>
      </c>
      <c r="C497" s="58" t="s">
        <v>1812</v>
      </c>
      <c r="D497" s="69" t="s">
        <v>103</v>
      </c>
      <c r="E497" s="58" t="s">
        <v>81</v>
      </c>
      <c r="F497" s="69" t="s">
        <v>4083</v>
      </c>
      <c r="G497" s="69">
        <v>2004</v>
      </c>
      <c r="H497" s="70">
        <v>1</v>
      </c>
      <c r="I497" s="71">
        <v>1</v>
      </c>
      <c r="J497" s="71">
        <v>1</v>
      </c>
      <c r="K497" s="71">
        <v>0.1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1</v>
      </c>
      <c r="R497" s="71">
        <v>8</v>
      </c>
      <c r="S497" s="70">
        <v>3</v>
      </c>
      <c r="T497" s="60">
        <v>0</v>
      </c>
      <c r="U497" s="60">
        <v>0</v>
      </c>
      <c r="V497" s="60">
        <v>0</v>
      </c>
      <c r="W497" s="60">
        <v>0</v>
      </c>
      <c r="X497" s="60">
        <v>0</v>
      </c>
      <c r="Y497" s="59">
        <v>0</v>
      </c>
      <c r="Z497" s="60">
        <v>0</v>
      </c>
      <c r="AA497" s="60">
        <v>0</v>
      </c>
      <c r="AB497" s="60">
        <v>0</v>
      </c>
      <c r="AC497" s="77">
        <v>-0.4</v>
      </c>
      <c r="AD497" s="63" t="s">
        <v>25</v>
      </c>
    </row>
    <row r="498" spans="1:30" ht="17.25" thickBot="1">
      <c r="A498" s="72">
        <v>366</v>
      </c>
      <c r="B498" s="57" t="s">
        <v>2681</v>
      </c>
      <c r="C498" s="58" t="s">
        <v>1812</v>
      </c>
      <c r="D498" s="69" t="s">
        <v>103</v>
      </c>
      <c r="E498" s="58" t="s">
        <v>65</v>
      </c>
      <c r="F498" s="69" t="s">
        <v>4086</v>
      </c>
      <c r="G498" s="69">
        <v>2002</v>
      </c>
      <c r="H498" s="70">
        <v>1</v>
      </c>
      <c r="I498" s="71">
        <v>1</v>
      </c>
      <c r="J498" s="71">
        <v>1</v>
      </c>
      <c r="K498" s="71">
        <v>0.1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1</v>
      </c>
      <c r="R498" s="71">
        <v>2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-1.25</v>
      </c>
      <c r="Y498" s="59">
        <v>0</v>
      </c>
      <c r="Z498" s="60">
        <v>0</v>
      </c>
      <c r="AA498" s="60">
        <v>0</v>
      </c>
      <c r="AB498" s="78">
        <v>3.22</v>
      </c>
      <c r="AC498" s="78">
        <v>2.23</v>
      </c>
      <c r="AD498" s="63" t="s">
        <v>25</v>
      </c>
    </row>
    <row r="499" spans="1:30" ht="17.25" thickBot="1">
      <c r="A499" s="72">
        <v>369</v>
      </c>
      <c r="B499" s="57" t="s">
        <v>2723</v>
      </c>
      <c r="C499" s="58" t="s">
        <v>1812</v>
      </c>
      <c r="D499" s="69" t="s">
        <v>103</v>
      </c>
      <c r="E499" s="58" t="s">
        <v>79</v>
      </c>
      <c r="F499" s="69" t="s">
        <v>4088</v>
      </c>
      <c r="G499" s="69">
        <v>2004</v>
      </c>
      <c r="H499" s="70">
        <v>1</v>
      </c>
      <c r="I499" s="71">
        <v>1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1</v>
      </c>
      <c r="R499" s="71">
        <v>4</v>
      </c>
      <c r="S499" s="70">
        <v>3</v>
      </c>
      <c r="T499" s="60">
        <v>0</v>
      </c>
      <c r="U499" s="60">
        <v>0</v>
      </c>
      <c r="V499" s="60">
        <v>0</v>
      </c>
      <c r="W499" s="60">
        <v>0</v>
      </c>
      <c r="X499" s="77">
        <v>-1.31</v>
      </c>
      <c r="Y499" s="59">
        <v>0</v>
      </c>
      <c r="Z499" s="60">
        <v>0</v>
      </c>
      <c r="AA499" s="60">
        <v>0</v>
      </c>
      <c r="AB499" s="77">
        <v>-1.26</v>
      </c>
      <c r="AC499" s="77">
        <v>-2.0299999999999998</v>
      </c>
      <c r="AD499" s="63" t="s">
        <v>25</v>
      </c>
    </row>
    <row r="500" spans="1:30" ht="17.25" thickBot="1">
      <c r="A500" s="72">
        <v>401</v>
      </c>
      <c r="B500" s="57" t="s">
        <v>3611</v>
      </c>
      <c r="C500" s="58" t="s">
        <v>1812</v>
      </c>
      <c r="D500" s="69" t="s">
        <v>102</v>
      </c>
      <c r="E500" s="58" t="s">
        <v>67</v>
      </c>
      <c r="F500" s="69" t="s">
        <v>4116</v>
      </c>
      <c r="G500" s="69">
        <v>2003</v>
      </c>
      <c r="H500" s="70">
        <v>1</v>
      </c>
      <c r="I500" s="71">
        <v>1</v>
      </c>
      <c r="J500" s="71">
        <v>1</v>
      </c>
      <c r="K500" s="71">
        <v>0.1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1</v>
      </c>
      <c r="R500" s="60">
        <v>0</v>
      </c>
      <c r="S500" s="70">
        <v>3</v>
      </c>
      <c r="T500" s="60">
        <v>0</v>
      </c>
      <c r="U500" s="60">
        <v>0</v>
      </c>
      <c r="V500" s="60">
        <v>0</v>
      </c>
      <c r="W500" s="60">
        <v>0</v>
      </c>
      <c r="X500" s="77">
        <v>-0.75</v>
      </c>
      <c r="Y500" s="59">
        <v>0</v>
      </c>
      <c r="Z500" s="60">
        <v>0</v>
      </c>
      <c r="AA500" s="60">
        <v>0</v>
      </c>
      <c r="AB500" s="60">
        <v>0</v>
      </c>
      <c r="AC500" s="77">
        <v>-0.62</v>
      </c>
      <c r="AD500" s="63" t="s">
        <v>25</v>
      </c>
    </row>
    <row r="501" spans="1:30" ht="17.25" thickBot="1">
      <c r="A501" s="72">
        <v>429</v>
      </c>
      <c r="B501" s="57" t="s">
        <v>2726</v>
      </c>
      <c r="C501" s="58" t="s">
        <v>1812</v>
      </c>
      <c r="D501" s="69" t="s">
        <v>103</v>
      </c>
      <c r="E501" s="58" t="s">
        <v>96</v>
      </c>
      <c r="F501" s="69" t="s">
        <v>4133</v>
      </c>
      <c r="G501" s="69">
        <v>2003</v>
      </c>
      <c r="H501" s="70">
        <v>1</v>
      </c>
      <c r="I501" s="71">
        <v>1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1</v>
      </c>
      <c r="Q501" s="71">
        <v>1</v>
      </c>
      <c r="R501" s="71">
        <v>4</v>
      </c>
      <c r="S501" s="59">
        <v>0</v>
      </c>
      <c r="T501" s="60">
        <v>0</v>
      </c>
      <c r="U501" s="60">
        <v>0</v>
      </c>
      <c r="V501" s="60">
        <v>0</v>
      </c>
      <c r="W501" s="60">
        <v>0</v>
      </c>
      <c r="X501" s="60">
        <v>0</v>
      </c>
      <c r="Y501" s="59">
        <v>0</v>
      </c>
      <c r="Z501" s="60">
        <v>0</v>
      </c>
      <c r="AA501" s="60">
        <v>0</v>
      </c>
      <c r="AB501" s="60">
        <v>0</v>
      </c>
      <c r="AC501" s="77">
        <v>-0.27</v>
      </c>
      <c r="AD501" s="63" t="s">
        <v>25</v>
      </c>
    </row>
    <row r="502" spans="1:30" ht="17.25" thickBot="1">
      <c r="A502" s="72">
        <v>547</v>
      </c>
      <c r="B502" s="57" t="s">
        <v>337</v>
      </c>
      <c r="C502" s="58" t="s">
        <v>1812</v>
      </c>
      <c r="D502" s="69" t="s">
        <v>104</v>
      </c>
      <c r="E502" s="58" t="s">
        <v>85</v>
      </c>
      <c r="F502" s="69" t="s">
        <v>4210</v>
      </c>
      <c r="G502" s="69">
        <v>1989</v>
      </c>
      <c r="H502" s="70">
        <v>1</v>
      </c>
      <c r="I502" s="71">
        <v>1</v>
      </c>
      <c r="J502" s="71">
        <v>1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1</v>
      </c>
      <c r="R502" s="71">
        <v>7</v>
      </c>
      <c r="S502" s="70">
        <v>3</v>
      </c>
      <c r="T502" s="60">
        <v>0</v>
      </c>
      <c r="U502" s="60">
        <v>0</v>
      </c>
      <c r="V502" s="60">
        <v>0</v>
      </c>
      <c r="W502" s="60">
        <v>0</v>
      </c>
      <c r="X502" s="78">
        <v>0.5</v>
      </c>
      <c r="Y502" s="59">
        <v>0</v>
      </c>
      <c r="Z502" s="60">
        <v>0</v>
      </c>
      <c r="AA502" s="60">
        <v>0</v>
      </c>
      <c r="AB502" s="60">
        <v>0</v>
      </c>
      <c r="AC502" s="78">
        <v>0.15</v>
      </c>
      <c r="AD502" s="63" t="s">
        <v>25</v>
      </c>
    </row>
    <row r="503" spans="1:30" ht="17.25" thickBot="1">
      <c r="A503" s="72">
        <v>5</v>
      </c>
      <c r="B503" s="57" t="s">
        <v>3460</v>
      </c>
      <c r="C503" s="58" t="s">
        <v>1832</v>
      </c>
      <c r="D503" s="69" t="s">
        <v>102</v>
      </c>
      <c r="E503" s="58" t="s">
        <v>77</v>
      </c>
      <c r="F503" s="69" t="s">
        <v>4260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3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7</v>
      </c>
      <c r="B504" s="57" t="s">
        <v>364</v>
      </c>
      <c r="C504" s="58" t="s">
        <v>1820</v>
      </c>
      <c r="D504" s="69" t="s">
        <v>111</v>
      </c>
      <c r="E504" s="58" t="s">
        <v>79</v>
      </c>
      <c r="F504" s="69" t="s">
        <v>4261</v>
      </c>
      <c r="G504" s="69">
        <v>1987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4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9</v>
      </c>
      <c r="B505" s="57" t="s">
        <v>3093</v>
      </c>
      <c r="C505" s="58" t="s">
        <v>3094</v>
      </c>
      <c r="D505" s="69" t="s">
        <v>103</v>
      </c>
      <c r="E505" s="58" t="s">
        <v>87</v>
      </c>
      <c r="F505" s="69" t="s">
        <v>4262</v>
      </c>
      <c r="G505" s="69">
        <v>2003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2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22</v>
      </c>
      <c r="B506" s="57" t="s">
        <v>366</v>
      </c>
      <c r="C506" s="58" t="s">
        <v>1846</v>
      </c>
      <c r="D506" s="69" t="s">
        <v>103</v>
      </c>
      <c r="E506" s="58" t="s">
        <v>73</v>
      </c>
      <c r="F506" s="69" t="s">
        <v>4263</v>
      </c>
      <c r="G506" s="69">
        <v>1998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24</v>
      </c>
      <c r="B507" s="57" t="s">
        <v>3382</v>
      </c>
      <c r="C507" s="58" t="s">
        <v>1824</v>
      </c>
      <c r="D507" s="69" t="s">
        <v>111</v>
      </c>
      <c r="E507" s="58" t="s">
        <v>2348</v>
      </c>
      <c r="F507" s="69" t="s">
        <v>4264</v>
      </c>
      <c r="G507" s="69">
        <v>2001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3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26</v>
      </c>
      <c r="B508" s="57" t="s">
        <v>1783</v>
      </c>
      <c r="C508" s="58" t="s">
        <v>1812</v>
      </c>
      <c r="D508" s="69" t="s">
        <v>111</v>
      </c>
      <c r="E508" s="58" t="s">
        <v>91</v>
      </c>
      <c r="F508" s="69" t="s">
        <v>4009</v>
      </c>
      <c r="G508" s="69">
        <v>2000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4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29</v>
      </c>
      <c r="B509" s="57" t="s">
        <v>3681</v>
      </c>
      <c r="C509" s="58" t="s">
        <v>1811</v>
      </c>
      <c r="D509" s="69" t="s">
        <v>111</v>
      </c>
      <c r="E509" s="58" t="s">
        <v>77</v>
      </c>
      <c r="F509" s="69" t="s">
        <v>4265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1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37</v>
      </c>
      <c r="B510" s="57" t="s">
        <v>707</v>
      </c>
      <c r="C510" s="58" t="s">
        <v>1812</v>
      </c>
      <c r="D510" s="69" t="s">
        <v>111</v>
      </c>
      <c r="E510" s="58" t="s">
        <v>71</v>
      </c>
      <c r="F510" s="69" t="s">
        <v>4266</v>
      </c>
      <c r="G510" s="69">
        <v>1999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3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42</v>
      </c>
      <c r="B511" s="57" t="s">
        <v>2821</v>
      </c>
      <c r="C511" s="58" t="s">
        <v>1820</v>
      </c>
      <c r="D511" s="69" t="s">
        <v>104</v>
      </c>
      <c r="E511" s="58" t="s">
        <v>79</v>
      </c>
      <c r="F511" s="69" t="s">
        <v>3746</v>
      </c>
      <c r="G511" s="69">
        <v>2004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4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43</v>
      </c>
      <c r="B512" s="57" t="s">
        <v>2928</v>
      </c>
      <c r="C512" s="58" t="s">
        <v>1812</v>
      </c>
      <c r="D512" s="69" t="s">
        <v>111</v>
      </c>
      <c r="E512" s="58" t="s">
        <v>77</v>
      </c>
      <c r="F512" s="69" t="s">
        <v>4267</v>
      </c>
      <c r="G512" s="69">
        <v>1999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3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50</v>
      </c>
      <c r="B513" s="57" t="s">
        <v>3771</v>
      </c>
      <c r="C513" s="58" t="s">
        <v>1812</v>
      </c>
      <c r="D513" s="69" t="s">
        <v>102</v>
      </c>
      <c r="E513" s="58" t="s">
        <v>73</v>
      </c>
      <c r="F513" s="69" t="s">
        <v>4268</v>
      </c>
      <c r="G513" s="69">
        <v>2004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53</v>
      </c>
      <c r="B514" s="57" t="s">
        <v>3095</v>
      </c>
      <c r="C514" s="58" t="s">
        <v>3096</v>
      </c>
      <c r="D514" s="69" t="s">
        <v>111</v>
      </c>
      <c r="E514" s="58" t="s">
        <v>69</v>
      </c>
      <c r="F514" s="69" t="s">
        <v>4269</v>
      </c>
      <c r="G514" s="69">
        <v>1998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13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54</v>
      </c>
      <c r="B515" s="57" t="s">
        <v>2929</v>
      </c>
      <c r="C515" s="58" t="s">
        <v>1838</v>
      </c>
      <c r="D515" s="69" t="s">
        <v>111</v>
      </c>
      <c r="E515" s="58" t="s">
        <v>81</v>
      </c>
      <c r="F515" s="69" t="s">
        <v>4270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2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64</v>
      </c>
      <c r="B516" s="57" t="s">
        <v>2708</v>
      </c>
      <c r="C516" s="58" t="s">
        <v>1869</v>
      </c>
      <c r="D516" s="69" t="s">
        <v>111</v>
      </c>
      <c r="E516" s="58" t="s">
        <v>81</v>
      </c>
      <c r="F516" s="69" t="s">
        <v>4271</v>
      </c>
      <c r="G516" s="69">
        <v>2002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7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76</v>
      </c>
      <c r="B517" s="57" t="s">
        <v>3773</v>
      </c>
      <c r="C517" s="58" t="s">
        <v>1850</v>
      </c>
      <c r="D517" s="69" t="s">
        <v>1833</v>
      </c>
      <c r="E517" s="58" t="s">
        <v>79</v>
      </c>
      <c r="F517" s="69" t="s">
        <v>4272</v>
      </c>
      <c r="G517" s="69">
        <v>2003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79</v>
      </c>
      <c r="B518" s="57" t="s">
        <v>2930</v>
      </c>
      <c r="C518" s="58" t="s">
        <v>1812</v>
      </c>
      <c r="D518" s="69" t="s">
        <v>103</v>
      </c>
      <c r="E518" s="58" t="s">
        <v>77</v>
      </c>
      <c r="F518" s="69" t="s">
        <v>4273</v>
      </c>
      <c r="G518" s="69">
        <v>2003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8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81</v>
      </c>
      <c r="B519" s="57" t="s">
        <v>3308</v>
      </c>
      <c r="C519" s="58" t="s">
        <v>1812</v>
      </c>
      <c r="D519" s="69" t="s">
        <v>104</v>
      </c>
      <c r="E519" s="58" t="s">
        <v>81</v>
      </c>
      <c r="F519" s="69" t="s">
        <v>4255</v>
      </c>
      <c r="G519" s="69">
        <v>2002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93</v>
      </c>
      <c r="B520" s="57" t="s">
        <v>3384</v>
      </c>
      <c r="C520" s="58" t="s">
        <v>1812</v>
      </c>
      <c r="D520" s="69" t="s">
        <v>103</v>
      </c>
      <c r="E520" s="58" t="s">
        <v>2348</v>
      </c>
      <c r="F520" s="69" t="s">
        <v>4274</v>
      </c>
      <c r="G520" s="69">
        <v>2001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1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97</v>
      </c>
      <c r="B521" s="57" t="s">
        <v>2711</v>
      </c>
      <c r="C521" s="58" t="s">
        <v>1811</v>
      </c>
      <c r="D521" s="69" t="s">
        <v>103</v>
      </c>
      <c r="E521" s="58" t="s">
        <v>2634</v>
      </c>
      <c r="F521" s="69" t="s">
        <v>4275</v>
      </c>
      <c r="G521" s="69">
        <v>1998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100</v>
      </c>
      <c r="B522" s="57" t="s">
        <v>3097</v>
      </c>
      <c r="C522" s="58" t="s">
        <v>1812</v>
      </c>
      <c r="D522" s="69" t="s">
        <v>111</v>
      </c>
      <c r="E522" s="58" t="s">
        <v>65</v>
      </c>
      <c r="F522" s="69" t="s">
        <v>4276</v>
      </c>
      <c r="G522" s="69">
        <v>1985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8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104</v>
      </c>
      <c r="B523" s="57" t="s">
        <v>3775</v>
      </c>
      <c r="C523" s="58" t="s">
        <v>1812</v>
      </c>
      <c r="D523" s="69" t="s">
        <v>103</v>
      </c>
      <c r="E523" s="58" t="s">
        <v>81</v>
      </c>
      <c r="F523" s="69" t="s">
        <v>4277</v>
      </c>
      <c r="G523" s="69">
        <v>2005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2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107</v>
      </c>
      <c r="B524" s="57" t="s">
        <v>142</v>
      </c>
      <c r="C524" s="58" t="s">
        <v>1812</v>
      </c>
      <c r="D524" s="69" t="s">
        <v>1833</v>
      </c>
      <c r="E524" s="58" t="s">
        <v>83</v>
      </c>
      <c r="F524" s="69" t="s">
        <v>4278</v>
      </c>
      <c r="G524" s="69">
        <v>1995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12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108</v>
      </c>
      <c r="B525" s="57" t="s">
        <v>3335</v>
      </c>
      <c r="C525" s="58" t="s">
        <v>1812</v>
      </c>
      <c r="D525" s="69" t="s">
        <v>104</v>
      </c>
      <c r="E525" s="58" t="s">
        <v>79</v>
      </c>
      <c r="F525" s="69" t="s">
        <v>4279</v>
      </c>
      <c r="G525" s="69">
        <v>2004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109</v>
      </c>
      <c r="B526" s="57" t="s">
        <v>2932</v>
      </c>
      <c r="C526" s="58" t="s">
        <v>1839</v>
      </c>
      <c r="D526" s="69" t="s">
        <v>103</v>
      </c>
      <c r="E526" s="58" t="s">
        <v>2348</v>
      </c>
      <c r="F526" s="69" t="s">
        <v>4280</v>
      </c>
      <c r="G526" s="69">
        <v>2000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112</v>
      </c>
      <c r="B527" s="57" t="s">
        <v>3683</v>
      </c>
      <c r="C527" s="58" t="s">
        <v>1812</v>
      </c>
      <c r="D527" s="69" t="s">
        <v>103</v>
      </c>
      <c r="E527" s="58" t="s">
        <v>93</v>
      </c>
      <c r="F527" s="69" t="s">
        <v>4281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126</v>
      </c>
      <c r="B528" s="57" t="s">
        <v>152</v>
      </c>
      <c r="C528" s="58" t="s">
        <v>1832</v>
      </c>
      <c r="D528" s="69" t="s">
        <v>103</v>
      </c>
      <c r="E528" s="58" t="s">
        <v>91</v>
      </c>
      <c r="F528" s="69" t="s">
        <v>4179</v>
      </c>
      <c r="G528" s="69">
        <v>2000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138</v>
      </c>
      <c r="B529" s="57" t="s">
        <v>2713</v>
      </c>
      <c r="C529" s="58" t="s">
        <v>1838</v>
      </c>
      <c r="D529" s="69" t="s">
        <v>111</v>
      </c>
      <c r="E529" s="58" t="s">
        <v>2348</v>
      </c>
      <c r="F529" s="69" t="s">
        <v>4282</v>
      </c>
      <c r="G529" s="69">
        <v>1992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143</v>
      </c>
      <c r="B530" s="57" t="s">
        <v>3385</v>
      </c>
      <c r="C530" s="58" t="s">
        <v>3386</v>
      </c>
      <c r="D530" s="69" t="s">
        <v>104</v>
      </c>
      <c r="E530" s="58" t="s">
        <v>75</v>
      </c>
      <c r="F530" s="69" t="s">
        <v>4283</v>
      </c>
      <c r="G530" s="69">
        <v>2005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150</v>
      </c>
      <c r="B531" s="57" t="s">
        <v>1803</v>
      </c>
      <c r="C531" s="58" t="s">
        <v>1867</v>
      </c>
      <c r="D531" s="69" t="s">
        <v>103</v>
      </c>
      <c r="E531" s="58" t="s">
        <v>75</v>
      </c>
      <c r="F531" s="69" t="s">
        <v>4284</v>
      </c>
      <c r="G531" s="69">
        <v>2004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1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161</v>
      </c>
      <c r="B532" s="57" t="s">
        <v>3559</v>
      </c>
      <c r="C532" s="58" t="s">
        <v>1812</v>
      </c>
      <c r="D532" s="69" t="s">
        <v>104</v>
      </c>
      <c r="E532" s="58" t="s">
        <v>71</v>
      </c>
      <c r="F532" s="69" t="s">
        <v>4285</v>
      </c>
      <c r="G532" s="69">
        <v>2005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5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168</v>
      </c>
      <c r="B533" s="57" t="s">
        <v>3615</v>
      </c>
      <c r="C533" s="58" t="s">
        <v>1812</v>
      </c>
      <c r="D533" s="69" t="s">
        <v>103</v>
      </c>
      <c r="E533" s="58" t="s">
        <v>73</v>
      </c>
      <c r="F533" s="69" t="s">
        <v>3772</v>
      </c>
      <c r="G533" s="69">
        <v>2004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172</v>
      </c>
      <c r="B534" s="57" t="s">
        <v>3215</v>
      </c>
      <c r="C534" s="58" t="s">
        <v>1812</v>
      </c>
      <c r="D534" s="69" t="s">
        <v>103</v>
      </c>
      <c r="E534" s="58" t="s">
        <v>85</v>
      </c>
      <c r="F534" s="69" t="s">
        <v>4286</v>
      </c>
      <c r="G534" s="69">
        <v>2003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7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191</v>
      </c>
      <c r="B535" s="57" t="s">
        <v>2934</v>
      </c>
      <c r="C535" s="58" t="s">
        <v>1820</v>
      </c>
      <c r="D535" s="69" t="s">
        <v>1833</v>
      </c>
      <c r="E535" s="58" t="s">
        <v>69</v>
      </c>
      <c r="F535" s="69" t="s">
        <v>4287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198</v>
      </c>
      <c r="B536" s="57" t="s">
        <v>2825</v>
      </c>
      <c r="C536" s="58" t="s">
        <v>1812</v>
      </c>
      <c r="D536" s="69" t="s">
        <v>111</v>
      </c>
      <c r="E536" s="58" t="s">
        <v>71</v>
      </c>
      <c r="F536" s="69" t="s">
        <v>4288</v>
      </c>
      <c r="G536" s="69">
        <v>1988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15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201</v>
      </c>
      <c r="B537" s="57" t="s">
        <v>2715</v>
      </c>
      <c r="C537" s="58" t="s">
        <v>1812</v>
      </c>
      <c r="D537" s="69" t="s">
        <v>103</v>
      </c>
      <c r="E537" s="58" t="s">
        <v>2634</v>
      </c>
      <c r="F537" s="69" t="s">
        <v>4289</v>
      </c>
      <c r="G537" s="69">
        <v>2002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2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202</v>
      </c>
      <c r="B538" s="57" t="s">
        <v>3099</v>
      </c>
      <c r="C538" s="58" t="s">
        <v>3100</v>
      </c>
      <c r="D538" s="69" t="s">
        <v>103</v>
      </c>
      <c r="E538" s="58" t="s">
        <v>75</v>
      </c>
      <c r="F538" s="69" t="s">
        <v>3749</v>
      </c>
      <c r="G538" s="69">
        <v>2000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203</v>
      </c>
      <c r="B539" s="57" t="s">
        <v>3101</v>
      </c>
      <c r="C539" s="58" t="s">
        <v>1832</v>
      </c>
      <c r="D539" s="69" t="s">
        <v>102</v>
      </c>
      <c r="E539" s="58" t="s">
        <v>93</v>
      </c>
      <c r="F539" s="69" t="s">
        <v>4290</v>
      </c>
      <c r="G539" s="69">
        <v>2005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2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204</v>
      </c>
      <c r="B540" s="57" t="s">
        <v>184</v>
      </c>
      <c r="C540" s="58" t="s">
        <v>1817</v>
      </c>
      <c r="D540" s="69" t="s">
        <v>103</v>
      </c>
      <c r="E540" s="58" t="s">
        <v>87</v>
      </c>
      <c r="F540" s="69" t="s">
        <v>4291</v>
      </c>
      <c r="G540" s="69">
        <v>1992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3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213</v>
      </c>
      <c r="B541" s="57" t="s">
        <v>3216</v>
      </c>
      <c r="C541" s="58" t="s">
        <v>1812</v>
      </c>
      <c r="D541" s="69" t="s">
        <v>104</v>
      </c>
      <c r="E541" s="58" t="s">
        <v>81</v>
      </c>
      <c r="F541" s="69" t="s">
        <v>4292</v>
      </c>
      <c r="G541" s="69">
        <v>2003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6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214</v>
      </c>
      <c r="B542" s="57" t="s">
        <v>3419</v>
      </c>
      <c r="C542" s="58" t="s">
        <v>1812</v>
      </c>
      <c r="D542" s="69" t="s">
        <v>111</v>
      </c>
      <c r="E542" s="58" t="s">
        <v>67</v>
      </c>
      <c r="F542" s="69" t="s">
        <v>4293</v>
      </c>
      <c r="G542" s="69">
        <v>1992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5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217</v>
      </c>
      <c r="B543" s="57" t="s">
        <v>368</v>
      </c>
      <c r="C543" s="58" t="s">
        <v>1841</v>
      </c>
      <c r="D543" s="69" t="s">
        <v>103</v>
      </c>
      <c r="E543" s="58" t="s">
        <v>96</v>
      </c>
      <c r="F543" s="69" t="s">
        <v>4294</v>
      </c>
      <c r="G543" s="69">
        <v>1993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222</v>
      </c>
      <c r="B544" s="57" t="s">
        <v>3104</v>
      </c>
      <c r="C544" s="58" t="s">
        <v>1823</v>
      </c>
      <c r="D544" s="69" t="s">
        <v>103</v>
      </c>
      <c r="E544" s="58" t="s">
        <v>93</v>
      </c>
      <c r="F544" s="69" t="s">
        <v>4295</v>
      </c>
      <c r="G544" s="69">
        <v>2005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223</v>
      </c>
      <c r="B545" s="57" t="s">
        <v>3616</v>
      </c>
      <c r="C545" s="58" t="s">
        <v>1812</v>
      </c>
      <c r="D545" s="69" t="s">
        <v>104</v>
      </c>
      <c r="E545" s="58" t="s">
        <v>77</v>
      </c>
      <c r="F545" s="69" t="s">
        <v>4296</v>
      </c>
      <c r="G545" s="69">
        <v>1995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4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225</v>
      </c>
      <c r="B546" s="57" t="s">
        <v>369</v>
      </c>
      <c r="C546" s="58" t="s">
        <v>1812</v>
      </c>
      <c r="D546" s="69" t="s">
        <v>102</v>
      </c>
      <c r="E546" s="58" t="s">
        <v>85</v>
      </c>
      <c r="F546" s="69" t="s">
        <v>4297</v>
      </c>
      <c r="G546" s="69">
        <v>2003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3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226</v>
      </c>
      <c r="B547" s="57" t="s">
        <v>2935</v>
      </c>
      <c r="C547" s="58" t="s">
        <v>1812</v>
      </c>
      <c r="D547" s="69" t="s">
        <v>103</v>
      </c>
      <c r="E547" s="58" t="s">
        <v>69</v>
      </c>
      <c r="F547" s="69" t="s">
        <v>4298</v>
      </c>
      <c r="G547" s="69">
        <v>2004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4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229</v>
      </c>
      <c r="B548" s="57" t="s">
        <v>1786</v>
      </c>
      <c r="C548" s="58" t="s">
        <v>1832</v>
      </c>
      <c r="D548" s="69" t="s">
        <v>104</v>
      </c>
      <c r="E548" s="58" t="s">
        <v>95</v>
      </c>
      <c r="F548" s="69" t="s">
        <v>4299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244</v>
      </c>
      <c r="B549" s="57" t="s">
        <v>88</v>
      </c>
      <c r="C549" s="58" t="s">
        <v>1812</v>
      </c>
      <c r="D549" s="69" t="s">
        <v>111</v>
      </c>
      <c r="E549" s="58" t="s">
        <v>69</v>
      </c>
      <c r="F549" s="69" t="s">
        <v>4300</v>
      </c>
      <c r="G549" s="69">
        <v>1997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3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245</v>
      </c>
      <c r="B550" s="57" t="s">
        <v>88</v>
      </c>
      <c r="C550" s="58" t="s">
        <v>1812</v>
      </c>
      <c r="D550" s="69" t="s">
        <v>111</v>
      </c>
      <c r="E550" s="58" t="s">
        <v>85</v>
      </c>
      <c r="F550" s="69" t="s">
        <v>4300</v>
      </c>
      <c r="G550" s="69">
        <v>1997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3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251</v>
      </c>
      <c r="B551" s="57" t="s">
        <v>208</v>
      </c>
      <c r="C551" s="58" t="s">
        <v>1832</v>
      </c>
      <c r="D551" s="69" t="s">
        <v>103</v>
      </c>
      <c r="E551" s="58" t="s">
        <v>93</v>
      </c>
      <c r="F551" s="69" t="s">
        <v>4081</v>
      </c>
      <c r="G551" s="69">
        <v>2002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5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252</v>
      </c>
      <c r="B552" s="57" t="s">
        <v>3217</v>
      </c>
      <c r="C552" s="58" t="s">
        <v>1812</v>
      </c>
      <c r="D552" s="69" t="s">
        <v>104</v>
      </c>
      <c r="E552" s="58" t="s">
        <v>85</v>
      </c>
      <c r="F552" s="69" t="s">
        <v>4301</v>
      </c>
      <c r="G552" s="69">
        <v>1995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9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253</v>
      </c>
      <c r="B553" s="57" t="s">
        <v>2716</v>
      </c>
      <c r="C553" s="58" t="s">
        <v>1809</v>
      </c>
      <c r="D553" s="69" t="s">
        <v>111</v>
      </c>
      <c r="E553" s="58" t="s">
        <v>87</v>
      </c>
      <c r="F553" s="69" t="s">
        <v>4302</v>
      </c>
      <c r="G553" s="69">
        <v>1995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4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254</v>
      </c>
      <c r="B554" s="57" t="s">
        <v>3684</v>
      </c>
      <c r="C554" s="58" t="s">
        <v>1818</v>
      </c>
      <c r="D554" s="69" t="s">
        <v>104</v>
      </c>
      <c r="E554" s="58" t="s">
        <v>93</v>
      </c>
      <c r="F554" s="69" t="s">
        <v>4303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257</v>
      </c>
      <c r="B555" s="57" t="s">
        <v>3617</v>
      </c>
      <c r="C555" s="58" t="s">
        <v>1812</v>
      </c>
      <c r="D555" s="69" t="s">
        <v>102</v>
      </c>
      <c r="E555" s="58" t="s">
        <v>69</v>
      </c>
      <c r="F555" s="69" t="s">
        <v>3779</v>
      </c>
      <c r="G555" s="69">
        <v>2003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258</v>
      </c>
      <c r="B556" s="57" t="s">
        <v>2826</v>
      </c>
      <c r="C556" s="58" t="s">
        <v>1812</v>
      </c>
      <c r="D556" s="69" t="s">
        <v>104</v>
      </c>
      <c r="E556" s="58" t="s">
        <v>81</v>
      </c>
      <c r="F556" s="69" t="s">
        <v>4304</v>
      </c>
      <c r="G556" s="69">
        <v>2003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259</v>
      </c>
      <c r="B557" s="57" t="s">
        <v>3250</v>
      </c>
      <c r="C557" s="58" t="s">
        <v>1812</v>
      </c>
      <c r="D557" s="69" t="s">
        <v>104</v>
      </c>
      <c r="E557" s="58" t="s">
        <v>96</v>
      </c>
      <c r="F557" s="69" t="s">
        <v>4305</v>
      </c>
      <c r="G557" s="69">
        <v>2001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6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262</v>
      </c>
      <c r="B558" s="57" t="s">
        <v>3560</v>
      </c>
      <c r="C558" s="58" t="s">
        <v>1812</v>
      </c>
      <c r="D558" s="69" t="s">
        <v>103</v>
      </c>
      <c r="E558" s="58" t="s">
        <v>63</v>
      </c>
      <c r="F558" s="69" t="s">
        <v>4306</v>
      </c>
      <c r="G558" s="69">
        <v>2004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265</v>
      </c>
      <c r="B559" s="57" t="s">
        <v>3420</v>
      </c>
      <c r="C559" s="58" t="s">
        <v>1812</v>
      </c>
      <c r="D559" s="69" t="s">
        <v>103</v>
      </c>
      <c r="E559" s="58" t="s">
        <v>83</v>
      </c>
      <c r="F559" s="69" t="s">
        <v>4307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3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269</v>
      </c>
      <c r="B560" s="57" t="s">
        <v>3618</v>
      </c>
      <c r="C560" s="58" t="s">
        <v>1812</v>
      </c>
      <c r="D560" s="69" t="s">
        <v>104</v>
      </c>
      <c r="E560" s="58" t="s">
        <v>73</v>
      </c>
      <c r="F560" s="69" t="s">
        <v>4308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271</v>
      </c>
      <c r="B561" s="57" t="s">
        <v>371</v>
      </c>
      <c r="C561" s="58" t="s">
        <v>1871</v>
      </c>
      <c r="D561" s="69" t="s">
        <v>111</v>
      </c>
      <c r="E561" s="58" t="s">
        <v>63</v>
      </c>
      <c r="F561" s="69" t="s">
        <v>4309</v>
      </c>
      <c r="G561" s="69">
        <v>2002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277</v>
      </c>
      <c r="B562" s="57" t="s">
        <v>3338</v>
      </c>
      <c r="C562" s="58" t="s">
        <v>1854</v>
      </c>
      <c r="D562" s="69" t="s">
        <v>104</v>
      </c>
      <c r="E562" s="58" t="s">
        <v>77</v>
      </c>
      <c r="F562" s="69" t="s">
        <v>4310</v>
      </c>
      <c r="G562" s="69">
        <v>2004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2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281</v>
      </c>
      <c r="B563" s="57" t="s">
        <v>218</v>
      </c>
      <c r="C563" s="58" t="s">
        <v>1812</v>
      </c>
      <c r="D563" s="69" t="s">
        <v>104</v>
      </c>
      <c r="E563" s="58" t="s">
        <v>91</v>
      </c>
      <c r="F563" s="69" t="s">
        <v>4311</v>
      </c>
      <c r="G563" s="69">
        <v>2000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4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284</v>
      </c>
      <c r="B564" s="57" t="s">
        <v>2937</v>
      </c>
      <c r="C564" s="58" t="s">
        <v>1812</v>
      </c>
      <c r="D564" s="69" t="s">
        <v>104</v>
      </c>
      <c r="E564" s="58" t="s">
        <v>2634</v>
      </c>
      <c r="F564" s="69" t="s">
        <v>4312</v>
      </c>
      <c r="G564" s="69">
        <v>2006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9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296</v>
      </c>
      <c r="B565" s="57" t="s">
        <v>3619</v>
      </c>
      <c r="C565" s="58" t="s">
        <v>1836</v>
      </c>
      <c r="D565" s="69" t="s">
        <v>111</v>
      </c>
      <c r="E565" s="58" t="s">
        <v>67</v>
      </c>
      <c r="F565" s="69" t="s">
        <v>4313</v>
      </c>
      <c r="G565" s="69">
        <v>1993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297</v>
      </c>
      <c r="B566" s="57" t="s">
        <v>3685</v>
      </c>
      <c r="C566" s="58" t="s">
        <v>1832</v>
      </c>
      <c r="D566" s="69" t="s">
        <v>104</v>
      </c>
      <c r="E566" s="58" t="s">
        <v>73</v>
      </c>
      <c r="F566" s="69" t="s">
        <v>4314</v>
      </c>
      <c r="G566" s="69">
        <v>2003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302</v>
      </c>
      <c r="B567" s="57" t="s">
        <v>2717</v>
      </c>
      <c r="C567" s="58" t="s">
        <v>1812</v>
      </c>
      <c r="D567" s="69" t="s">
        <v>103</v>
      </c>
      <c r="E567" s="58" t="s">
        <v>83</v>
      </c>
      <c r="F567" s="80"/>
      <c r="G567" s="80"/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304</v>
      </c>
      <c r="B568" s="57" t="s">
        <v>2718</v>
      </c>
      <c r="C568" s="58" t="s">
        <v>1832</v>
      </c>
      <c r="D568" s="69" t="s">
        <v>103</v>
      </c>
      <c r="E568" s="58" t="s">
        <v>95</v>
      </c>
      <c r="F568" s="69" t="s">
        <v>4315</v>
      </c>
      <c r="G568" s="69">
        <v>2000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5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306</v>
      </c>
      <c r="B569" s="57" t="s">
        <v>3778</v>
      </c>
      <c r="C569" s="58" t="s">
        <v>1838</v>
      </c>
      <c r="D569" s="69" t="s">
        <v>111</v>
      </c>
      <c r="E569" s="58" t="s">
        <v>93</v>
      </c>
      <c r="F569" s="69" t="s">
        <v>4316</v>
      </c>
      <c r="G569" s="69">
        <v>1995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315</v>
      </c>
      <c r="B570" s="57" t="s">
        <v>2938</v>
      </c>
      <c r="C570" s="58" t="s">
        <v>1818</v>
      </c>
      <c r="D570" s="69" t="s">
        <v>111</v>
      </c>
      <c r="E570" s="58" t="s">
        <v>2634</v>
      </c>
      <c r="F570" s="69" t="s">
        <v>4317</v>
      </c>
      <c r="G570" s="69">
        <v>1988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15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323</v>
      </c>
      <c r="B571" s="57" t="s">
        <v>3106</v>
      </c>
      <c r="C571" s="58" t="s">
        <v>1814</v>
      </c>
      <c r="D571" s="69" t="s">
        <v>104</v>
      </c>
      <c r="E571" s="58" t="s">
        <v>83</v>
      </c>
      <c r="F571" s="69" t="s">
        <v>4318</v>
      </c>
      <c r="G571" s="69">
        <v>1995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332</v>
      </c>
      <c r="B572" s="57" t="s">
        <v>2939</v>
      </c>
      <c r="C572" s="58" t="s">
        <v>1832</v>
      </c>
      <c r="D572" s="69" t="s">
        <v>111</v>
      </c>
      <c r="E572" s="58" t="s">
        <v>96</v>
      </c>
      <c r="F572" s="69" t="s">
        <v>4319</v>
      </c>
      <c r="G572" s="69">
        <v>1983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4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336</v>
      </c>
      <c r="B573" s="57" t="s">
        <v>3387</v>
      </c>
      <c r="C573" s="58" t="s">
        <v>1812</v>
      </c>
      <c r="D573" s="69" t="s">
        <v>103</v>
      </c>
      <c r="E573" s="58" t="s">
        <v>2634</v>
      </c>
      <c r="F573" s="69" t="s">
        <v>4320</v>
      </c>
      <c r="G573" s="69">
        <v>2005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4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345</v>
      </c>
      <c r="B574" s="57" t="s">
        <v>3339</v>
      </c>
      <c r="C574" s="58" t="s">
        <v>1820</v>
      </c>
      <c r="D574" s="69" t="s">
        <v>104</v>
      </c>
      <c r="E574" s="58" t="s">
        <v>67</v>
      </c>
      <c r="F574" s="69" t="s">
        <v>3872</v>
      </c>
      <c r="G574" s="69">
        <v>1994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348</v>
      </c>
      <c r="B575" s="57" t="s">
        <v>2720</v>
      </c>
      <c r="C575" s="58" t="s">
        <v>1812</v>
      </c>
      <c r="D575" s="69" t="s">
        <v>102</v>
      </c>
      <c r="E575" s="58" t="s">
        <v>2348</v>
      </c>
      <c r="F575" s="69" t="s">
        <v>4321</v>
      </c>
      <c r="G575" s="69">
        <v>2003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3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349</v>
      </c>
      <c r="B576" s="57" t="s">
        <v>2827</v>
      </c>
      <c r="C576" s="58" t="s">
        <v>1812</v>
      </c>
      <c r="D576" s="69" t="s">
        <v>111</v>
      </c>
      <c r="E576" s="58" t="s">
        <v>83</v>
      </c>
      <c r="F576" s="69" t="s">
        <v>4322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5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354</v>
      </c>
      <c r="B577" s="57" t="s">
        <v>3462</v>
      </c>
      <c r="C577" s="58" t="s">
        <v>1814</v>
      </c>
      <c r="D577" s="69" t="s">
        <v>103</v>
      </c>
      <c r="E577" s="58" t="s">
        <v>2347</v>
      </c>
      <c r="F577" s="69" t="s">
        <v>4323</v>
      </c>
      <c r="G577" s="69">
        <v>2001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3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363</v>
      </c>
      <c r="B578" s="57" t="s">
        <v>256</v>
      </c>
      <c r="C578" s="58" t="s">
        <v>1817</v>
      </c>
      <c r="D578" s="69" t="s">
        <v>104</v>
      </c>
      <c r="E578" s="58" t="s">
        <v>75</v>
      </c>
      <c r="F578" s="69" t="s">
        <v>4324</v>
      </c>
      <c r="G578" s="69">
        <v>1995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3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367</v>
      </c>
      <c r="B579" s="57" t="s">
        <v>2722</v>
      </c>
      <c r="C579" s="58" t="s">
        <v>1812</v>
      </c>
      <c r="D579" s="69" t="s">
        <v>1819</v>
      </c>
      <c r="E579" s="58" t="s">
        <v>2634</v>
      </c>
      <c r="F579" s="69" t="s">
        <v>4233</v>
      </c>
      <c r="G579" s="69">
        <v>1999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388</v>
      </c>
      <c r="B580" s="57" t="s">
        <v>2869</v>
      </c>
      <c r="C580" s="58" t="s">
        <v>1841</v>
      </c>
      <c r="D580" s="69" t="s">
        <v>103</v>
      </c>
      <c r="E580" s="58" t="s">
        <v>81</v>
      </c>
      <c r="F580" s="69" t="s">
        <v>4325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395</v>
      </c>
      <c r="B581" s="57" t="s">
        <v>2724</v>
      </c>
      <c r="C581" s="58" t="s">
        <v>2725</v>
      </c>
      <c r="D581" s="69" t="s">
        <v>111</v>
      </c>
      <c r="E581" s="58" t="s">
        <v>2347</v>
      </c>
      <c r="F581" s="69" t="s">
        <v>4326</v>
      </c>
      <c r="G581" s="69">
        <v>1998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13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403</v>
      </c>
      <c r="B582" s="57" t="s">
        <v>3464</v>
      </c>
      <c r="C582" s="58" t="s">
        <v>1812</v>
      </c>
      <c r="D582" s="69" t="s">
        <v>103</v>
      </c>
      <c r="E582" s="58" t="s">
        <v>2634</v>
      </c>
      <c r="F582" s="69" t="s">
        <v>4327</v>
      </c>
      <c r="G582" s="69">
        <v>2004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5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412</v>
      </c>
      <c r="B583" s="57" t="s">
        <v>3563</v>
      </c>
      <c r="C583" s="58" t="s">
        <v>1812</v>
      </c>
      <c r="D583" s="69" t="s">
        <v>103</v>
      </c>
      <c r="E583" s="58" t="s">
        <v>79</v>
      </c>
      <c r="F583" s="69" t="s">
        <v>4328</v>
      </c>
      <c r="G583" s="69">
        <v>2007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414</v>
      </c>
      <c r="B584" s="57" t="s">
        <v>281</v>
      </c>
      <c r="C584" s="58" t="s">
        <v>1812</v>
      </c>
      <c r="D584" s="69" t="s">
        <v>103</v>
      </c>
      <c r="E584" s="58" t="s">
        <v>87</v>
      </c>
      <c r="F584" s="69" t="s">
        <v>4329</v>
      </c>
      <c r="G584" s="69">
        <v>1998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415</v>
      </c>
      <c r="B585" s="57" t="s">
        <v>3564</v>
      </c>
      <c r="C585" s="58" t="s">
        <v>1832</v>
      </c>
      <c r="D585" s="69" t="s">
        <v>102</v>
      </c>
      <c r="E585" s="58" t="s">
        <v>73</v>
      </c>
      <c r="F585" s="69" t="s">
        <v>4330</v>
      </c>
      <c r="G585" s="69">
        <v>2005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4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421</v>
      </c>
      <c r="B586" s="57" t="s">
        <v>3299</v>
      </c>
      <c r="C586" s="58" t="s">
        <v>1812</v>
      </c>
      <c r="D586" s="69" t="s">
        <v>102</v>
      </c>
      <c r="E586" s="58" t="s">
        <v>85</v>
      </c>
      <c r="F586" s="69" t="s">
        <v>4331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425</v>
      </c>
      <c r="B587" s="57" t="s">
        <v>3780</v>
      </c>
      <c r="C587" s="58" t="s">
        <v>1832</v>
      </c>
      <c r="D587" s="69" t="s">
        <v>104</v>
      </c>
      <c r="E587" s="58" t="s">
        <v>87</v>
      </c>
      <c r="F587" s="69" t="s">
        <v>4332</v>
      </c>
      <c r="G587" s="69">
        <v>2002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451</v>
      </c>
      <c r="B588" s="57" t="s">
        <v>2829</v>
      </c>
      <c r="C588" s="58" t="s">
        <v>1821</v>
      </c>
      <c r="D588" s="69" t="s">
        <v>103</v>
      </c>
      <c r="E588" s="58" t="s">
        <v>65</v>
      </c>
      <c r="F588" s="69" t="s">
        <v>4333</v>
      </c>
      <c r="G588" s="69">
        <v>2003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453</v>
      </c>
      <c r="B589" s="57" t="s">
        <v>3110</v>
      </c>
      <c r="C589" s="58" t="s">
        <v>1838</v>
      </c>
      <c r="D589" s="69" t="s">
        <v>104</v>
      </c>
      <c r="E589" s="58" t="s">
        <v>71</v>
      </c>
      <c r="F589" s="69" t="s">
        <v>4334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4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458</v>
      </c>
      <c r="B590" s="57" t="s">
        <v>3781</v>
      </c>
      <c r="C590" s="58" t="s">
        <v>1822</v>
      </c>
      <c r="D590" s="69" t="s">
        <v>111</v>
      </c>
      <c r="E590" s="58" t="s">
        <v>79</v>
      </c>
      <c r="F590" s="69" t="s">
        <v>4335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469</v>
      </c>
      <c r="B591" s="57" t="s">
        <v>3340</v>
      </c>
      <c r="C591" s="58" t="s">
        <v>1838</v>
      </c>
      <c r="D591" s="69" t="s">
        <v>103</v>
      </c>
      <c r="E591" s="58" t="s">
        <v>85</v>
      </c>
      <c r="F591" s="69" t="s">
        <v>4336</v>
      </c>
      <c r="G591" s="69">
        <v>2003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484</v>
      </c>
      <c r="B592" s="57" t="s">
        <v>305</v>
      </c>
      <c r="C592" s="58" t="s">
        <v>1848</v>
      </c>
      <c r="D592" s="69" t="s">
        <v>111</v>
      </c>
      <c r="E592" s="58" t="s">
        <v>75</v>
      </c>
      <c r="F592" s="69" t="s">
        <v>4337</v>
      </c>
      <c r="G592" s="69">
        <v>1996</v>
      </c>
      <c r="H592" s="59">
        <v>0</v>
      </c>
      <c r="I592" s="60"/>
      <c r="J592" s="60"/>
      <c r="K592" s="60">
        <v>0</v>
      </c>
      <c r="L592" s="60">
        <v>0</v>
      </c>
      <c r="M592" s="59">
        <v>0</v>
      </c>
      <c r="N592" s="60"/>
      <c r="O592" s="60">
        <v>0</v>
      </c>
      <c r="P592" s="59">
        <v>0</v>
      </c>
      <c r="Q592" s="60"/>
      <c r="R592" s="71">
        <v>15</v>
      </c>
      <c r="S592" s="70">
        <v>1</v>
      </c>
      <c r="T592" s="71">
        <v>2</v>
      </c>
      <c r="U592" s="71">
        <v>2</v>
      </c>
      <c r="V592" s="60">
        <v>0</v>
      </c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492</v>
      </c>
      <c r="B593" s="57" t="s">
        <v>3566</v>
      </c>
      <c r="C593" s="58" t="s">
        <v>1812</v>
      </c>
      <c r="D593" s="69" t="s">
        <v>102</v>
      </c>
      <c r="E593" s="58" t="s">
        <v>63</v>
      </c>
      <c r="F593" s="69" t="s">
        <v>4338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501</v>
      </c>
      <c r="B594" s="57" t="s">
        <v>3666</v>
      </c>
      <c r="C594" s="58" t="s">
        <v>1820</v>
      </c>
      <c r="D594" s="69" t="s">
        <v>1819</v>
      </c>
      <c r="E594" s="58" t="s">
        <v>71</v>
      </c>
      <c r="F594" s="69" t="s">
        <v>4339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502</v>
      </c>
      <c r="B595" s="57" t="s">
        <v>2730</v>
      </c>
      <c r="C595" s="58" t="s">
        <v>1822</v>
      </c>
      <c r="D595" s="69" t="s">
        <v>103</v>
      </c>
      <c r="E595" s="58" t="s">
        <v>81</v>
      </c>
      <c r="F595" s="69" t="s">
        <v>4181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505</v>
      </c>
      <c r="B596" s="57" t="s">
        <v>3390</v>
      </c>
      <c r="C596" s="58" t="s">
        <v>1812</v>
      </c>
      <c r="D596" s="69" t="s">
        <v>103</v>
      </c>
      <c r="E596" s="58" t="s">
        <v>79</v>
      </c>
      <c r="F596" s="69" t="s">
        <v>4340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2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513</v>
      </c>
      <c r="B597" s="57" t="s">
        <v>2731</v>
      </c>
      <c r="C597" s="58" t="s">
        <v>1812</v>
      </c>
      <c r="D597" s="69" t="s">
        <v>104</v>
      </c>
      <c r="E597" s="58" t="s">
        <v>2348</v>
      </c>
      <c r="F597" s="69" t="s">
        <v>4341</v>
      </c>
      <c r="G597" s="69">
        <v>2002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8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515</v>
      </c>
      <c r="B598" s="57" t="s">
        <v>2732</v>
      </c>
      <c r="C598" s="58" t="s">
        <v>1812</v>
      </c>
      <c r="D598" s="69" t="s">
        <v>111</v>
      </c>
      <c r="E598" s="58" t="s">
        <v>2634</v>
      </c>
      <c r="F598" s="69" t="s">
        <v>4342</v>
      </c>
      <c r="G598" s="69">
        <v>1991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523</v>
      </c>
      <c r="B599" s="57" t="s">
        <v>3251</v>
      </c>
      <c r="C599" s="58" t="s">
        <v>1841</v>
      </c>
      <c r="D599" s="69" t="s">
        <v>1833</v>
      </c>
      <c r="E599" s="58" t="s">
        <v>63</v>
      </c>
      <c r="F599" s="69" t="s">
        <v>4343</v>
      </c>
      <c r="G599" s="69">
        <v>1991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6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528</v>
      </c>
      <c r="B600" s="57" t="s">
        <v>330</v>
      </c>
      <c r="C600" s="58" t="s">
        <v>1812</v>
      </c>
      <c r="D600" s="69" t="s">
        <v>1819</v>
      </c>
      <c r="E600" s="58" t="s">
        <v>75</v>
      </c>
      <c r="F600" s="69" t="s">
        <v>4344</v>
      </c>
      <c r="G600" s="69">
        <v>2002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533</v>
      </c>
      <c r="B601" s="57" t="s">
        <v>3222</v>
      </c>
      <c r="C601" s="58" t="s">
        <v>1812</v>
      </c>
      <c r="D601" s="69" t="s">
        <v>102</v>
      </c>
      <c r="E601" s="58" t="s">
        <v>81</v>
      </c>
      <c r="F601" s="69" t="s">
        <v>3743</v>
      </c>
      <c r="G601" s="69">
        <v>2005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535</v>
      </c>
      <c r="B602" s="57" t="s">
        <v>3423</v>
      </c>
      <c r="C602" s="58" t="s">
        <v>1846</v>
      </c>
      <c r="D602" s="69" t="s">
        <v>104</v>
      </c>
      <c r="E602" s="58" t="s">
        <v>75</v>
      </c>
      <c r="F602" s="69" t="s">
        <v>3864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555</v>
      </c>
      <c r="B603" s="57" t="s">
        <v>3424</v>
      </c>
      <c r="C603" s="58" t="s">
        <v>1832</v>
      </c>
      <c r="D603" s="69" t="s">
        <v>111</v>
      </c>
      <c r="E603" s="58" t="s">
        <v>95</v>
      </c>
      <c r="F603" s="69" t="s">
        <v>4345</v>
      </c>
      <c r="G603" s="69">
        <v>1999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7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564</v>
      </c>
      <c r="B604" s="57" t="s">
        <v>2832</v>
      </c>
      <c r="C604" s="58" t="s">
        <v>1854</v>
      </c>
      <c r="D604" s="69" t="s">
        <v>1819</v>
      </c>
      <c r="E604" s="58" t="s">
        <v>87</v>
      </c>
      <c r="F604" s="69" t="s">
        <v>4346</v>
      </c>
      <c r="G604" s="69">
        <v>1992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573</v>
      </c>
      <c r="B605" s="57" t="s">
        <v>3567</v>
      </c>
      <c r="C605" s="58" t="s">
        <v>3568</v>
      </c>
      <c r="D605" s="69" t="s">
        <v>111</v>
      </c>
      <c r="E605" s="58" t="s">
        <v>2347</v>
      </c>
      <c r="F605" s="69" t="s">
        <v>3766</v>
      </c>
      <c r="G605" s="69">
        <v>1993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575</v>
      </c>
      <c r="B606" s="57" t="s">
        <v>2735</v>
      </c>
      <c r="C606" s="58" t="s">
        <v>1841</v>
      </c>
      <c r="D606" s="69" t="s">
        <v>111</v>
      </c>
      <c r="E606" s="58" t="s">
        <v>96</v>
      </c>
      <c r="F606" s="69" t="s">
        <v>4347</v>
      </c>
      <c r="G606" s="69">
        <v>1999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16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576</v>
      </c>
      <c r="B607" s="57" t="s">
        <v>2833</v>
      </c>
      <c r="C607" s="79"/>
      <c r="D607" s="69" t="s">
        <v>111</v>
      </c>
      <c r="E607" s="58" t="s">
        <v>69</v>
      </c>
      <c r="F607" s="69" t="s">
        <v>4348</v>
      </c>
      <c r="G607" s="69">
        <v>2003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580</v>
      </c>
      <c r="B608" s="57" t="s">
        <v>3569</v>
      </c>
      <c r="C608" s="58" t="s">
        <v>1812</v>
      </c>
      <c r="D608" s="69" t="s">
        <v>104</v>
      </c>
      <c r="E608" s="58" t="s">
        <v>63</v>
      </c>
      <c r="F608" s="69" t="s">
        <v>4349</v>
      </c>
      <c r="G608" s="69">
        <v>2004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3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589</v>
      </c>
      <c r="B609" s="57" t="s">
        <v>3686</v>
      </c>
      <c r="C609" s="58" t="s">
        <v>1812</v>
      </c>
      <c r="D609" s="69" t="s">
        <v>103</v>
      </c>
      <c r="E609" s="58" t="s">
        <v>93</v>
      </c>
      <c r="F609" s="69" t="s">
        <v>4306</v>
      </c>
      <c r="G609" s="69">
        <v>2004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590</v>
      </c>
      <c r="B610" s="57" t="s">
        <v>3687</v>
      </c>
      <c r="C610" s="58" t="s">
        <v>1812</v>
      </c>
      <c r="D610" s="69" t="s">
        <v>111</v>
      </c>
      <c r="E610" s="58" t="s">
        <v>85</v>
      </c>
      <c r="F610" s="69" t="s">
        <v>4253</v>
      </c>
      <c r="G610" s="69">
        <v>2004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>
      <c r="A611" s="73">
        <v>608</v>
      </c>
      <c r="B611" s="64" t="s">
        <v>2942</v>
      </c>
      <c r="C611" s="65" t="s">
        <v>1834</v>
      </c>
      <c r="D611" s="74" t="s">
        <v>111</v>
      </c>
      <c r="E611" s="65" t="s">
        <v>83</v>
      </c>
      <c r="F611" s="74" t="s">
        <v>3758</v>
      </c>
      <c r="G611" s="74">
        <v>2004</v>
      </c>
      <c r="H611" s="66">
        <v>0</v>
      </c>
      <c r="I611" s="67"/>
      <c r="J611" s="67"/>
      <c r="K611" s="67"/>
      <c r="L611" s="67"/>
      <c r="M611" s="66">
        <v>0</v>
      </c>
      <c r="N611" s="67"/>
      <c r="O611" s="67">
        <v>0</v>
      </c>
      <c r="P611" s="66">
        <v>0</v>
      </c>
      <c r="Q611" s="67"/>
      <c r="R611" s="76">
        <v>1</v>
      </c>
      <c r="S611" s="66"/>
      <c r="T611" s="67"/>
      <c r="U611" s="67"/>
      <c r="V611" s="67"/>
      <c r="W611" s="67"/>
      <c r="X611" s="67"/>
      <c r="Y611" s="66"/>
      <c r="Z611" s="67"/>
      <c r="AA611" s="67"/>
      <c r="AB611" s="67"/>
      <c r="AC611" s="67"/>
      <c r="AD611" s="68" t="s">
        <v>25</v>
      </c>
    </row>
  </sheetData>
  <sortState ref="A3:AD611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52" r:id="rId1" display="https://fbref.com/en/players/774cf58b/Max-Aarons" xr:uid="{380D954A-C11D-4976-8446-067778F7BAD8}"/>
    <hyperlink ref="C152" r:id="rId2" display="https://fbref.com/en/country/ENG/England-Football" xr:uid="{A24FFE54-1939-4406-9526-E321758BD76D}"/>
    <hyperlink ref="E152" r:id="rId3" display="https://fbref.com/en/squads/4ba7cbea/Bournemouth-Stats" xr:uid="{421BDCD6-A760-4A77-9F19-9E420EBDF65A}"/>
    <hyperlink ref="AD152" r:id="rId4" display="https://fbref.com/en/players/774cf58b/matchlogs/2023-2024/summary/Max-Aarons-Match-Logs" xr:uid="{44AAA992-C70E-4937-994F-FDBCA6F71B50}"/>
    <hyperlink ref="B311" r:id="rId5" display="https://fbref.com/en/players/77816c91/Benie-Adama-Traore" xr:uid="{99BF0235-FF6D-4445-8752-24DB5EDAB7B8}"/>
    <hyperlink ref="C311" r:id="rId6" display="https://fbref.com/en/country/CIV/Cote-dIvoire-Football" xr:uid="{6DA871CC-DA16-4F0E-A2DA-FB4E5698207B}"/>
    <hyperlink ref="E311" r:id="rId7" display="https://fbref.com/en/squads/1df6b87e/Sheffield-United-Stats" xr:uid="{6BD21CF4-930E-4862-AE7F-90A764195879}"/>
    <hyperlink ref="AD311" r:id="rId8" display="https://fbref.com/en/players/77816c91/matchlogs/2023-2024/summary/Benie-Adama-Traore-Match-Logs" xr:uid="{D73E20B3-AF6C-43C3-B051-54C30E6F1711}"/>
    <hyperlink ref="B373" r:id="rId9" display="https://fbref.com/en/players/c81d773d/Tosin-Adarabioyo" xr:uid="{ECBA6C82-2196-410C-A050-008A500EC4D2}"/>
    <hyperlink ref="C373" r:id="rId10" display="https://fbref.com/en/country/ENG/England-Football" xr:uid="{9FC7DA7C-F466-4DA3-8DB8-ABE092D1478C}"/>
    <hyperlink ref="E373" r:id="rId11" display="https://fbref.com/en/squads/fd962109/Fulham-Stats" xr:uid="{DCCCC0F1-09B3-4B8A-8525-8E0C093BA457}"/>
    <hyperlink ref="AD373" r:id="rId12" display="https://fbref.com/en/players/c81d773d/matchlogs/2023-2024/summary/Tosin-Adarabioyo-Match-Logs" xr:uid="{D161647E-EBEA-4EF0-934E-CF5B0F4D843C}"/>
    <hyperlink ref="B253" r:id="rId13" display="https://fbref.com/en/players/0480ebc7/Elijah-Adebayo" xr:uid="{C0A88FBA-AAC0-43A3-92A1-B821645AF395}"/>
    <hyperlink ref="C253" r:id="rId14" display="https://fbref.com/en/country/ENG/England-Football" xr:uid="{2D50F0C2-4E9A-40DB-A7BD-8D2BF4AFC011}"/>
    <hyperlink ref="E253" r:id="rId15" display="https://fbref.com/en/squads/e297cd13/Luton-Town-Stats" xr:uid="{04291B15-3463-4CCB-A348-45AE61011490}"/>
    <hyperlink ref="AD253" r:id="rId16" display="https://fbref.com/en/players/0480ebc7/matchlogs/2023-2024/summary/Elijah-Adebayo-Match-Logs" xr:uid="{55689FF9-9C4F-4F81-B46E-D18C1F6B8A2C}"/>
    <hyperlink ref="B503" r:id="rId17" display="https://fbref.com/en/players/1b5344ef/Val-Adedokun" xr:uid="{AEED93EA-363E-435F-8615-20485BF24C37}"/>
    <hyperlink ref="C503" r:id="rId18" display="https://fbref.com/en/country/IRL/Republic-of-Ireland-Football" xr:uid="{F60A3CDF-51DB-4DEA-825A-B5C80697CD04}"/>
    <hyperlink ref="E503" r:id="rId19" display="https://fbref.com/en/squads/cd051869/Brentford-Stats" xr:uid="{5BF3657D-BF85-4FC0-871C-F5ECD390B86F}"/>
    <hyperlink ref="AD503" r:id="rId20" display="https://fbref.com/en/players/1b5344ef/matchlogs/2023-2024/summary/Val-Adedokun-Match-Logs" xr:uid="{14EAEFC4-78A8-4BFD-8412-6FF3BD071DEB}"/>
    <hyperlink ref="B134" r:id="rId21" display="https://fbref.com/en/players/4dcec659/Simon-Adingra" xr:uid="{15E5679E-59F6-48CC-9794-503DE0668082}"/>
    <hyperlink ref="C134" r:id="rId22" display="https://fbref.com/en/country/CIV/Cote-dIvoire-Football" xr:uid="{13CEC5EF-9E29-41C7-8DCE-8E5287858903}"/>
    <hyperlink ref="E134" r:id="rId23" display="https://fbref.com/en/squads/d07537b9/Brighton-and-Hove-Albion-Stats" xr:uid="{13F0A1C8-71BB-434D-8D96-E9712FEC190B}"/>
    <hyperlink ref="AD134" r:id="rId24" display="https://fbref.com/en/players/4dcec659/matchlogs/2023-2024/summary/Simon-Adingra-Match-Logs" xr:uid="{E88A2C7C-107A-494D-815C-D0BEEF2794F0}"/>
    <hyperlink ref="B504" r:id="rId25" display="https://fbref.com/en/players/f76e6b4e/Adrian" xr:uid="{3BE0FB6D-748B-4CB7-A5E8-D591DAA7DE25}"/>
    <hyperlink ref="C504" r:id="rId26" display="https://fbref.com/en/country/ESP/Spain-Football" xr:uid="{77E841A9-F98B-4A23-B5EA-8BB7B546A1ED}"/>
    <hyperlink ref="E504" r:id="rId27" display="https://fbref.com/en/squads/822bd0ba/Liverpool-Stats" xr:uid="{C429BBD2-47FC-4FC2-AABF-F2EB668E48BD}"/>
    <hyperlink ref="AD504" r:id="rId28" display="https://fbref.com/en/players/f76e6b4e/matchlogs/2023-2024/summary/Adrian-Match-Logs" xr:uid="{7160A183-63F6-498D-A270-55AA0C2960FA}"/>
    <hyperlink ref="B46" r:id="rId29" display="https://fbref.com/en/players/288e1e13/Nayef-Aguerd" xr:uid="{769A68B7-19CF-48D3-AC76-3F2B9AC2239F}"/>
    <hyperlink ref="C46" r:id="rId30" display="https://fbref.com/en/country/MAR/Morocco-Football" xr:uid="{71D6EEAC-D990-4DD7-A8F3-7C8FA45758B1}"/>
    <hyperlink ref="E46" r:id="rId31" display="https://fbref.com/en/squads/7c21e445/West-Ham-United-Stats" xr:uid="{0E34A2AD-98A4-4806-91D8-BBA6AF041E12}"/>
    <hyperlink ref="AD46" r:id="rId32" display="https://fbref.com/en/players/288e1e13/matchlogs/2023-2024/summary/Nayef-Aguerd-Match-Logs" xr:uid="{769767EE-2F59-4A82-B68F-D6EDF0E84201}"/>
    <hyperlink ref="B505" r:id="rId33" display="https://fbref.com/en/players/938fa024/Brandon-Aguilera" xr:uid="{CCCD82C0-6229-4E4E-B73B-A08A4C50ADA1}"/>
    <hyperlink ref="C505" r:id="rId34" display="https://fbref.com/en/country/CRC/Costa-Rica-Football" xr:uid="{92FA0779-6D50-47FE-BFB9-E38EA94C1A00}"/>
    <hyperlink ref="E505" r:id="rId35" display="https://fbref.com/en/squads/e4a775cb/Nottingham-Forest-Stats" xr:uid="{6C5FF3A0-5738-4D64-81B8-442106D7EBB0}"/>
    <hyperlink ref="AD505" r:id="rId36" display="https://fbref.com/en/players/938fa024/matchlogs/2023-2024/summary/Brandon-Aguilera-Match-Logs" xr:uid="{FFD5FA27-5A67-478A-81DD-A6A880FA07E9}"/>
    <hyperlink ref="B412" r:id="rId37" display="https://fbref.com/en/players/a6c58494/Naouirou-Ahamada" xr:uid="{F42CAF9C-592B-4C56-A245-3F80FC9683AF}"/>
    <hyperlink ref="C412" r:id="rId38" display="https://fbref.com/en/country/FRA/France-Football" xr:uid="{0BB4FB97-3662-46F1-AB96-EF915AE68A4E}"/>
    <hyperlink ref="E412" r:id="rId39" display="https://fbref.com/en/squads/47c64c55/Crystal-Palace-Stats" xr:uid="{892CE706-E407-4C76-8D9F-80E93C8E5B8A}"/>
    <hyperlink ref="AD412" r:id="rId40" display="https://fbref.com/en/players/a6c58494/matchlogs/2023-2024/summary/Naouirou-Ahamada-Match-Logs" xr:uid="{5DA591F5-C30E-490D-B5E5-200142715861}"/>
    <hyperlink ref="B127" r:id="rId41" display="https://fbref.com/en/players/eab957a3/Anel-Ahmedhodzic" xr:uid="{CD183D63-7964-47AB-B004-1FA5310F36FF}"/>
    <hyperlink ref="C127" r:id="rId42" display="https://fbref.com/en/country/BIH/Bosnia-and-Herzegovina-Football" xr:uid="{F5FB796D-1B24-40B8-9A6D-C7C372593EEF}"/>
    <hyperlink ref="E127" r:id="rId43" display="https://fbref.com/en/squads/1df6b87e/Sheffield-United-Stats" xr:uid="{A86D83C3-6EAA-4ED0-9217-A95D30DD0D37}"/>
    <hyperlink ref="AD127" r:id="rId44" display="https://fbref.com/en/players/eab957a3/matchlogs/2023-2024/summary/Anel-Ahmedhodzic-Match-Logs" xr:uid="{1DD14C88-1146-4F03-8915-E39AFBEC9F92}"/>
    <hyperlink ref="B198" r:id="rId45" display="https://fbref.com/en/players/246d153b/Ola-Aina" xr:uid="{A8163E29-F6CA-4BE7-A79E-ED89F7118F15}"/>
    <hyperlink ref="C198" r:id="rId46" display="https://fbref.com/en/country/NGA/Nigeria-Football" xr:uid="{367BEF38-8764-4883-B31C-C9501F2C4946}"/>
    <hyperlink ref="E198" r:id="rId47" display="https://fbref.com/en/squads/e4a775cb/Nottingham-Forest-Stats" xr:uid="{72BF4D5A-F0A1-4813-A17E-5132C7108D83}"/>
    <hyperlink ref="AD198" r:id="rId48" display="https://fbref.com/en/players/246d153b/matchlogs/2023-2024/summary/Ola-Aina-Match-Logs" xr:uid="{3225DC26-E0F9-4157-86EF-7F558119AACB}"/>
    <hyperlink ref="B172" r:id="rId49" display="https://fbref.com/en/players/9b398aea/Rayan-Ait-Nouri" xr:uid="{868E37AD-83CC-4871-8A86-7071D2B0DDD4}"/>
    <hyperlink ref="C172" r:id="rId50" display="https://fbref.com/en/country/ALG/Algeria-Football" xr:uid="{17A70264-3117-42A3-BEC1-B0D2E945BDBE}"/>
    <hyperlink ref="E172" r:id="rId51" display="https://fbref.com/en/squads/8cec06e1/Wolverhampton-Wanderers-Stats" xr:uid="{ADF8BF0E-8174-436C-AB22-95C6E875283E}"/>
    <hyperlink ref="AD172" r:id="rId52" display="https://fbref.com/en/players/9b398aea/matchlogs/2023-2024/summary/Rayan-Ait-Nouri-Match-Logs" xr:uid="{70CA7457-A010-4F49-870B-5ABE10DAF3A2}"/>
    <hyperlink ref="B214" r:id="rId53" display="https://fbref.com/en/players/a8c0acb7/Kristoffer-Ajer" xr:uid="{06DB92D7-E659-422A-B3E1-471D3BC69AA6}"/>
    <hyperlink ref="C214" r:id="rId54" display="https://fbref.com/en/country/NOR/Norway-Football" xr:uid="{F4241329-97B1-47D8-AE69-A5B0F6500C5D}"/>
    <hyperlink ref="E214" r:id="rId55" display="https://fbref.com/en/squads/cd051869/Brentford-Stats" xr:uid="{45AA216A-64F4-4964-B0EE-D9CE661B2668}"/>
    <hyperlink ref="AD214" r:id="rId56" display="https://fbref.com/en/players/a8c0acb7/matchlogs/2023-2024/summary/Kristoffer-Ajer-Match-Logs" xr:uid="{6CE8D650-5B95-46C8-9276-1651C58AFF2C}"/>
    <hyperlink ref="B117" r:id="rId57" display="https://fbref.com/en/players/89ac64a6/Manuel-Akanji" xr:uid="{D47BE6F1-8E21-4EF8-8A36-2AF216C24206}"/>
    <hyperlink ref="C117" r:id="rId58" display="https://fbref.com/en/country/SUI/Switzerland-Football" xr:uid="{A9FF3A62-B3A9-4274-BC2C-088B2E98F67E}"/>
    <hyperlink ref="E117" r:id="rId59" display="https://fbref.com/en/squads/b8fd03ef/Manchester-City-Stats" xr:uid="{A88AAAC4-EC19-4588-AF3C-AD42FE2A6FF1}"/>
    <hyperlink ref="AD117" r:id="rId60" display="https://fbref.com/en/players/89ac64a6/matchlogs/2023-2024/summary/Manuel-Akanji-Match-Logs" xr:uid="{8574CEAE-DFF3-4921-8751-BE7E78F9A18A}"/>
    <hyperlink ref="B212" r:id="rId61" display="https://fbref.com/en/players/eaeca114/Nathan-Ake" xr:uid="{07EC7848-F013-44A5-BAEC-8F4E02498443}"/>
    <hyperlink ref="C212" r:id="rId62" display="https://fbref.com/en/country/NED/Netherlands-Football" xr:uid="{6DEFB9BA-2ED8-4CAF-869C-6A644A736C44}"/>
    <hyperlink ref="E212" r:id="rId63" display="https://fbref.com/en/squads/b8fd03ef/Manchester-City-Stats" xr:uid="{B6BA78C9-508C-4379-B240-39FC17D5E65D}"/>
    <hyperlink ref="AD212" r:id="rId64" display="https://fbref.com/en/players/eaeca114/matchlogs/2023-2024/summary/Nathan-Ake-Match-Logs" xr:uid="{36450279-00BA-4A45-B3C2-1591180BF741}"/>
    <hyperlink ref="B105" r:id="rId65" display="https://fbref.com/en/players/cd1acf9d/Trent-Alexander-Arnold" xr:uid="{4FE490B8-BCEF-4198-B7D8-675D6CC2AE4C}"/>
    <hyperlink ref="C105" r:id="rId66" display="https://fbref.com/en/country/ENG/England-Football" xr:uid="{9AF4CC02-BA65-490B-B7AF-5FC6D3B8C9A1}"/>
    <hyperlink ref="E105" r:id="rId67" display="https://fbref.com/en/squads/822bd0ba/Liverpool-Stats" xr:uid="{C543CA6F-C15B-4D26-AC0A-96F2C74556D7}"/>
    <hyperlink ref="AD105" r:id="rId68" display="https://fbref.com/en/players/cd1acf9d/matchlogs/2023-2024/summary/Trent-Alexander-Arnold-Match-Logs" xr:uid="{0E034B1D-2048-4593-A5DF-6AD4823FD4B9}"/>
    <hyperlink ref="B67" r:id="rId69" display="https://fbref.com/en/players/7a2e46a8/Alisson" xr:uid="{4B3929A3-50EA-49BA-A70B-E7623C4DC9AF}"/>
    <hyperlink ref="C67" r:id="rId70" display="https://fbref.com/en/country/BRA/Brazil-Football" xr:uid="{BB1E679B-F8A8-4222-9A51-2AE17B30D211}"/>
    <hyperlink ref="E67" r:id="rId71" display="https://fbref.com/en/squads/822bd0ba/Liverpool-Stats" xr:uid="{EE0ABA1E-A12F-47AF-A69E-9C30E837F8F6}"/>
    <hyperlink ref="AD67" r:id="rId72" display="https://fbref.com/en/players/7a2e46a8/matchlogs/2023-2024/summary/Alisson-Match-Logs" xr:uid="{6698DB19-7081-4C29-B373-4B7359D0DCDD}"/>
    <hyperlink ref="B118" r:id="rId73" display="https://fbref.com/en/players/862a1c15/Miguel-Almiron" xr:uid="{EE3E0252-E966-4058-AA18-D027C3CDD182}"/>
    <hyperlink ref="C118" r:id="rId74" display="https://fbref.com/en/country/PAR/Paraguay-Football" xr:uid="{9EAF7A56-47AB-4E02-8F49-2EB95C7ACFAE}"/>
    <hyperlink ref="E118" r:id="rId75" display="https://fbref.com/en/squads/b2b47a98/Newcastle-United-Stats" xr:uid="{BA102ED0-8A9A-443F-864F-A9B5CFB5444B}"/>
    <hyperlink ref="AD118" r:id="rId76" display="https://fbref.com/en/players/862a1c15/matchlogs/2023-2024/summary/Miguel-Almiron-Match-Logs" xr:uid="{BBA05D15-C0B9-4408-84D5-7A71CE61FB23}"/>
    <hyperlink ref="B139" r:id="rId77" display="https://fbref.com/en/players/8b3ab7ad/Edson-Alvarez" xr:uid="{4C497110-EB24-413C-B1A6-98C918929E4D}"/>
    <hyperlink ref="C139" r:id="rId78" display="https://fbref.com/en/country/MEX/Mexico-Football" xr:uid="{560D3D0C-B969-49E9-9541-5A435CF16E8E}"/>
    <hyperlink ref="E139" r:id="rId79" display="https://fbref.com/en/squads/7c21e445/West-Ham-United-Stats" xr:uid="{6E742E29-D521-4885-B57C-2AF319C489D5}"/>
    <hyperlink ref="AD139" r:id="rId80" display="https://fbref.com/en/players/8b3ab7ad/matchlogs/2023-2024/summary/Edson-Alvarez-Match-Logs" xr:uid="{1AC780E2-4388-4A4E-BD8C-4F509A9266D0}"/>
    <hyperlink ref="B49" r:id="rId81" display="https://fbref.com/en/players/15ab5a2b/Julian-Alvarez" xr:uid="{1358366C-BBE3-4008-956D-603778977616}"/>
    <hyperlink ref="C49" r:id="rId82" display="https://fbref.com/en/country/ARG/Argentina-Football" xr:uid="{FB72D7ED-77D3-48F1-AF3D-19A098E117B6}"/>
    <hyperlink ref="E49" r:id="rId83" display="https://fbref.com/en/squads/b8fd03ef/Manchester-City-Stats" xr:uid="{67D8F3D2-181D-4DC9-8D8E-D2C788140468}"/>
    <hyperlink ref="AD49" r:id="rId84" display="https://fbref.com/en/players/15ab5a2b/matchlogs/2023-2024/summary/Julian-Alvarez-Match-Logs" xr:uid="{13471D79-9D60-4F41-A542-26D843673A88}"/>
    <hyperlink ref="B506" r:id="rId85" display="https://fbref.com/en/players/ad1f61f3/Steven-Alzate" xr:uid="{C7E9920A-B899-4CF3-ABE9-3CDA705EFA53}"/>
    <hyperlink ref="C506" r:id="rId86" display="https://fbref.com/en/country/COL/Colombia-Football" xr:uid="{1A22D7E1-D133-48E6-864B-60DF55F6A015}"/>
    <hyperlink ref="E506" r:id="rId87" display="https://fbref.com/en/squads/d07537b9/Brighton-and-Hove-Albion-Stats" xr:uid="{9DC24D3A-3BFF-47E0-B8A2-6A18B9F2C1FD}"/>
    <hyperlink ref="AD506" r:id="rId88" display="https://fbref.com/en/players/ad1f61f3/matchlogs/2023-2024/summary/Steven-Alzate-Match-Logs" xr:uid="{6E99A635-D248-496C-9DFA-51DB97976366}"/>
    <hyperlink ref="B123" r:id="rId89" display="https://fbref.com/en/players/2ee5b0c9/Zeki-Amdouni" xr:uid="{DD6F41F6-7F8D-4FB5-8834-BC071661B9EF}"/>
    <hyperlink ref="C123" r:id="rId90" display="https://fbref.com/en/country/SUI/Switzerland-Football" xr:uid="{D68FA43E-8CC6-4D69-8CB6-C3EA63F1BFE2}"/>
    <hyperlink ref="E123" r:id="rId91" display="https://fbref.com/en/squads/943e8050/Burnley-Stats" xr:uid="{599C038C-82A7-4058-ABDB-7E42852987E0}"/>
    <hyperlink ref="AD123" r:id="rId92" display="https://fbref.com/en/players/2ee5b0c9/matchlogs/2023-2024/summary/Zeki-Amdouni-Match-Logs" xr:uid="{D1ABBC39-BAE3-41EE-8659-2EBE6EF48348}"/>
    <hyperlink ref="B507" r:id="rId93" display="https://fbref.com/en/players/50fc4c0a/Jordan-Amissah" xr:uid="{4B7FA18A-8336-4796-AB40-2A25738FF30B}"/>
    <hyperlink ref="C507" r:id="rId94" display="https://fbref.com/en/country/GHA/Ghana-Football" xr:uid="{B2E2AFF0-DEC7-4064-9522-8DC4A1843A52}"/>
    <hyperlink ref="E507" r:id="rId95" display="https://fbref.com/en/squads/1df6b87e/Sheffield-United-Stats" xr:uid="{73333998-704C-40BA-800A-EDB631B1A5CE}"/>
    <hyperlink ref="AD507" r:id="rId96" display="https://fbref.com/en/players/50fc4c0a/matchlogs/2023-2024/summary/Jordan-Amissah-Match-Logs" xr:uid="{4DB7F96F-5F84-41AF-A72E-31C75F6D5691}"/>
    <hyperlink ref="B267" r:id="rId97" display="https://fbref.com/en/players/5a2cb25d/Sofyan-Amrabat" xr:uid="{8953C961-D4BC-4912-9D7C-56028FF28866}"/>
    <hyperlink ref="C267" r:id="rId98" display="https://fbref.com/en/country/MAR/Morocco-Football" xr:uid="{AEF38018-B5AA-498F-83D8-57BADB772AA7}"/>
    <hyperlink ref="E267" r:id="rId99" display="https://fbref.com/en/squads/19538871/Manchester-United-Stats" xr:uid="{C6BC50A3-4216-4353-AC50-C683656F17A7}"/>
    <hyperlink ref="AD267" r:id="rId100" display="https://fbref.com/en/players/5a2cb25d/matchlogs/2023-2024/summary/Sofyan-Amrabat-Match-Logs" xr:uid="{B70CF54B-1C57-41F7-B7C7-FFB0F0527999}"/>
    <hyperlink ref="B508" r:id="rId101" display="https://fbref.com/en/players/21a866b7/Joseph-Anang" xr:uid="{288B4A5A-01AC-4CE5-BFD2-75C50713BAD9}"/>
    <hyperlink ref="C508" r:id="rId102" display="https://fbref.com/en/country/ENG/England-Football" xr:uid="{641EA4D3-9BBA-4243-B9E7-1984B97E6373}"/>
    <hyperlink ref="E508" r:id="rId103" display="https://fbref.com/en/squads/7c21e445/West-Ham-United-Stats" xr:uid="{CAB1995B-0223-4425-88BF-5C408862BBC4}"/>
    <hyperlink ref="AD508" r:id="rId104" display="https://fbref.com/en/players/21a866b7/matchlogs/2023-2024/summary/Joseph-Anang-Match-Logs" xr:uid="{0AE27ADE-24E1-47E3-8D1C-8AF1BDDC895C}"/>
    <hyperlink ref="B3" r:id="rId105" display="https://fbref.com/en/players/e34fc66d/Joachim-Andersen" xr:uid="{81033E91-7981-466F-BBDF-C77AF1523576}"/>
    <hyperlink ref="C3" r:id="rId106" display="https://fbref.com/en/country/DEN/Denmark-Football" xr:uid="{EA052CC1-80B2-4894-A209-BFB1900B67C3}"/>
    <hyperlink ref="E3" r:id="rId107" display="https://fbref.com/en/squads/47c64c55/Crystal-Palace-Stats" xr:uid="{C15E9E9E-EE92-4322-8B9A-25E435EBEB36}"/>
    <hyperlink ref="AD3" r:id="rId108" display="https://fbref.com/en/players/e34fc66d/matchlogs/2023-2024/summary/Joachim-Andersen-Match-Logs" xr:uid="{D4B45024-D9B7-4671-BD74-8630B199D61B}"/>
    <hyperlink ref="B302" r:id="rId109" display="https://fbref.com/en/players/de31038e/Elliot-Anderson" xr:uid="{F8A977BE-5CBE-4BF6-A21B-2CEE65EA0B1C}"/>
    <hyperlink ref="C302" r:id="rId110" display="https://fbref.com/en/country/SCO/Scotland-Football" xr:uid="{EB7A153B-A617-4294-AC26-6A2C2FB2795F}"/>
    <hyperlink ref="E302" r:id="rId111" display="https://fbref.com/en/squads/b2b47a98/Newcastle-United-Stats" xr:uid="{376CB2B3-0A21-4841-BEF5-3C5A3F774096}"/>
    <hyperlink ref="AD302" r:id="rId112" display="https://fbref.com/en/players/de31038e/matchlogs/2023-2024/summary/Elliot-Anderson-Match-Logs" xr:uid="{F130B4C4-3691-47D2-ACED-523A6565B8B6}"/>
    <hyperlink ref="B509" r:id="rId113" display="https://fbref.com/en/players/536e58cc/Vincent-Angelini" xr:uid="{A2FE2F4B-F26D-48A0-9BBA-14A0DEF6FE73}"/>
    <hyperlink ref="C509" r:id="rId114" display="https://fbref.com/en/country/SCO/Scotland-Football" xr:uid="{FA022E73-00E1-4F14-8643-A7E1C6F22D6A}"/>
    <hyperlink ref="E509" r:id="rId115" display="https://fbref.com/en/squads/cd051869/Brentford-Stats" xr:uid="{801D1519-7654-43C6-81CD-4F225DAB7058}"/>
    <hyperlink ref="AD509" r:id="rId116" display="https://fbref.com/en/players/536e58cc/matchlogs/2023-2024/summary/Vincent-Angelini-Match-Logs" xr:uid="{2D76E5AE-DEA7-417A-976D-63EF7A1D950A}"/>
    <hyperlink ref="B387" r:id="rId117" display="https://fbref.com/en/players/e4238fb1/Jaidon-Anthony" xr:uid="{325F87C8-D5E5-4548-832E-FB41EFD3C993}"/>
    <hyperlink ref="C387" r:id="rId118" display="https://fbref.com/en/country/ENG/England-Football" xr:uid="{9D8309F9-84F9-47CD-8378-74475AD755F3}"/>
    <hyperlink ref="E387" r:id="rId119" display="https://fbref.com/en/squads/4ba7cbea/Bournemouth-Stats" xr:uid="{AEEC9A27-C263-4E3C-8C72-C98AC54AF58C}"/>
    <hyperlink ref="AD387" r:id="rId120" display="https://fbref.com/en/players/e4238fb1/matchlogs/2023-2024/summary/Jaidon-Anthony-Match-Logs" xr:uid="{38D93950-5A12-45BD-9A7F-71515B829581}"/>
    <hyperlink ref="B195" r:id="rId121" display="https://fbref.com/en/players/ac05f970/Michail-Antonio" xr:uid="{0BF1C720-9F7E-493D-8302-DCD9B80341D3}"/>
    <hyperlink ref="C195" r:id="rId122" display="https://fbref.com/en/country/JAM/Jamaica-Football" xr:uid="{4B08C283-CBB3-4E51-A9B3-D32E1F5C5456}"/>
    <hyperlink ref="E195" r:id="rId123" display="https://fbref.com/en/squads/7c21e445/West-Ham-United-Stats" xr:uid="{1E008F55-B816-4AE9-9006-D335F6833A38}"/>
    <hyperlink ref="AD195" r:id="rId124" display="https://fbref.com/en/players/ac05f970/matchlogs/2023-2024/summary/Michail-Antonio-Match-Logs" xr:uid="{D04FF7F0-67EC-4C88-A245-2BA839000577}"/>
    <hyperlink ref="B223" r:id="rId125" display="https://fbref.com/en/players/99127249/Antony" xr:uid="{7FA9AD2F-A350-4E6D-BC5B-2538F8D9C3AA}"/>
    <hyperlink ref="C223" r:id="rId126" display="https://fbref.com/en/country/BRA/Brazil-Football" xr:uid="{22810B90-F094-4518-B56D-B60E1D0813A4}"/>
    <hyperlink ref="E223" r:id="rId127" display="https://fbref.com/en/squads/19538871/Manchester-United-Stats" xr:uid="{E813B40F-F162-460C-A3F1-03C2A29D8F4F}"/>
    <hyperlink ref="AD223" r:id="rId128" display="https://fbref.com/en/players/99127249/matchlogs/2023-2024/summary/Antony-Match-Logs" xr:uid="{FE2964C2-A6C7-4465-A2F2-CBC73033866E}"/>
    <hyperlink ref="B130" r:id="rId129" display="https://fbref.com/en/players/05e8ca6d/Cameron-Archer" xr:uid="{88BA5358-65B4-4D3B-8E66-C7C09EF06949}"/>
    <hyperlink ref="C130" r:id="rId130" display="https://fbref.com/en/country/ENG/England-Football" xr:uid="{EBB0E07B-B0D3-4366-99ED-76F200AD6DE7}"/>
    <hyperlink ref="E130" r:id="rId131" display="https://fbref.com/en/squads/1df6b87e/Sheffield-United-Stats" xr:uid="{60E2CA0A-BC2B-459F-B34E-502700E4A0C9}"/>
    <hyperlink ref="AD130" r:id="rId132" display="https://fbref.com/en/players/05e8ca6d/matchlogs/2023-2024/summary/Cameron-Archer-Match-Logs" xr:uid="{D0D7ECFC-A91B-4054-A800-C8C9AE2C99CC}"/>
    <hyperlink ref="B483" r:id="rId133" display="https://fbref.com/en/players/05e8ca6d/Cameron-Archer" xr:uid="{56C54F7A-95E5-428B-ACE5-6F0BDFC80177}"/>
    <hyperlink ref="C483" r:id="rId134" display="https://fbref.com/en/country/ENG/England-Football" xr:uid="{D46C5227-442E-4537-B684-DE2058696E66}"/>
    <hyperlink ref="E483" r:id="rId135" display="https://fbref.com/en/squads/8602292d/Aston-Villa-Stats" xr:uid="{64A55CB6-032E-4B59-904A-E8A20ACC13FC}"/>
    <hyperlink ref="AD483" r:id="rId136" display="https://fbref.com/en/players/05e8ca6d/matchlogs/2023-2024/summary/Cameron-Archer-Match-Logs" xr:uid="{F1A9669A-F8B2-4589-91DF-8A0E55BEE630}"/>
    <hyperlink ref="B68" r:id="rId137" display="https://fbref.com/en/players/2f965a72/Alphonse-Areola" xr:uid="{57538D60-B5B3-4678-8A3A-8B5A42211723}"/>
    <hyperlink ref="C68" r:id="rId138" display="https://fbref.com/en/country/FRA/France-Football" xr:uid="{51C54B07-A1B7-464C-B1D1-8574E6D7065C}"/>
    <hyperlink ref="E68" r:id="rId139" display="https://fbref.com/en/squads/7c21e445/West-Ham-United-Stats" xr:uid="{EB20D029-DF32-4525-B5C6-8AF51FDBC16A}"/>
    <hyperlink ref="AD68" r:id="rId140" display="https://fbref.com/en/players/2f965a72/matchlogs/2023-2024/summary/Alphonse-Areola-Match-Logs" xr:uid="{292CC342-69CF-4D66-808A-A6D5AC30382A}"/>
    <hyperlink ref="B189" r:id="rId141" display="https://fbref.com/en/players/5c2b4f07/Serge-Aurier" xr:uid="{B4105D35-189D-42C3-98E4-7583E54908FE}"/>
    <hyperlink ref="C189" r:id="rId142" display="https://fbref.com/en/country/CIV/Cote-dIvoire-Football" xr:uid="{8EC4719A-CA97-4073-8EDD-C90B4DAD7667}"/>
    <hyperlink ref="E189" r:id="rId143" display="https://fbref.com/en/squads/e4a775cb/Nottingham-Forest-Stats" xr:uid="{D5BA747C-D5C3-4E6E-8F0C-302B5C8F9BE7}"/>
    <hyperlink ref="AD189" r:id="rId144" display="https://fbref.com/en/players/5c2b4f07/matchlogs/2023-2024/summary/Serge-Aurier-Match-Logs" xr:uid="{33A23A65-4CF0-4BFF-AE71-8A528270B419}"/>
    <hyperlink ref="B510" r:id="rId145" display="https://fbref.com/en/players/5e253986/Brandon-Austin" xr:uid="{E63D80AC-E919-4ACF-AB28-657A2835B9CF}"/>
    <hyperlink ref="C510" r:id="rId146" display="https://fbref.com/en/country/ENG/England-Football" xr:uid="{6BF6577B-61C1-4507-B4D2-F47BE5248F4C}"/>
    <hyperlink ref="E510" r:id="rId147" display="https://fbref.com/en/squads/361ca564/Tottenham-Hotspur-Stats" xr:uid="{D1D70329-A1FB-47F3-A01D-F4033BD04845}"/>
    <hyperlink ref="AD510" r:id="rId148" display="https://fbref.com/en/players/5e253986/matchlogs/2023-2024/summary/Brandon-Austin-Match-Logs" xr:uid="{5EB0CF59-AC99-484C-B297-903E3C2B9E0D}"/>
    <hyperlink ref="B229" r:id="rId149" display="https://fbref.com/en/players/e5478b87/Taiwo-Awoniyi" xr:uid="{F87BBEFB-1CBE-4C5C-B269-1CC869664070}"/>
    <hyperlink ref="C229" r:id="rId150" display="https://fbref.com/en/country/NGA/Nigeria-Football" xr:uid="{0DCC8DDE-4A39-418C-A795-6DB75A8940F7}"/>
    <hyperlink ref="E229" r:id="rId151" display="https://fbref.com/en/squads/e4a775cb/Nottingham-Forest-Stats" xr:uid="{7C24EEBC-4272-4FCB-8410-5A890397636B}"/>
    <hyperlink ref="AD229" r:id="rId152" display="https://fbref.com/en/players/e5478b87/matchlogs/2023-2024/summary/Taiwo-Awoniyi-Match-Logs" xr:uid="{939CC959-25C6-4B04-A8FA-682A0CF02B96}"/>
    <hyperlink ref="B52" r:id="rId153" display="https://fbref.com/en/players/da052c14/Jordan-Ayew" xr:uid="{CBD4EFA6-69CC-4933-A6E0-2DA8A6925737}"/>
    <hyperlink ref="C52" r:id="rId154" display="https://fbref.com/en/country/GHA/Ghana-Football" xr:uid="{5405B5D5-DDB1-4FB2-8A64-61E681C22798}"/>
    <hyperlink ref="E52" r:id="rId155" display="https://fbref.com/en/squads/47c64c55/Crystal-Palace-Stats" xr:uid="{C74BC709-C605-4C63-8391-68BC377D979A}"/>
    <hyperlink ref="AD52" r:id="rId156" display="https://fbref.com/en/players/da052c14/matchlogs/2023-2024/summary/Jordan-Ayew-Match-Logs" xr:uid="{0C606712-2FE3-4EE4-A081-27D019A4DCB0}"/>
    <hyperlink ref="B344" r:id="rId157" display="https://fbref.com/en/players/06df8256/Benoit-Badiashile" xr:uid="{CC016C0C-F79E-427D-B61C-A64BD0EEA6D2}"/>
    <hyperlink ref="C344" r:id="rId158" display="https://fbref.com/en/country/FRA/France-Football" xr:uid="{CD3C50F0-18EE-41F5-8A5B-B32DFD03835B}"/>
    <hyperlink ref="E344" r:id="rId159" display="https://fbref.com/en/squads/cff3d9bb/Chelsea-Stats" xr:uid="{D7E9B277-51DB-428D-9EA7-C20842F0E36B}"/>
    <hyperlink ref="AD344" r:id="rId160" display="https://fbref.com/en/players/06df8256/matchlogs/2023-2024/summary/Benoit-Badiashile-Match-Logs" xr:uid="{B660BCB3-B6F4-4DAB-8CC4-5D3ACD13D6BE}"/>
    <hyperlink ref="B251" r:id="rId161" display="https://fbref.com/en/players/3a233281/Leon-Bailey" xr:uid="{C85C8CC2-D261-4FE3-A294-C1910C2B9D67}"/>
    <hyperlink ref="C251" r:id="rId162" display="https://fbref.com/en/country/JAM/Jamaica-Football" xr:uid="{34D26B5C-9621-4600-A456-2794B81528EC}"/>
    <hyperlink ref="E251" r:id="rId163" display="https://fbref.com/en/squads/8602292d/Aston-Villa-Stats" xr:uid="{12CE6851-C725-4E65-90B7-562D8DE8C01A}"/>
    <hyperlink ref="AD251" r:id="rId164" display="https://fbref.com/en/players/3a233281/matchlogs/2023-2024/summary/Leon-Bailey-Match-Logs" xr:uid="{3587262F-8EF4-4EC1-9A03-B04EE28C1E5C}"/>
    <hyperlink ref="B511" r:id="rId165" display="https://fbref.com/en/players/32e8417f/Stefan-Bajcetic" xr:uid="{1E51F969-EEFC-4F2D-8F5C-7E4AFEFBD406}"/>
    <hyperlink ref="C511" r:id="rId166" display="https://fbref.com/en/country/ESP/Spain-Football" xr:uid="{D48A5666-36D5-4C28-8A67-2DC50AF58D7A}"/>
    <hyperlink ref="E511" r:id="rId167" display="https://fbref.com/en/squads/822bd0ba/Liverpool-Stats" xr:uid="{8BC91D67-B323-4763-8F85-DCF795CFAEBD}"/>
    <hyperlink ref="AD511" r:id="rId168" display="https://fbref.com/en/players/32e8417f/matchlogs/2023-2024/summary/Stefan-Bajcetic-Match-Logs" xr:uid="{34F8B52B-9621-4F83-9228-911CE3689A05}"/>
    <hyperlink ref="B512" r:id="rId169" display="https://fbref.com/en/players/e827567f/Ellery-Balcombe" xr:uid="{2DBCA43A-0E2C-46C9-B77E-2F2A2EBA4EB1}"/>
    <hyperlink ref="C512" r:id="rId170" display="https://fbref.com/en/country/ENG/England-Football" xr:uid="{6417017C-FE43-4CBD-AAD5-B8D6F411AF3B}"/>
    <hyperlink ref="E512" r:id="rId171" display="https://fbref.com/en/squads/cd051869/Brentford-Stats" xr:uid="{E11915E6-7A4C-4E49-9856-5B8C400FCF50}"/>
    <hyperlink ref="AD512" r:id="rId172" display="https://fbref.com/en/players/e827567f/matchlogs/2023-2024/summary/Ellery-Balcombe-Match-Logs" xr:uid="{F40483EF-F9A4-48F8-9D2D-DF6C19931072}"/>
    <hyperlink ref="B255" r:id="rId173" display="https://fbref.com/en/players/394854c4/George-Baldock" xr:uid="{AA5D0E00-97EC-4048-B974-AC9DDB5C6B84}"/>
    <hyperlink ref="C255" r:id="rId174" display="https://fbref.com/en/country/GRE/Greece-Football" xr:uid="{7A69ECFB-7931-4909-A404-964D7E1A70EC}"/>
    <hyperlink ref="E255" r:id="rId175" display="https://fbref.com/en/squads/1df6b87e/Sheffield-United-Stats" xr:uid="{EC4DF20F-FE83-4D13-9955-C15C83F530A8}"/>
    <hyperlink ref="AD255" r:id="rId176" display="https://fbref.com/en/players/394854c4/matchlogs/2023-2024/summary/George-Baldock-Match-Logs" xr:uid="{372BA5D2-A23C-42FC-BAD3-64D378B712CD}"/>
    <hyperlink ref="B281" r:id="rId177" display="https://fbref.com/en/players/a1390d2f/Carlos-Baleba" xr:uid="{BEF53980-03B0-4011-9B79-26C039343130}"/>
    <hyperlink ref="C281" r:id="rId178" display="https://fbref.com/en/country/CMR/Cameroon-Football" xr:uid="{4FE95BC5-4B95-4A0B-90E6-F4259EE8CB39}"/>
    <hyperlink ref="E281" r:id="rId179" display="https://fbref.com/en/squads/d07537b9/Brighton-and-Hove-Albion-Stats" xr:uid="{E79EB5AC-8497-4BA2-8B80-FB3CBEC03C05}"/>
    <hyperlink ref="AD281" r:id="rId180" display="https://fbref.com/en/players/a1390d2f/matchlogs/2023-2024/summary/Carlos-Baleba-Match-Logs" xr:uid="{23E154D9-28D5-46D6-BF93-1411E39C9058}"/>
    <hyperlink ref="B450" r:id="rId181" display="https://fbref.com/en/players/f449640d/Fode-Ballo-Toure" xr:uid="{AEDD3222-B615-4A78-AAB3-6243DCA3B6C5}"/>
    <hyperlink ref="C450" r:id="rId182" display="https://fbref.com/en/country/SEN/Senegal-Football" xr:uid="{54AF424A-6582-46A0-B09C-73E930119307}"/>
    <hyperlink ref="E450" r:id="rId183" display="https://fbref.com/en/squads/fd962109/Fulham-Stats" xr:uid="{BAB008E9-73ED-420C-93D4-9BE347552F4F}"/>
    <hyperlink ref="AD450" r:id="rId184" display="https://fbref.com/en/players/f449640d/matchlogs/2023-2024/summary/Fode-Ballo-Toure-Match-Logs" xr:uid="{72AAA1FE-78A9-4114-B2EC-CC1371081FF5}"/>
    <hyperlink ref="B369" r:id="rId185" display="https://fbref.com/en/players/2886c9b5/Shandon-Baptiste" xr:uid="{2E067E84-D5B3-4682-93AB-12989CBD9C6A}"/>
    <hyperlink ref="C369" r:id="rId186" display="https://fbref.com/en/country/GRN/Grenada-Football" xr:uid="{C0FFFE05-1ED1-4BEA-B65A-E608E9D639A0}"/>
    <hyperlink ref="E369" r:id="rId187" display="https://fbref.com/en/squads/cd051869/Brentford-Stats" xr:uid="{A5B86FEC-DA49-4D1D-ABEB-C9066F0E559B}"/>
    <hyperlink ref="AD369" r:id="rId188" display="https://fbref.com/en/players/2886c9b5/matchlogs/2023-2024/summary/Shandon-Baptiste-Match-Logs" xr:uid="{9245D4AA-7342-4BD3-B224-EC0BF961C7DB}"/>
    <hyperlink ref="B200" r:id="rId189" display="https://fbref.com/en/players/3a24769f/Ross-Barkley" xr:uid="{3702D8D1-3D21-41F9-BCE3-CA0A94E7192F}"/>
    <hyperlink ref="C200" r:id="rId190" display="https://fbref.com/en/country/ENG/England-Football" xr:uid="{9AE27F3D-8D2D-4B49-A075-D4071396DE5E}"/>
    <hyperlink ref="E200" r:id="rId191" display="https://fbref.com/en/squads/e297cd13/Luton-Town-Stats" xr:uid="{1E84B44E-6ACB-4042-856C-42FE9DB5F3D6}"/>
    <hyperlink ref="AD200" r:id="rId192" display="https://fbref.com/en/players/3a24769f/matchlogs/2023-2024/summary/Ross-Barkley-Match-Logs" xr:uid="{3620D858-CD92-42C3-A285-037A21C151F7}"/>
    <hyperlink ref="B371" r:id="rId193" display="https://fbref.com/en/players/3ea50f67/Harvey-Barnes" xr:uid="{1F4247B2-7BAD-43AF-8025-DF46917A4F0C}"/>
    <hyperlink ref="C371" r:id="rId194" display="https://fbref.com/en/country/ENG/England-Football" xr:uid="{A751DCCC-0D76-4FBD-B77E-550B5A4566FC}"/>
    <hyperlink ref="E371" r:id="rId195" display="https://fbref.com/en/squads/b2b47a98/Newcastle-United-Stats" xr:uid="{D2DA3D28-82C6-4008-97DB-DE692EF132C0}"/>
    <hyperlink ref="AD371" r:id="rId196" display="https://fbref.com/en/players/3ea50f67/matchlogs/2023-2024/summary/Harvey-Barnes-Match-Logs" xr:uid="{2BEA5819-808F-4D2D-BE0E-28A45DD6A903}"/>
    <hyperlink ref="B513" r:id="rId197" display="https://fbref.com/en/players/85d7679f/Luca-Barrington" xr:uid="{B3A8163E-8410-4DB3-A0FC-08CE2F9CDCC6}"/>
    <hyperlink ref="C513" r:id="rId198" display="https://fbref.com/en/country/ENG/England-Football" xr:uid="{1CB43146-2197-46DE-9EA7-26C541C622B6}"/>
    <hyperlink ref="E513" r:id="rId199" display="https://fbref.com/en/squads/d07537b9/Brighton-and-Hove-Albion-Stats" xr:uid="{D73D2BD6-AB62-4924-814E-8AB9ED6350B3}"/>
    <hyperlink ref="AD513" r:id="rId200" display="https://fbref.com/en/players/85d7679f/matchlogs/2023-2024/summary/Luca-Barrington-Match-Logs" xr:uid="{2C427CD3-7255-4546-8C64-1A55C38D6942}"/>
    <hyperlink ref="B332" r:id="rId201" display="https://fbref.com/en/players/1aa84968/Chris-Basham" xr:uid="{21B23547-26E4-4ED4-923D-2F0CA4F004D0}"/>
    <hyperlink ref="C332" r:id="rId202" display="https://fbref.com/en/country/ENG/England-Football" xr:uid="{57A62D43-C6FD-419A-85A4-844DE43DF11C}"/>
    <hyperlink ref="E332" r:id="rId203" display="https://fbref.com/en/squads/1df6b87e/Sheffield-United-Stats" xr:uid="{00B281A6-2C82-4560-A281-F7A59C9E6386}"/>
    <hyperlink ref="AD332" r:id="rId204" display="https://fbref.com/en/players/1aa84968/matchlogs/2023-2024/summary/Chris-Basham-Match-Logs" xr:uid="{230FFF69-5257-4359-80DF-BAC6C1A5E943}"/>
    <hyperlink ref="B183" r:id="rId205" display="https://fbref.com/en/players/a36524bf/Calvin-Bassey" xr:uid="{B7F3F79C-21DF-4F2E-B0E1-8356E8F4D24E}"/>
    <hyperlink ref="C183" r:id="rId206" display="https://fbref.com/en/country/NGA/Nigeria-Football" xr:uid="{9B6C3E58-DC57-453E-B850-95D884FE5A12}"/>
    <hyperlink ref="E183" r:id="rId207" display="https://fbref.com/en/squads/fd962109/Fulham-Stats" xr:uid="{77AB6779-B103-44AB-BC14-EFBFAB6A70DB}"/>
    <hyperlink ref="AD183" r:id="rId208" display="https://fbref.com/en/players/a36524bf/matchlogs/2023-2024/summary/Calvin-Bassey-Match-Logs" xr:uid="{FE96D5A0-6F99-4995-9B2A-5228B1CE78D5}"/>
    <hyperlink ref="B514" r:id="rId209" display="https://fbref.com/en/players/072e68ed/Altay-Bayindir" xr:uid="{2C739F10-7311-43BC-9DE5-644DA7BCB687}"/>
    <hyperlink ref="C514" r:id="rId210" display="https://fbref.com/en/country/TUR/Turkey-Football" xr:uid="{DFFEE9F8-DE70-444D-A8EA-F07D496554FE}"/>
    <hyperlink ref="E514" r:id="rId211" display="https://fbref.com/en/squads/19538871/Manchester-United-Stats" xr:uid="{36D75CBB-4580-47C1-B45B-09BEC7F882EF}"/>
    <hyperlink ref="AD514" r:id="rId212" display="https://fbref.com/en/players/072e68ed/matchlogs/2023-2024/summary/Altay-Bayindir-Match-Logs" xr:uid="{19A307EE-C2E4-4167-A45D-B664A9BE89DC}"/>
    <hyperlink ref="B515" r:id="rId213" display="https://fbref.com/en/players/7cbd6d68/Eddie-Beach" xr:uid="{326D45CB-3B09-43C5-87C7-18EF267152FA}"/>
    <hyperlink ref="C515" r:id="rId214" display="https://fbref.com/en/country/WAL/Wales-Football" xr:uid="{012E36D0-5FDC-4685-BF5E-3DE9502DBC81}"/>
    <hyperlink ref="E515" r:id="rId215" display="https://fbref.com/en/squads/cff3d9bb/Chelsea-Stats" xr:uid="{2F6EED79-ED43-41B1-936C-002F9CD0E6BA}"/>
    <hyperlink ref="AD515" r:id="rId216" display="https://fbref.com/en/players/7cbd6d68/matchlogs/2023-2024/summary/Eddie-Beach-Match-Logs" xr:uid="{072DE102-0773-4613-AC8D-3F36A81ADEA3}"/>
    <hyperlink ref="B490" r:id="rId217" display="https://fbref.com/en/players/50dc94ce/Donny-van-de-Beek" xr:uid="{569E3FCB-80D0-44DD-A3A0-F4542C421559}"/>
    <hyperlink ref="C490" r:id="rId218" display="https://fbref.com/en/country/NED/Netherlands-Football" xr:uid="{BC83C9DC-6EB6-41CD-8D4B-990567AC80BB}"/>
    <hyperlink ref="E490" r:id="rId219" display="https://fbref.com/en/squads/19538871/Manchester-United-Stats" xr:uid="{B7F977B9-CB54-42AC-B874-05BCFCB8CCA2}"/>
    <hyperlink ref="AD490" r:id="rId220" display="https://fbref.com/en/players/50dc94ce/matchlogs/2023-2024/summary/Donny-van-de-Beek-Match-Logs" xr:uid="{AD2A99BB-EFA7-42AF-946B-AA1A6697169E}"/>
    <hyperlink ref="B161" r:id="rId221" display="https://fbref.com/en/players/399e9474/Amarii-Bell" xr:uid="{12C583C7-2819-4FB5-AB70-14DC6DAE1B45}"/>
    <hyperlink ref="C161" r:id="rId222" display="https://fbref.com/en/country/JAM/Jamaica-Football" xr:uid="{4B408203-53C9-4380-B9D1-0B5FB2462176}"/>
    <hyperlink ref="E161" r:id="rId223" display="https://fbref.com/en/squads/e297cd13/Luton-Town-Stats" xr:uid="{555507F4-0BAF-4C3A-AA41-C5EECFDA0202}"/>
    <hyperlink ref="AD161" r:id="rId224" display="https://fbref.com/en/players/399e9474/matchlogs/2023-2024/summary/Amarii-Bell-Match-Logs" xr:uid="{BDFE0533-DE0C-416D-8C28-BAD711A1D28F}"/>
    <hyperlink ref="B319" r:id="rId225" display="https://fbref.com/en/players/10f0fdd3/Jean-Ricner-Bellegarde" xr:uid="{8BBD2B07-1187-4B5A-9DEE-DE3E0976E02F}"/>
    <hyperlink ref="C319" r:id="rId226" display="https://fbref.com/en/country/FRA/France-Football" xr:uid="{13C7DA23-7FD4-4E05-B8EF-DB342E22599F}"/>
    <hyperlink ref="E319" r:id="rId227" display="https://fbref.com/en/squads/8cec06e1/Wolverhampton-Wanderers-Stats" xr:uid="{D0219D90-347A-4A1C-BFBB-45757DB30836}"/>
    <hyperlink ref="AD319" r:id="rId228" display="https://fbref.com/en/players/10f0fdd3/matchlogs/2023-2024/summary/Jean-Ricner-Bellegarde-Match-Logs" xr:uid="{734AD690-69EC-4A4A-8906-3A24B983F7F0}"/>
    <hyperlink ref="B388" r:id="rId229" display="https://fbref.com/en/players/9ade9ce1/Anis-Ben-Slimane" xr:uid="{AE09DEA1-1D4E-4578-B1EB-6D1C4FADD62B}"/>
    <hyperlink ref="C388" r:id="rId230" display="https://fbref.com/en/country/TUN/Tunisia-Football" xr:uid="{7D11E75E-96AE-4D5C-B7DC-6AFF20615D3C}"/>
    <hyperlink ref="E388" r:id="rId231" display="https://fbref.com/en/squads/1df6b87e/Sheffield-United-Stats" xr:uid="{D3B1608E-B22D-481F-9F4D-ECFF0AC0BB5D}"/>
    <hyperlink ref="AD388" r:id="rId232" display="https://fbref.com/en/players/9ade9ce1/matchlogs/2023-2024/summary/Anis-Ben-Slimane-Match-Logs" xr:uid="{24E5D238-4B57-42CF-B611-A85854DD9118}"/>
    <hyperlink ref="B276" r:id="rId233" display="https://fbref.com/en/players/5a04fd92/Said-Benrahma" xr:uid="{0ED35058-610C-44C6-A09C-3000F83A17B8}"/>
    <hyperlink ref="C276" r:id="rId234" display="https://fbref.com/en/country/ALG/Algeria-Football" xr:uid="{F77577C1-9112-481E-8F97-B412BEED5903}"/>
    <hyperlink ref="E276" r:id="rId235" display="https://fbref.com/en/squads/7c21e445/West-Ham-United-Stats" xr:uid="{7D41005A-A315-41EB-8C37-6106BC8F062F}"/>
    <hyperlink ref="AD276" r:id="rId236" display="https://fbref.com/en/players/5a04fd92/matchlogs/2023-2024/summary/Said-Benrahma-Match-Logs" xr:uid="{B85B9512-F774-458F-B7B6-10D386C07B0A}"/>
    <hyperlink ref="B427" r:id="rId237" display="https://fbref.com/en/players/3b8674e6/Rodrigo-Bentancur" xr:uid="{D1000EC3-5CE2-451D-A6D6-49B3CD9830D0}"/>
    <hyperlink ref="C427" r:id="rId238" display="https://fbref.com/en/country/URU/Uruguay-Football" xr:uid="{66EC0D59-5F1A-4EE1-8A97-943FB7972BF6}"/>
    <hyperlink ref="E427" r:id="rId239" display="https://fbref.com/en/squads/361ca564/Tottenham-Hotspur-Stats" xr:uid="{A6F84961-D5B4-4D77-843D-8AE4781752E0}"/>
    <hyperlink ref="AD427" r:id="rId240" display="https://fbref.com/en/players/3b8674e6/matchlogs/2023-2024/summary/Rodrigo-Bentancur-Match-Logs" xr:uid="{17AF8634-1C86-49FF-A5C5-0ADA70BB6480}"/>
    <hyperlink ref="B385" r:id="rId241" display="https://fbref.com/en/players/68db6358/Daniel-Bentley" xr:uid="{A69A0542-F255-475D-A687-A38B6939AC7D}"/>
    <hyperlink ref="C385" r:id="rId242" display="https://fbref.com/en/country/ENG/England-Football" xr:uid="{654150C3-8703-447B-850C-40972897F78C}"/>
    <hyperlink ref="E385" r:id="rId243" display="https://fbref.com/en/squads/8cec06e1/Wolverhampton-Wanderers-Stats" xr:uid="{3CA99D83-60AB-4EBC-B520-48B5AD771F0D}"/>
    <hyperlink ref="AD385" r:id="rId244" display="https://fbref.com/en/players/68db6358/matchlogs/2023-2024/summary/Daniel-Bentley-Match-Logs" xr:uid="{65BDA39D-1AA7-42E3-BD9D-E2803ADD4CF3}"/>
    <hyperlink ref="B232" r:id="rId245" display="https://fbref.com/en/players/f72293fc/Johann-Berg-Gudmundsson" xr:uid="{8ACDF916-45C7-4B7B-B892-E5611083EFA8}"/>
    <hyperlink ref="C232" r:id="rId246" display="https://fbref.com/en/country/ISL/Iceland-Football" xr:uid="{97029FC3-9181-4708-8E75-112A7BF79B93}"/>
    <hyperlink ref="E232" r:id="rId247" display="https://fbref.com/en/squads/943e8050/Burnley-Stats" xr:uid="{8C2CB3D3-CEF8-4B0A-AE92-0B0C3D2E9B94}"/>
    <hyperlink ref="AD232" r:id="rId248" display="https://fbref.com/en/players/f72293fc/matchlogs/2023-2024/summary/Johann-Berg-Gudmundsson-Match-Logs" xr:uid="{342FB08F-617B-4F93-88F6-24C3AC4CF555}"/>
    <hyperlink ref="B95" r:id="rId249" display="https://fbref.com/en/players/d0b6129f/Sander-Berge" xr:uid="{1B9BE8B0-64BE-42D1-AC39-60504AF8C2F7}"/>
    <hyperlink ref="C95" r:id="rId250" display="https://fbref.com/en/country/NOR/Norway-Football" xr:uid="{7EC69511-9BB9-4D32-9D3D-53B3195F29B5}"/>
    <hyperlink ref="E95" r:id="rId251" display="https://fbref.com/en/squads/943e8050/Burnley-Stats" xr:uid="{97927840-8F4E-4136-A0BC-2B8FE9CC2C94}"/>
    <hyperlink ref="AD95" r:id="rId252" display="https://fbref.com/en/players/d0b6129f/matchlogs/2023-2024/summary/Sander-Berge-Match-Logs" xr:uid="{3737CBF0-0ACD-4F3E-9B05-CF83EB392712}"/>
    <hyperlink ref="B516" r:id="rId253" display="https://fbref.com/en/players/b59c2a92/Lucas-Bergstrom" xr:uid="{613B3B19-D67B-4A54-97AB-8C83F72F2CEC}"/>
    <hyperlink ref="C516" r:id="rId254" display="https://fbref.com/en/country/FIN/Finland-Football" xr:uid="{A240FFA8-26A0-462A-A1DE-F05801172A9F}"/>
    <hyperlink ref="E516" r:id="rId255" display="https://fbref.com/en/squads/cff3d9bb/Chelsea-Stats" xr:uid="{C952628E-E34F-4159-9B3B-2D8DFCA581A5}"/>
    <hyperlink ref="AD516" r:id="rId256" display="https://fbref.com/en/players/b59c2a92/matchlogs/2023-2024/summary/Lucas-Bergstrom-Match-Logs" xr:uid="{CFEE80E1-1B21-403C-9917-F759DCCC15A4}"/>
    <hyperlink ref="B456" r:id="rId257" display="https://fbref.com/en/players/2aaadf33/Luke-Berry" xr:uid="{D7CC219E-2ED8-497F-BD5D-3D186837F985}"/>
    <hyperlink ref="C456" r:id="rId258" display="https://fbref.com/en/country/ENG/England-Football" xr:uid="{AE69183A-5ED4-4A15-8858-ABB3948A7614}"/>
    <hyperlink ref="E456" r:id="rId259" display="https://fbref.com/en/squads/e297cd13/Luton-Town-Stats" xr:uid="{B00BC808-57AC-413E-962B-D3FFCCD399AE}"/>
    <hyperlink ref="AD456" r:id="rId260" display="https://fbref.com/en/players/2aaadf33/matchlogs/2023-2024/summary/Luke-Berry-Match-Logs" xr:uid="{021ADD2F-2F83-4F08-AE3D-53C902CAB212}"/>
    <hyperlink ref="B301" r:id="rId261" display="https://fbref.com/en/players/ed5c0319/Beto" xr:uid="{212CE6D6-A074-43A4-B50B-C41B49AB2962}"/>
    <hyperlink ref="C301" r:id="rId262" display="https://fbref.com/en/country/GNB/Guinea-Bissau-Football" xr:uid="{A49A4C1D-3CB1-4E91-A11F-124D4DFA5C0B}"/>
    <hyperlink ref="E301" r:id="rId263" display="https://fbref.com/en/squads/d3fd31cc/Everton-Stats" xr:uid="{4EE92D69-8C2B-4FEB-9081-424DE567F031}"/>
    <hyperlink ref="AD301" r:id="rId264" display="https://fbref.com/en/players/ed5c0319/matchlogs/2023-2024/summary/Beto-Match-Logs" xr:uid="{EA130006-0A41-4C5D-BC0B-8181A22EAC04}"/>
    <hyperlink ref="B153" r:id="rId265" display="https://fbref.com/en/players/9af1f9ff/Jordan-Beyer" xr:uid="{C0F06946-7ACB-42FC-B159-D7B9B08DADD7}"/>
    <hyperlink ref="C153" r:id="rId266" display="https://fbref.com/en/country/GER/Germany-Football" xr:uid="{D017D616-A0B8-44F6-A8C0-46B3C08F31A0}"/>
    <hyperlink ref="E153" r:id="rId267" display="https://fbref.com/en/squads/943e8050/Burnley-Stats" xr:uid="{FC5DE234-8AB0-4005-B6F2-D20273C5C7A2}"/>
    <hyperlink ref="AD153" r:id="rId268" display="https://fbref.com/en/players/9af1f9ff/matchlogs/2023-2024/summary/Jordan-Beyer-Match-Logs" xr:uid="{762892D1-E288-4AF2-B30A-91E7770CBA47}"/>
    <hyperlink ref="B125" r:id="rId269" display="https://fbref.com/en/players/d328a254/Philip-Billing" xr:uid="{312E0C70-DD0D-4A2A-B078-488CB0F5A51C}"/>
    <hyperlink ref="C125" r:id="rId270" display="https://fbref.com/en/country/DEN/Denmark-Football" xr:uid="{40105256-CFF0-4A94-BFEB-4ED0386D2802}"/>
    <hyperlink ref="E125" r:id="rId271" display="https://fbref.com/en/squads/4ba7cbea/Bournemouth-Stats" xr:uid="{4B926DA5-EEA3-4D64-A3E7-C5B2CBB385D4}"/>
    <hyperlink ref="AD125" r:id="rId272" display="https://fbref.com/en/players/d328a254/matchlogs/2023-2024/summary/Philip-Billing-Match-Logs" xr:uid="{EAFB3EA3-8BE4-4307-BC97-5A7D2CA6E9D5}"/>
    <hyperlink ref="B104" r:id="rId273" display="https://fbref.com/en/players/6c203af0/Yves-Bissouma" xr:uid="{4E24FE39-2E2D-4BD5-AF90-D3BEFC62B3EA}"/>
    <hyperlink ref="C104" r:id="rId274" display="https://fbref.com/en/country/MLI/Mali-Football" xr:uid="{DC8A8A16-BA52-46B4-AC1F-6D3037C39687}"/>
    <hyperlink ref="E104" r:id="rId275" display="https://fbref.com/en/squads/361ca564/Tottenham-Hotspur-Stats" xr:uid="{2650B767-24ED-4F0D-AF98-5D140BE182BF}"/>
    <hyperlink ref="AD104" r:id="rId276" display="https://fbref.com/en/players/6c203af0/matchlogs/2023-2024/summary/Yves-Bissouma-Match-Logs" xr:uid="{E3B99EE7-211C-4076-A095-F68DC2AF6513}"/>
    <hyperlink ref="B467" r:id="rId277" display="https://fbref.com/en/players/4c5835e6/Benicio-Boaitey" xr:uid="{131D4619-8FCE-4CB1-996F-95AED2DD7C72}"/>
    <hyperlink ref="C467" r:id="rId278" display="https://fbref.com/en/country/ENG/England-Football" xr:uid="{80943AAE-4F6F-40DA-A15C-9C3E845E309B}"/>
    <hyperlink ref="E467" r:id="rId279" display="https://fbref.com/en/squads/d07537b9/Brighton-and-Hove-Albion-Stats" xr:uid="{B1187B65-AF10-408B-9088-E738266C20EC}"/>
    <hyperlink ref="AD467" r:id="rId280" display="https://fbref.com/en/players/4c5835e6/matchlogs/2023-2024/summary/Benicio-Boaitey-Match-Logs" xr:uid="{CB063D70-3713-477E-AD77-990E5CA928D9}"/>
    <hyperlink ref="B438" r:id="rId281" display="https://fbref.com/en/players/eed2427e/Oscar-Bobb" xr:uid="{51F657F8-4E0A-4C51-AC64-3488019BCB89}"/>
    <hyperlink ref="C438" r:id="rId282" display="https://fbref.com/en/country/NOR/Norway-Football" xr:uid="{AEB6E726-8D25-49F7-A20E-F7AEFE2A4DBD}"/>
    <hyperlink ref="E438" r:id="rId283" display="https://fbref.com/en/squads/b8fd03ef/Manchester-City-Stats" xr:uid="{BF2DED5D-3EB7-49D7-A2CB-1CBE47B9AF71}"/>
    <hyperlink ref="AD438" r:id="rId284" display="https://fbref.com/en/players/eed2427e/matchlogs/2023-2024/summary/Oscar-Bobb-Match-Logs" xr:uid="{9C9DB472-C8C6-49CD-A3FD-68071BB0A1A6}"/>
    <hyperlink ref="B154" r:id="rId285" display="https://fbref.com/en/players/ae5019e6/Jayden-Bogle" xr:uid="{7B1446E3-156F-4AAC-B198-D190873B4A4A}"/>
    <hyperlink ref="C154" r:id="rId286" display="https://fbref.com/en/country/ENG/England-Football" xr:uid="{58DF1D93-8038-45A1-96DE-84D303B0C4ED}"/>
    <hyperlink ref="E154" r:id="rId287" display="https://fbref.com/en/squads/1df6b87e/Sheffield-United-Stats" xr:uid="{3B34AD3A-754D-4D8B-9295-76A61389D7D9}"/>
    <hyperlink ref="AD154" r:id="rId288" display="https://fbref.com/en/players/ae5019e6/matchlogs/2023-2024/summary/Jayden-Bogle-Match-Logs" xr:uid="{3259C028-4073-4EA5-B812-0B3BC774CE7D}"/>
    <hyperlink ref="B169" r:id="rId289" display="https://fbref.com/en/players/a4ac4b8f/Willy-Boly" xr:uid="{9F847BC1-ED7A-4458-A6E4-DF0D6CC32EFC}"/>
    <hyperlink ref="C169" r:id="rId290" display="https://fbref.com/en/country/CIV/Cote-dIvoire-Football" xr:uid="{2A3CD32B-198D-4B89-98EB-D8FC714B31AE}"/>
    <hyperlink ref="E169" r:id="rId291" display="https://fbref.com/en/squads/e4a775cb/Nottingham-Forest-Stats" xr:uid="{E546A528-4883-41CE-B0D2-125AAF34509E}"/>
    <hyperlink ref="AD169" r:id="rId292" display="https://fbref.com/en/players/a4ac4b8f/matchlogs/2023-2024/summary/Willy-Boly-Match-Logs" xr:uid="{397CEC29-0C1E-48E7-817A-D8EEAC11B51E}"/>
    <hyperlink ref="B293" r:id="rId293" display="https://fbref.com/en/players/ccce7025/Sven-Botman" xr:uid="{B0A62733-8BD9-452E-9553-12660D10158B}"/>
    <hyperlink ref="C293" r:id="rId294" display="https://fbref.com/en/country/NED/Netherlands-Football" xr:uid="{ADDFBA36-E4C4-4CB7-A18F-7B77357BBAFA}"/>
    <hyperlink ref="E293" r:id="rId295" display="https://fbref.com/en/squads/b2b47a98/Newcastle-United-Stats" xr:uid="{CDEE2E76-CC44-4B41-BBE1-DBB9CB71B97D}"/>
    <hyperlink ref="AD293" r:id="rId296" display="https://fbref.com/en/players/ccce7025/matchlogs/2023-2024/summary/Sven-Botman-Match-Logs" xr:uid="{3B6058BF-9D44-477D-93DE-EAAD2732A459}"/>
    <hyperlink ref="B39" r:id="rId297" display="https://fbref.com/en/players/79c84d1c/Jarrod-Bowen" xr:uid="{B2922E35-9572-42BD-824C-AEF6B59EDD00}"/>
    <hyperlink ref="C39" r:id="rId298" display="https://fbref.com/en/country/ENG/England-Football" xr:uid="{FF86D1A0-89D2-4E05-8BBE-2CB3A4EAB44C}"/>
    <hyperlink ref="E39" r:id="rId299" display="https://fbref.com/en/squads/7c21e445/West-Ham-United-Stats" xr:uid="{C4C6BD3C-CB7E-4B2F-9664-56523CAC2E77}"/>
    <hyperlink ref="AD39" r:id="rId300" display="https://fbref.com/en/players/79c84d1c/matchlogs/2023-2024/summary/Jarrod-Bowen-Match-Logs" xr:uid="{900E4CAD-2140-40D0-8C1F-1022495612C9}"/>
    <hyperlink ref="B517" r:id="rId301" display="https://fbref.com/en/players/bbd67769/Conor-Bradley" xr:uid="{F3046CCF-2475-4530-9A8B-A8C66AF33AB1}"/>
    <hyperlink ref="C517" r:id="rId302" display="https://fbref.com/en/country/NIR/Northern-Ireland-Football" xr:uid="{87B604AF-9A75-4682-8DC3-95205BCA3EF2}"/>
    <hyperlink ref="E517" r:id="rId303" display="https://fbref.com/en/squads/822bd0ba/Liverpool-Stats" xr:uid="{D311615D-5136-4ACD-89F2-009B938A6BDF}"/>
    <hyperlink ref="AD517" r:id="rId304" display="https://fbref.com/en/players/bbd67769/matchlogs/2023-2024/summary/Conor-Bradley-Match-Logs" xr:uid="{F5CAB1D5-AC2F-46DF-BFC0-BAADA0BC25B1}"/>
    <hyperlink ref="B69" r:id="rId305" display="https://fbref.com/en/players/c1949191/Jarrad-Branthwaite" xr:uid="{49F92A28-7DF8-426B-943C-7BEBD141A9E0}"/>
    <hyperlink ref="C69" r:id="rId306" display="https://fbref.com/en/country/ENG/England-Football" xr:uid="{22356F87-1535-45DC-8D44-7A4C00AFB01F}"/>
    <hyperlink ref="E69" r:id="rId307" display="https://fbref.com/en/squads/d3fd31cc/Everton-Stats" xr:uid="{E08F3916-E17C-412E-8A6F-E38760EDAF78}"/>
    <hyperlink ref="AD69" r:id="rId308" display="https://fbref.com/en/players/c1949191/matchlogs/2023-2024/summary/Jarrad-Branthwaite-Match-Logs" xr:uid="{E785209C-ABA9-4013-8AA8-725593DD76C9}"/>
    <hyperlink ref="B384" r:id="rId309" display="https://fbref.com/en/players/30e81a88/Rhian-Brewster" xr:uid="{D8D20A72-50E0-4F27-8BFA-5BF62D062E1E}"/>
    <hyperlink ref="C384" r:id="rId310" display="https://fbref.com/en/country/ENG/England-Football" xr:uid="{429C034A-EF27-4988-9043-F9B2E319CFF0}"/>
    <hyperlink ref="E384" r:id="rId311" display="https://fbref.com/en/squads/1df6b87e/Sheffield-United-Stats" xr:uid="{09110E5A-8FC7-4714-B9CD-7D788EC6CDEC}"/>
    <hyperlink ref="AD384" r:id="rId312" display="https://fbref.com/en/players/30e81a88/matchlogs/2023-2024/summary/Rhian-Brewster-Match-Logs" xr:uid="{02126B59-B25B-45D8-8198-333B63B18443}"/>
    <hyperlink ref="B518" r:id="rId313" display="https://fbref.com/en/players/c2c5ecda/Ethan-Brierley" xr:uid="{C4D3198C-5C3A-48EC-9FE3-A75F9C18735D}"/>
    <hyperlink ref="C518" r:id="rId314" display="https://fbref.com/en/country/ENG/England-Football" xr:uid="{4B3CDAE4-0AE1-457D-9BB5-E99A2F7A77A8}"/>
    <hyperlink ref="E518" r:id="rId315" display="https://fbref.com/en/squads/cd051869/Brentford-Stats" xr:uid="{5A374AD9-682E-419F-956E-0D29CF57C14C}"/>
    <hyperlink ref="AD518" r:id="rId316" display="https://fbref.com/en/players/c2c5ecda/matchlogs/2023-2024/summary/Ethan-Brierley-Match-Logs" xr:uid="{93AEC6D2-6CC1-4A7D-8A29-17871A0C4B6E}"/>
    <hyperlink ref="B360" r:id="rId317" display="https://fbref.com/en/players/97220da2/Armando-Broja" xr:uid="{025E845C-5F4B-4A21-82FD-B4E346BB12F7}"/>
    <hyperlink ref="C360" r:id="rId318" display="https://fbref.com/en/country/ALB/Albania-Football" xr:uid="{45A94125-C22A-4233-99AA-1C7FA4833999}"/>
    <hyperlink ref="E360" r:id="rId319" display="https://fbref.com/en/squads/cff3d9bb/Chelsea-Stats" xr:uid="{86938DE5-4081-4EEC-B520-CBEFAAA121C0}"/>
    <hyperlink ref="AD360" r:id="rId320" display="https://fbref.com/en/players/97220da2/matchlogs/2023-2024/summary/Armando-Broja-Match-Logs" xr:uid="{EE75351B-A131-46EC-A3C8-FEF863D105E7}"/>
    <hyperlink ref="B519" r:id="rId321" display="https://fbref.com/en/players/330f638c/Joshua-Brooking" xr:uid="{A9306162-21F1-40BA-8AD8-7554D3A1A957}"/>
    <hyperlink ref="C519" r:id="rId322" display="https://fbref.com/en/country/ENG/England-Football" xr:uid="{FEF1C272-2D8D-4146-8F7F-C632C25C7851}"/>
    <hyperlink ref="E519" r:id="rId323" display="https://fbref.com/en/squads/cff3d9bb/Chelsea-Stats" xr:uid="{E1B6C257-D2E1-4092-BE86-21F77A01740A}"/>
    <hyperlink ref="AD519" r:id="rId324" display="https://fbref.com/en/players/330f638c/matchlogs/2023-2024/summary/Joshua-Brooking-Match-Logs" xr:uid="{27E79B20-75C3-46E1-AFE2-4FB0FE0EB78A}"/>
    <hyperlink ref="B382" r:id="rId325" display="https://fbref.com/en/players/5f346071/Andre-Brooks" xr:uid="{C16A0D67-5843-4B55-9427-EBA6590E110D}"/>
    <hyperlink ref="C382" r:id="rId326" display="https://fbref.com/en/country/ENG/England-Football" xr:uid="{891D3F52-FE94-4CE0-B851-C6DEC6331647}"/>
    <hyperlink ref="E382" r:id="rId327" display="https://fbref.com/en/squads/1df6b87e/Sheffield-United-Stats" xr:uid="{BACFB6F8-E655-45A5-8152-0D5B9FD35D96}"/>
    <hyperlink ref="AD382" r:id="rId328" display="https://fbref.com/en/players/5f346071/matchlogs/2023-2024/summary/Andre-Brooks-Match-Logs" xr:uid="{7DE4947C-DF16-48B1-894E-BBEB27269877}"/>
    <hyperlink ref="B358" r:id="rId329" display="https://fbref.com/en/players/dc4cae05/David-Brooks" xr:uid="{DD89337F-09BB-4D55-8EF4-401B4A46BD04}"/>
    <hyperlink ref="C358" r:id="rId330" display="https://fbref.com/en/country/WAL/Wales-Football" xr:uid="{414DE9EE-67CA-45AB-9015-88EC61394811}"/>
    <hyperlink ref="E358" r:id="rId331" display="https://fbref.com/en/squads/4ba7cbea/Bournemouth-Stats" xr:uid="{CA24C437-753F-4121-92A6-FD071F4854D2}"/>
    <hyperlink ref="AD358" r:id="rId332" display="https://fbref.com/en/players/dc4cae05/matchlogs/2023-2024/summary/David-Brooks-Match-Logs" xr:uid="{45A486FD-B9B6-46D8-A706-C252AF03769F}"/>
    <hyperlink ref="B204" r:id="rId333" display="https://fbref.com/en/players/ca18c8f1/Jacob-Brown" xr:uid="{09CD127A-E11A-4D94-BD62-72FC86E35755}"/>
    <hyperlink ref="C204" r:id="rId334" display="https://fbref.com/en/country/SCO/Scotland-Football" xr:uid="{FC6C09C8-6FDA-4878-B99F-B8D14DB6E706}"/>
    <hyperlink ref="E204" r:id="rId335" display="https://fbref.com/en/squads/e297cd13/Luton-Town-Stats" xr:uid="{CA242796-A0B9-4221-A05E-63D95D1D7864}"/>
    <hyperlink ref="AD204" r:id="rId336" display="https://fbref.com/en/players/ca18c8f1/matchlogs/2023-2024/summary/Jacob-Brown-Match-Logs" xr:uid="{0D72670E-D6D4-4DEC-A17E-1C6A520D73E4}"/>
    <hyperlink ref="B102" r:id="rId337" display="https://fbref.com/en/players/47369df8/Josh-Brownhill" xr:uid="{3EFEAF9B-6C86-4335-A2D2-1F9DE9E258CB}"/>
    <hyperlink ref="C102" r:id="rId338" display="https://fbref.com/en/country/ENG/England-Football" xr:uid="{6F29F273-446C-4619-A897-B81DA3B89A7A}"/>
    <hyperlink ref="E102" r:id="rId339" display="https://fbref.com/en/squads/943e8050/Burnley-Stats" xr:uid="{0CD0989F-0186-4F52-B4F8-ADE8E52C0277}"/>
    <hyperlink ref="AD102" r:id="rId340" display="https://fbref.com/en/players/47369df8/matchlogs/2023-2024/summary/Josh-Brownhill-Match-Logs" xr:uid="{F981CED4-3E75-4C5C-90F0-8A3C3336B2EE}"/>
    <hyperlink ref="B331" r:id="rId341" display="https://fbref.com/en/players/4e204552/Jacob-Bruun-Larsen" xr:uid="{7DA59DBB-557B-42FD-AAAC-AE02DFB5A71B}"/>
    <hyperlink ref="C331" r:id="rId342" display="https://fbref.com/en/country/DEN/Denmark-Football" xr:uid="{96AB424B-550C-44F7-831A-E784919D7D58}"/>
    <hyperlink ref="E331" r:id="rId343" display="https://fbref.com/en/squads/943e8050/Burnley-Stats" xr:uid="{8717E1E5-9F06-46BE-80D3-86DC54AB245C}"/>
    <hyperlink ref="AD331" r:id="rId344" display="https://fbref.com/en/players/4e204552/matchlogs/2023-2024/summary/Jacob-Bruun-Larsen-Match-Logs" xr:uid="{E1B21FA1-B1DF-464D-8257-87029DB467CD}"/>
    <hyperlink ref="B325" r:id="rId345" display="https://fbref.com/en/players/bfc3b3a0/Hugo-Bueno" xr:uid="{6084BDFC-CA22-4330-82AD-C146B6F8A64C}"/>
    <hyperlink ref="C325" r:id="rId346" display="https://fbref.com/en/country/ESP/Spain-Football" xr:uid="{106FACEB-7ADD-426F-9B92-D23D5FDF98D2}"/>
    <hyperlink ref="E325" r:id="rId347" display="https://fbref.com/en/squads/8cec06e1/Wolverhampton-Wanderers-Stats" xr:uid="{6D84116C-2FB1-456C-A954-B79B041D4D71}"/>
    <hyperlink ref="AD325" r:id="rId348" display="https://fbref.com/en/players/bfc3b3a0/matchlogs/2023-2024/summary/Hugo-Bueno-Match-Logs" xr:uid="{40A6DABE-87C2-4207-B95D-C140EDD128C1}"/>
    <hyperlink ref="B428" r:id="rId349" display="https://fbref.com/en/players/edc98fac/Santiago-Bueno" xr:uid="{6CA2E351-A92F-4AE2-926A-8A2DE9F0C6EA}"/>
    <hyperlink ref="C428" r:id="rId350" display="https://fbref.com/en/country/URU/Uruguay-Football" xr:uid="{0EF946C7-0DC6-473B-8BC1-D9E81D61E275}"/>
    <hyperlink ref="E428" r:id="rId351" display="https://fbref.com/en/squads/8cec06e1/Wolverhampton-Wanderers-Stats" xr:uid="{5D243236-CA15-4E2E-A2A5-C7A6AC622729}"/>
    <hyperlink ref="AD428" r:id="rId352" display="https://fbref.com/en/players/edc98fac/matchlogs/2023-2024/summary/Santiago-Bueno-Match-Logs" xr:uid="{7B64D539-8CEB-46FC-95B4-DE8961B9EA36}"/>
    <hyperlink ref="B337" r:id="rId353" display="https://fbref.com/en/players/468a7a91/Facundo-Buonanotte" xr:uid="{88BB262C-C874-488E-A03E-A289F6587391}"/>
    <hyperlink ref="C337" r:id="rId354" display="https://fbref.com/en/country/ARG/Argentina-Football" xr:uid="{60622D92-E6D6-4C5D-A45D-08DEBE46E88C}"/>
    <hyperlink ref="E337" r:id="rId355" display="https://fbref.com/en/squads/d07537b9/Brighton-and-Hove-Albion-Stats" xr:uid="{8C206C91-1658-4FEE-A1E2-E9DEDCF8D37B}"/>
    <hyperlink ref="AD337" r:id="rId356" display="https://fbref.com/en/players/468a7a91/matchlogs/2023-2024/summary/Facundo-Buonanotte-Match-Logs" xr:uid="{9AB9DA2C-5D06-4A3C-ABE1-0D0462EB7F6B}"/>
    <hyperlink ref="B250" r:id="rId357" display="https://fbref.com/en/players/a681b7b7/Reece-Burke" xr:uid="{4FDE0BC6-8B7E-4C30-8E91-5F75760CED37}"/>
    <hyperlink ref="C250" r:id="rId358" display="https://fbref.com/en/country/ENG/England-Football" xr:uid="{F9D8D882-9A63-4DFD-BE39-A6233088C072}"/>
    <hyperlink ref="E250" r:id="rId359" display="https://fbref.com/en/squads/e297cd13/Luton-Town-Stats" xr:uid="{37ABEB1A-AED7-4DFB-AAA4-A04CD3CF85A9}"/>
    <hyperlink ref="AD250" r:id="rId360" display="https://fbref.com/en/players/a681b7b7/matchlogs/2023-2024/summary/Reece-Burke-Match-Logs" xr:uid="{E859D2B1-327D-405E-AFBD-F67AD7081662}"/>
    <hyperlink ref="B155" r:id="rId361" display="https://fbref.com/en/players/b2d31e83/Dan-Burn" xr:uid="{F4BD2A8F-F0C4-4E6C-899A-8845A8242E00}"/>
    <hyperlink ref="C155" r:id="rId362" display="https://fbref.com/en/country/ENG/England-Football" xr:uid="{64551729-1C95-44E9-9FA3-5C8ACA5EC890}"/>
    <hyperlink ref="E155" r:id="rId363" display="https://fbref.com/en/squads/b2b47a98/Newcastle-United-Stats" xr:uid="{8BD45B15-6443-43B5-ABB2-2B6A45DAE643}"/>
    <hyperlink ref="AD155" r:id="rId364" display="https://fbref.com/en/players/b2d31e83/matchlogs/2023-2024/summary/Dan-Burn-Match-Logs" xr:uid="{10032BF3-3497-4C0D-B5BB-CFD503D8232C}"/>
    <hyperlink ref="B476" r:id="rId365" display="https://fbref.com/en/players/dab84ad2/Mason-Burstow" xr:uid="{033CB645-B7DE-4EBC-96F2-508F17796D35}"/>
    <hyperlink ref="C476" r:id="rId366" display="https://fbref.com/en/country/ENG/England-Football" xr:uid="{F1BB0FA9-6DAC-4B81-9430-3AD83B41F5BA}"/>
    <hyperlink ref="E476" r:id="rId367" display="https://fbref.com/en/squads/cff3d9bb/Chelsea-Stats" xr:uid="{7A12214B-E5DA-4243-B9D9-4C8DE8AAC65F}"/>
    <hyperlink ref="AD476" r:id="rId368" display="https://fbref.com/en/players/dab84ad2/matchlogs/2023-2024/summary/Mason-Burstow-Match-Logs" xr:uid="{4EB75905-DCBF-4858-A532-DB169F66EE2A}"/>
    <hyperlink ref="B520" r:id="rId369" display="https://fbref.com/en/players/15ee4bc1/Jili-Buyabu" xr:uid="{FC1A43DA-15A1-4CA1-8913-6F281729D416}"/>
    <hyperlink ref="C520" r:id="rId370" display="https://fbref.com/en/country/ENG/England-Football" xr:uid="{3DBC695C-004E-4EBD-ADCC-8218A2847544}"/>
    <hyperlink ref="E520" r:id="rId371" display="https://fbref.com/en/squads/1df6b87e/Sheffield-United-Stats" xr:uid="{8FE37E67-86C6-440B-BEA3-EDDB113BEDFD}"/>
    <hyperlink ref="AD520" r:id="rId372" display="https://fbref.com/en/players/15ee4bc1/matchlogs/2023-2024/summary/Jili-Buyabu-Match-Logs" xr:uid="{A7499D00-485E-4D4B-857D-DB910E4B5D7F}"/>
    <hyperlink ref="B113" r:id="rId373" display="https://fbref.com/en/players/16264a81/Moises-Caicedo" xr:uid="{D8AB9997-E876-4692-9E5B-30C3BCAA43DE}"/>
    <hyperlink ref="C113" r:id="rId374" display="https://fbref.com/en/country/ECU/Ecuador-Football" xr:uid="{94B1B317-F2CA-46D6-BFCA-449BC516A6F2}"/>
    <hyperlink ref="E113" r:id="rId375" display="https://fbref.com/en/squads/cff3d9bb/Chelsea-Stats" xr:uid="{9C16C06E-B603-4C15-B439-26DFF375485C}"/>
    <hyperlink ref="AD113" r:id="rId376" display="https://fbref.com/en/players/16264a81/matchlogs/2023-2024/summary/Moises-Caicedo-Match-Logs" xr:uid="{C013B8EB-D62F-49EC-BC7B-A34C1D76B4A3}"/>
    <hyperlink ref="B277" r:id="rId377" display="https://fbref.com/en/players/a8748947/Tom-Cairney" xr:uid="{9BEBA157-0ACF-421D-9971-89E38DC3060D}"/>
    <hyperlink ref="C277" r:id="rId378" display="https://fbref.com/en/country/SCO/Scotland-Football" xr:uid="{5EB1A960-EAD2-44F6-AC9C-3488DC0B4D16}"/>
    <hyperlink ref="E277" r:id="rId379" display="https://fbref.com/en/squads/fd962109/Fulham-Stats" xr:uid="{169A4C4F-A552-4D1F-9610-AD0577E2DAD6}"/>
    <hyperlink ref="AD277" r:id="rId380" display="https://fbref.com/en/players/a8748947/matchlogs/2023-2024/summary/Tom-Cairney-Match-Logs" xr:uid="{42EF493C-D904-4B0E-ADC4-EF33E9153ACB}"/>
    <hyperlink ref="B199" r:id="rId381" display="https://fbref.com/en/players/59e6e5bf/Dominic-Calvert-Lewin" xr:uid="{4819A15B-DDC8-441E-9455-0A4D45CB6959}"/>
    <hyperlink ref="C199" r:id="rId382" display="https://fbref.com/en/country/ENG/England-Football" xr:uid="{8197A649-4C4E-4828-B295-BF3374953167}"/>
    <hyperlink ref="E199" r:id="rId383" display="https://fbref.com/en/squads/d3fd31cc/Everton-Stats" xr:uid="{CD8B7A56-E58D-48CB-82D6-A158F8A86FD8}"/>
    <hyperlink ref="AD199" r:id="rId384" display="https://fbref.com/en/players/59e6e5bf/matchlogs/2023-2024/summary/Dominic-Calvert-Lewin-Match-Logs" xr:uid="{B2868DD1-4989-4837-9036-44E1693924D3}"/>
    <hyperlink ref="B521" r:id="rId385" display="https://fbref.com/en/players/858409be/Allan-Campbell" xr:uid="{538A34E6-6756-492B-9799-7C8A244AB19A}"/>
    <hyperlink ref="C521" r:id="rId386" display="https://fbref.com/en/country/SCO/Scotland-Football" xr:uid="{3436529A-E048-4AF5-AA3E-BB6F87FD2B48}"/>
    <hyperlink ref="E521" r:id="rId387" display="https://fbref.com/en/squads/e297cd13/Luton-Town-Stats" xr:uid="{EB5D113D-F547-4D14-B04B-831F46C89289}"/>
    <hyperlink ref="AD521" r:id="rId388" display="https://fbref.com/en/players/858409be/matchlogs/2023-2024/summary/Allan-Campbell-Match-Logs" xr:uid="{254D05C0-0A03-4AED-9D92-018B0206A911}"/>
    <hyperlink ref="B493" r:id="rId389" display="https://fbref.com/en/players/4506aec5/Thomas-Cannon" xr:uid="{A1A52AC4-6C2E-455F-A4CE-6D2347D3E177}"/>
    <hyperlink ref="C493" r:id="rId390" display="https://fbref.com/en/country/IRL/Republic-of-Ireland-Football" xr:uid="{CB4212EE-3CDA-41AF-BD93-EB1E1895BB36}"/>
    <hyperlink ref="E493" r:id="rId391" display="https://fbref.com/en/squads/d3fd31cc/Everton-Stats" xr:uid="{AE76DA94-5480-4379-9300-A264CBC77D0D}"/>
    <hyperlink ref="AD493" r:id="rId392" display="https://fbref.com/en/players/4506aec5/matchlogs/2023-2024/summary/Thomas-Cannon-Match-Logs" xr:uid="{CD62E95D-7C89-4C10-B5AC-4A862097E341}"/>
    <hyperlink ref="B238" r:id="rId393" display="https://fbref.com/en/players/b4a014b1/Diego-Carlos" xr:uid="{759FEB08-4BDA-4FF7-AAAE-689A4C664502}"/>
    <hyperlink ref="C238" r:id="rId394" display="https://fbref.com/en/country/BRA/Brazil-Football" xr:uid="{0C526640-135A-4B26-A320-897D6A8F7605}"/>
    <hyperlink ref="E238" r:id="rId395" display="https://fbref.com/en/squads/8602292d/Aston-Villa-Stats" xr:uid="{6267381F-3EA4-43A2-BAAF-2C9AAFA1F8A7}"/>
    <hyperlink ref="AD238" r:id="rId396" display="https://fbref.com/en/players/b4a014b1/matchlogs/2023-2024/summary/Diego-Carlos-Match-Logs" xr:uid="{C4E281B4-0401-4BC7-A180-862B61CAA94A}"/>
    <hyperlink ref="B522" r:id="rId397" display="https://fbref.com/en/players/3e1550ee/Scott-Carson" xr:uid="{61E406D2-58E8-499F-91AD-79521145576E}"/>
    <hyperlink ref="C522" r:id="rId398" display="https://fbref.com/en/country/ENG/England-Football" xr:uid="{8D8B8731-3173-4F34-BE29-DC1C7B9A25D1}"/>
    <hyperlink ref="E522" r:id="rId399" display="https://fbref.com/en/squads/b8fd03ef/Manchester-City-Stats" xr:uid="{07790C1A-D100-4C53-BA0B-ABC5BD3A2667}"/>
    <hyperlink ref="AD522" r:id="rId400" display="https://fbref.com/en/players/3e1550ee/matchlogs/2023-2024/summary/Scott-Carson-Match-Logs" xr:uid="{DF596E01-7E5E-489A-B3AA-BCD65774E84D}"/>
    <hyperlink ref="B234" r:id="rId401" display="https://fbref.com/en/players/4d224fe8/Casemiro" xr:uid="{75695A37-CBF4-43F4-83F7-30C882FEC978}"/>
    <hyperlink ref="C234" r:id="rId402" display="https://fbref.com/en/country/BRA/Brazil-Football" xr:uid="{94E99610-EC19-484B-812A-C52BE6B73071}"/>
    <hyperlink ref="E234" r:id="rId403" display="https://fbref.com/en/squads/19538871/Manchester-United-Stats" xr:uid="{DC23F42E-0658-46D0-92A7-EC8E0506F324}"/>
    <hyperlink ref="AD234" r:id="rId404" display="https://fbref.com/en/players/4d224fe8/matchlogs/2023-2024/summary/Casemiro-Match-Logs" xr:uid="{A233CF1B-071A-4DDE-8E57-D51A6DAE60E6}"/>
    <hyperlink ref="B108" r:id="rId405" display="https://fbref.com/en/players/2389cdc2/Matty-Cash" xr:uid="{EAF2FF38-2802-4421-9D8E-0235406D5AAF}"/>
    <hyperlink ref="C108" r:id="rId406" display="https://fbref.com/en/country/POL/Poland-Football" xr:uid="{1D357893-4DE1-4D73-878E-22239AF41047}"/>
    <hyperlink ref="E108" r:id="rId407" display="https://fbref.com/en/squads/8602292d/Aston-Villa-Stats" xr:uid="{8FB2B5C0-805B-47BF-A9FE-7F95F79E4CA1}"/>
    <hyperlink ref="AD108" r:id="rId408" display="https://fbref.com/en/players/2389cdc2/matchlogs/2023-2024/summary/Matty-Cash-Match-Logs" xr:uid="{46C8C05B-D285-4BA1-A2B2-F584C78DD3C9}"/>
    <hyperlink ref="B132" r:id="rId409" display="https://fbref.com/en/players/197640fd/Timothy-Castagne" xr:uid="{11857E4E-FBB3-488F-92B7-850E017B0FF4}"/>
    <hyperlink ref="C132" r:id="rId410" display="https://fbref.com/en/country/BEL/Belgium-Football" xr:uid="{13069351-E2EB-4EC3-898A-FC72E45D8093}"/>
    <hyperlink ref="E132" r:id="rId411" display="https://fbref.com/en/squads/fd962109/Fulham-Stats" xr:uid="{FA4BBC50-6BA7-4E6E-AA62-1BF6499BCC5E}"/>
    <hyperlink ref="AD132" r:id="rId412" display="https://fbref.com/en/players/197640fd/matchlogs/2023-2024/summary/Timothy-Castagne-Match-Logs" xr:uid="{E66F35A1-9D3E-41E0-B240-8A1445C665C0}"/>
    <hyperlink ref="B523" r:id="rId413" display="https://fbref.com/en/players/1c86192d/Leo-Castledine" xr:uid="{E88F6C5C-FAC3-49CB-B43C-675E75DFC009}"/>
    <hyperlink ref="C523" r:id="rId414" display="https://fbref.com/en/country/ENG/England-Football" xr:uid="{4E4DE195-6862-419E-B026-C86EC5D2D3CB}"/>
    <hyperlink ref="E523" r:id="rId415" display="https://fbref.com/en/squads/cff3d9bb/Chelsea-Stats" xr:uid="{8D6C2C49-01C5-4647-B818-60D5B4F9F667}"/>
    <hyperlink ref="AD523" r:id="rId416" display="https://fbref.com/en/players/1c86192d/matchlogs/2023-2024/summary/Leo-Castledine-Match-Logs" xr:uid="{1D7EAC03-28F5-4298-9ECE-D38E1C4BEBE3}"/>
    <hyperlink ref="B484" r:id="rId417" display="https://fbref.com/en/players/e28868f3/Jonny-Castro" xr:uid="{046C0A95-14D8-4219-B87C-E772895DE897}"/>
    <hyperlink ref="C484" r:id="rId418" display="https://fbref.com/en/country/ESP/Spain-Football" xr:uid="{6BC426F3-978E-4529-9DE8-BBF5B3F862A4}"/>
    <hyperlink ref="E484" r:id="rId419" display="https://fbref.com/en/squads/8cec06e1/Wolverhampton-Wanderers-Stats" xr:uid="{5A7578A9-7D04-4E79-AD7E-77ED12BAB429}"/>
    <hyperlink ref="AD484" r:id="rId420" display="https://fbref.com/en/players/e28868f3/matchlogs/2023-2024/summary/Jonny-Castro-Match-Logs" xr:uid="{6C6426A5-C485-481C-AEBC-9FCF862A643F}"/>
    <hyperlink ref="B439" r:id="rId421" display="https://fbref.com/en/players/9cfbad36/Julio-Cesar-Enciso" xr:uid="{84F66A0F-F7F8-4B8C-AA41-B7648D348122}"/>
    <hyperlink ref="C439" r:id="rId422" display="https://fbref.com/en/country/PAR/Paraguay-Football" xr:uid="{76258968-3570-4294-A5E7-F3C719F425E4}"/>
    <hyperlink ref="E439" r:id="rId423" display="https://fbref.com/en/squads/d07537b9/Brighton-and-Hove-Albion-Stats" xr:uid="{B5640998-3978-4B4A-910D-70FEF56BB691}"/>
    <hyperlink ref="AD439" r:id="rId424" display="https://fbref.com/en/players/9cfbad36/matchlogs/2023-2024/summary/Julio-Cesar-Enciso-Match-Logs" xr:uid="{00345CD1-830A-4E6C-B62A-5BABB010E007}"/>
    <hyperlink ref="B524" r:id="rId425" display="https://fbref.com/en/players/dc6f5bdd/Calum-Chambers" xr:uid="{C6F45079-2E74-4540-B6AF-418365CCCAB7}"/>
    <hyperlink ref="C524" r:id="rId426" display="https://fbref.com/en/country/ENG/England-Football" xr:uid="{585A4459-70C0-4FB3-9177-A2807B2CA95F}"/>
    <hyperlink ref="E524" r:id="rId427" display="https://fbref.com/en/squads/8602292d/Aston-Villa-Stats" xr:uid="{66B423C1-AE23-493D-98E7-ECDA774E9B2A}"/>
    <hyperlink ref="AD524" r:id="rId428" display="https://fbref.com/en/players/dc6f5bdd/matchlogs/2023-2024/summary/Calum-Chambers-Match-Logs" xr:uid="{CF028CBC-317A-4D5C-B7A1-B10485B731BB}"/>
    <hyperlink ref="B525" r:id="rId429" display="https://fbref.com/en/players/7d6af698/Luke-Chambers" xr:uid="{3F09BBB1-0AD0-426E-BFEC-808A1EAD7412}"/>
    <hyperlink ref="C525" r:id="rId430" display="https://fbref.com/en/country/ENG/England-Football" xr:uid="{9C2E0B35-23CA-4615-B218-638D314A4E25}"/>
    <hyperlink ref="E525" r:id="rId431" display="https://fbref.com/en/squads/822bd0ba/Liverpool-Stats" xr:uid="{542FBBC8-887A-4A3A-BF76-8CB047CBEFCF}"/>
    <hyperlink ref="AD525" r:id="rId432" display="https://fbref.com/en/players/7d6af698/matchlogs/2023-2024/summary/Luke-Chambers-Match-Logs" xr:uid="{3FC1C9B2-1BE9-424D-AB64-9195B9DB433E}"/>
    <hyperlink ref="B526" r:id="rId433" display="https://fbref.com/en/players/d33e3242/Ismaila-Cheick-Coulibaly" xr:uid="{BDC1F63B-FEC1-4614-9DC9-9578465098E9}"/>
    <hyperlink ref="C526" r:id="rId434" display="https://fbref.com/en/country/MLI/Mali-Football" xr:uid="{EE3F2F42-7246-4469-9457-D73086196094}"/>
    <hyperlink ref="E526" r:id="rId435" display="https://fbref.com/en/squads/1df6b87e/Sheffield-United-Stats" xr:uid="{2C704323-8EB6-4180-B981-7775F11DF805}"/>
    <hyperlink ref="AD526" r:id="rId436" display="https://fbref.com/en/players/d33e3242/matchlogs/2023-2024/summary/Ismaila-Cheick-Coulibaly-Match-Logs" xr:uid="{71E8B352-0551-4360-8D47-6B812ADF35B9}"/>
    <hyperlink ref="B445" r:id="rId437" display="https://fbref.com/en/players/890f108d/Youssef-Chermiti" xr:uid="{DAA07F2A-4502-4575-AE2E-A2C5FF782756}"/>
    <hyperlink ref="C445" r:id="rId438" display="https://fbref.com/en/country/POR/Portugal-Football" xr:uid="{EC2EE4DE-5693-4B9F-A969-3403A6B0EE52}"/>
    <hyperlink ref="E445" r:id="rId439" display="https://fbref.com/en/squads/d3fd31cc/Everton-Stats" xr:uid="{F8A1B6B5-4386-4103-9207-1891E2E6C873}"/>
    <hyperlink ref="AD445" r:id="rId440" display="https://fbref.com/en/players/890f108d/matchlogs/2023-2024/summary/Youssef-Chermiti-Match-Logs" xr:uid="{30335465-243F-401B-BDCF-F5D25408E538}"/>
    <hyperlink ref="B330" r:id="rId441" display="https://fbref.com/en/players/d2424d1b/Ben-Chilwell" xr:uid="{0703A455-7F71-4343-9101-64E14DF1CF1A}"/>
    <hyperlink ref="C330" r:id="rId442" display="https://fbref.com/en/country/ENG/England-Football" xr:uid="{0177D18F-EC61-42CB-B789-4A88E5D97DC2}"/>
    <hyperlink ref="E330" r:id="rId443" display="https://fbref.com/en/squads/cff3d9bb/Chelsea-Stats" xr:uid="{39507555-12AD-4D3B-8CCF-DCB6E74303B8}"/>
    <hyperlink ref="AD330" r:id="rId444" display="https://fbref.com/en/players/d2424d1b/matchlogs/2023-2024/summary/Ben-Chilwell-Match-Logs" xr:uid="{814C3F76-D436-4172-912D-32FD58EF8806}"/>
    <hyperlink ref="B527" r:id="rId445" display="https://fbref.com/en/players/34721c11/Tawanda-Chirewa" xr:uid="{35F46467-9F34-4A83-9850-86F6B0EF3E3B}"/>
    <hyperlink ref="C527" r:id="rId446" display="https://fbref.com/en/country/ENG/England-Football" xr:uid="{64CDC37B-AFA4-44A5-9118-5AF2F6E64313}"/>
    <hyperlink ref="E527" r:id="rId447" display="https://fbref.com/en/squads/8cec06e1/Wolverhampton-Wanderers-Stats" xr:uid="{DD1FDBEA-B06E-4CB3-A52F-BDF113EF742E}"/>
    <hyperlink ref="AD527" r:id="rId448" display="https://fbref.com/en/players/34721c11/matchlogs/2023-2024/summary/Tawanda-Chirewa-Match-Logs" xr:uid="{03C5288A-AB59-4ED9-9C6F-EFDE29B4FA23}"/>
    <hyperlink ref="B224" r:id="rId449" display="https://fbref.com/en/players/2696b6a9/Tahith-Chong" xr:uid="{49A71DD0-9E39-4301-AD79-E2A00A7D4850}"/>
    <hyperlink ref="C224" r:id="rId450" display="https://fbref.com/en/country/NED/Netherlands-Football" xr:uid="{00F30C04-33B9-4C67-9ED8-78F00CA295D4}"/>
    <hyperlink ref="E224" r:id="rId451" display="https://fbref.com/en/squads/e297cd13/Luton-Town-Stats" xr:uid="{B22C4764-0977-4C7E-8E6A-C6A928B71905}"/>
    <hyperlink ref="AD224" r:id="rId452" display="https://fbref.com/en/players/2696b6a9/matchlogs/2023-2024/summary/Tahith-Chong-Match-Logs" xr:uid="{B9E95177-3A76-46E9-9DDC-E547ABC52086}"/>
    <hyperlink ref="B80" r:id="rId453" display="https://fbref.com/en/players/26ce2263/Ryan-Christie" xr:uid="{E5FB9675-2F2F-47B8-941F-CBD10F99762D}"/>
    <hyperlink ref="C80" r:id="rId454" display="https://fbref.com/en/country/SCO/Scotland-Football" xr:uid="{C0B0DB98-3D59-4F3D-BE15-3E3442C207BB}"/>
    <hyperlink ref="E80" r:id="rId455" display="https://fbref.com/en/squads/4ba7cbea/Bournemouth-Stats" xr:uid="{7EE729E1-2DAC-4041-AF70-57D2FE339D9F}"/>
    <hyperlink ref="AD80" r:id="rId456" display="https://fbref.com/en/players/26ce2263/matchlogs/2023-2024/summary/Ryan-Christie-Match-Logs" xr:uid="{81586020-3A31-42E9-B40A-215A1489397A}"/>
    <hyperlink ref="B408" r:id="rId457" display="https://fbref.com/en/players/b2f9c73e/Carney-Chukwuemeka" xr:uid="{6D959C88-EBBD-4F80-B6D8-8A0AF40E7064}"/>
    <hyperlink ref="C408" r:id="rId458" display="https://fbref.com/en/country/ENG/England-Football" xr:uid="{09135524-5B73-42C1-B5CB-18281989D259}"/>
    <hyperlink ref="E408" r:id="rId459" display="https://fbref.com/en/squads/cff3d9bb/Chelsea-Stats" xr:uid="{9CAC608D-6259-4BB1-8317-5BF3752306F8}"/>
    <hyperlink ref="AD408" r:id="rId460" display="https://fbref.com/en/players/b2f9c73e/matchlogs/2023-2024/summary/Carney-Chukwuemeka-Match-Logs" xr:uid="{021C244C-8BC8-4BCE-AA9A-036BB2D70130}"/>
    <hyperlink ref="B431" r:id="rId461" display="https://fbref.com/en/players/7c5fa6cf/Jordan-Clark" xr:uid="{A6383082-0699-4BF7-980C-CB8769EE6E19}"/>
    <hyperlink ref="C431" r:id="rId462" display="https://fbref.com/en/country/ENG/England-Football" xr:uid="{8E175F56-C0F0-441D-A070-7854D908B984}"/>
    <hyperlink ref="E431" r:id="rId463" display="https://fbref.com/en/squads/e297cd13/Luton-Town-Stats" xr:uid="{52E37760-1C54-43FA-952E-C30F7B6E3468}"/>
    <hyperlink ref="AD431" r:id="rId464" display="https://fbref.com/en/players/7c5fa6cf/matchlogs/2023-2024/summary/Jordan-Clark-Match-Logs" xr:uid="{10252017-C8AC-4D9B-880C-C219B81F8F18}"/>
    <hyperlink ref="B341" r:id="rId465" display="https://fbref.com/en/players/0442183b/Nathaniel-Clyne" xr:uid="{76D9DA55-18E6-4699-A85E-67F075397723}"/>
    <hyperlink ref="C341" r:id="rId466" display="https://fbref.com/en/country/ENG/England-Football" xr:uid="{25890F98-81A2-42C2-BE89-CBF3BF6A108D}"/>
    <hyperlink ref="E341" r:id="rId467" display="https://fbref.com/en/squads/47c64c55/Crystal-Palace-Stats" xr:uid="{3288A678-AE2D-4EB2-ADE3-77523710480A}"/>
    <hyperlink ref="AD341" r:id="rId468" display="https://fbref.com/en/players/0442183b/matchlogs/2023-2024/summary/Nathaniel-Clyne-Match-Logs" xr:uid="{FC9D547E-5C9B-4D4F-BA1A-16C7223F9380}"/>
    <hyperlink ref="B441" r:id="rId469" display="https://fbref.com/en/players/0420d84f/Seamus-Coleman" xr:uid="{3AE59C79-ED05-4272-BD88-B2F023CB056D}"/>
    <hyperlink ref="C441" r:id="rId470" display="https://fbref.com/en/country/IRL/Republic-of-Ireland-Football" xr:uid="{7E1D6734-9EDC-4C87-9400-A772CD106844}"/>
    <hyperlink ref="E441" r:id="rId471" display="https://fbref.com/en/squads/d3fd31cc/Everton-Stats" xr:uid="{BEB99350-B68F-48EB-AAAD-81FDD1BB15D7}"/>
    <hyperlink ref="AD441" r:id="rId472" display="https://fbref.com/en/players/0420d84f/matchlogs/2023-2024/summary/Seamus-Coleman-Match-Logs" xr:uid="{C88E0B0F-87B5-42AD-A488-B7B6F98A2A55}"/>
    <hyperlink ref="B138" r:id="rId473" display="https://fbref.com/en/players/a8c19eb8/Nathan-Collins" xr:uid="{9A280DC5-449D-413F-B4FB-A866323FFDCF}"/>
    <hyperlink ref="C138" r:id="rId474" display="https://fbref.com/en/country/IRL/Republic-of-Ireland-Football" xr:uid="{BAC2C814-D7E8-4BA6-BF2F-CA34DAC39860}"/>
    <hyperlink ref="E138" r:id="rId475" display="https://fbref.com/en/squads/cd051869/Brentford-Stats" xr:uid="{7D047632-850E-4B03-9D2D-7639365FE7B7}"/>
    <hyperlink ref="AD138" r:id="rId476" display="https://fbref.com/en/players/a8c19eb8/matchlogs/2023-2024/summary/Nathan-Collins-Match-Logs" xr:uid="{EAD0CFDF-F6E5-4D0D-B0E2-247E33D7D1D9}"/>
    <hyperlink ref="B87" r:id="rId477" display="https://fbref.com/en/players/700783e7/Levi-Colwill" xr:uid="{6ED5B453-AFF7-49BB-8CEA-94F2893E0CD0}"/>
    <hyperlink ref="C87" r:id="rId478" display="https://fbref.com/en/country/ENG/England-Football" xr:uid="{155812F7-391C-44FE-A100-3FBAF6C2B24B}"/>
    <hyperlink ref="E87" r:id="rId479" display="https://fbref.com/en/squads/cff3d9bb/Chelsea-Stats" xr:uid="{CEA42EA7-58AA-4C1F-9CF4-FF93A9120AEA}"/>
    <hyperlink ref="AD87" r:id="rId480" display="https://fbref.com/en/players/700783e7/matchlogs/2023-2024/summary/Levi-Colwill-Match-Logs" xr:uid="{76F409B7-6256-4CEF-AC5F-4C4002415425}"/>
    <hyperlink ref="B148" r:id="rId481" display="https://fbref.com/en/players/2afc7272/Lewis-Cook" xr:uid="{4A779013-F4CE-4C5E-8386-3A4459B3702B}"/>
    <hyperlink ref="C148" r:id="rId482" display="https://fbref.com/en/country/ENG/England-Football" xr:uid="{8B0F233C-14C8-418C-BD45-8DC4324A7452}"/>
    <hyperlink ref="E148" r:id="rId483" display="https://fbref.com/en/squads/4ba7cbea/Bournemouth-Stats" xr:uid="{2F9F8A03-88F9-48FD-8AC9-3B4634E21CFF}"/>
    <hyperlink ref="AD148" r:id="rId484" display="https://fbref.com/en/players/2afc7272/matchlogs/2023-2024/summary/Lewis-Cook-Match-Logs" xr:uid="{1197FF33-3EC9-4339-998D-ECCE1B45D0C1}"/>
    <hyperlink ref="B464" r:id="rId485" display="https://fbref.com/en/players/74e12f1e/Jack-Cork" xr:uid="{B1A22361-D0E6-4379-B15C-559044BBF400}"/>
    <hyperlink ref="C464" r:id="rId486" display="https://fbref.com/en/country/ENG/England-Football" xr:uid="{204D7E42-3305-45D6-8D69-254EAA603EF0}"/>
    <hyperlink ref="E464" r:id="rId487" display="https://fbref.com/en/squads/943e8050/Burnley-Stats" xr:uid="{DCD39A5C-9763-4F3E-A657-F54E7D0A081E}"/>
    <hyperlink ref="AD464" r:id="rId488" display="https://fbref.com/en/players/74e12f1e/matchlogs/2023-2024/summary/Jack-Cork-Match-Logs" xr:uid="{DBD929A5-D040-4A33-A7FF-E31D85838E31}"/>
    <hyperlink ref="B494" r:id="rId489" display="https://fbref.com/en/players/beb391dd/Maxwel-Cornet" xr:uid="{39D44C87-8379-4307-A62D-307E7775D7D5}"/>
    <hyperlink ref="C494" r:id="rId490" display="https://fbref.com/en/country/CIV/Cote-dIvoire-Football" xr:uid="{0BD6CFE7-3C6A-446B-88D8-406D212942F4}"/>
    <hyperlink ref="E494" r:id="rId491" display="https://fbref.com/en/squads/7c21e445/West-Ham-United-Stats" xr:uid="{4C8B0ADC-8E71-4F01-BACC-710AA67CA199}"/>
    <hyperlink ref="AD494" r:id="rId492" display="https://fbref.com/en/players/beb391dd/matchlogs/2023-2024/summary/Maxwel-Cornet-Match-Logs" xr:uid="{3E003A0A-133B-416D-BD8C-1FB6D40E92B7}"/>
    <hyperlink ref="B19" r:id="rId493" display="https://fbref.com/en/players/fdf3cb77/Vladimir-Coufal" xr:uid="{4620AAFA-DD9D-479A-98B2-766A04ABF519}"/>
    <hyperlink ref="C19" r:id="rId494" display="https://fbref.com/en/country/CZE/Czech-Republic-Football" xr:uid="{DE1E1006-A489-41C4-9299-B878C6869EF9}"/>
    <hyperlink ref="E19" r:id="rId495" display="https://fbref.com/en/squads/7c21e445/West-Ham-United-Stats" xr:uid="{B7306CA7-B691-4C02-8CF3-7D5A87EB422D}"/>
    <hyperlink ref="AD19" r:id="rId496" display="https://fbref.com/en/players/fdf3cb77/matchlogs/2023-2024/summary/Vladimir-Coufal-Match-Logs" xr:uid="{94DB3CCE-7F96-440F-A65C-6806DF9B75C3}"/>
    <hyperlink ref="B457" r:id="rId497" display="https://fbref.com/en/players/0ef89a37/Philippe-Coutinho" xr:uid="{04B348BF-BA8E-43FD-AC15-F2F6DC41CBA8}"/>
    <hyperlink ref="C457" r:id="rId498" display="https://fbref.com/en/country/BRA/Brazil-Football" xr:uid="{C0C655CD-2A7F-483B-8370-2D22D4468944}"/>
    <hyperlink ref="E457" r:id="rId499" display="https://fbref.com/en/squads/8602292d/Aston-Villa-Stats" xr:uid="{551C7EC4-17EE-4F71-8EF6-DB00E7B90E6D}"/>
    <hyperlink ref="AD457" r:id="rId500" display="https://fbref.com/en/players/0ef89a37/matchlogs/2023-2024/summary/Philippe-Coutinho-Match-Logs" xr:uid="{7D8C6C70-18A9-4BF3-9CB6-A30FC4220D6C}"/>
    <hyperlink ref="B528" r:id="rId501" display="https://fbref.com/en/players/a5ca9127/Conor-Coventry" xr:uid="{CDDA958B-F581-43EC-8D5B-1B86497A0D4A}"/>
    <hyperlink ref="C528" r:id="rId502" display="https://fbref.com/en/country/IRL/Republic-of-Ireland-Football" xr:uid="{E339F92E-2A63-4703-B2B7-7B310DDEAE4F}"/>
    <hyperlink ref="E528" r:id="rId503" display="https://fbref.com/en/squads/7c21e445/West-Ham-United-Stats" xr:uid="{887732FC-38C9-41AB-B890-7BDADA7AAF52}"/>
    <hyperlink ref="AD528" r:id="rId504" display="https://fbref.com/en/players/a5ca9127/matchlogs/2023-2024/summary/Conor-Coventry-Match-Logs" xr:uid="{5953B02E-B907-4F07-A27C-EC29C61D2C52}"/>
    <hyperlink ref="B407" r:id="rId505" display="https://fbref.com/en/players/4f974391/Aaron-Cresswell" xr:uid="{17770017-3D3B-4435-9B15-FDD70B7F63C2}"/>
    <hyperlink ref="C407" r:id="rId506" display="https://fbref.com/en/country/ENG/England-Football" xr:uid="{886ABDEC-EA43-4434-903D-93C87FBD13CF}"/>
    <hyperlink ref="E407" r:id="rId507" display="https://fbref.com/en/squads/7c21e445/West-Ham-United-Stats" xr:uid="{0E1C4946-F23F-40D8-8AC8-D09DFB8FAA58}"/>
    <hyperlink ref="AD407" r:id="rId508" display="https://fbref.com/en/players/4f974391/matchlogs/2023-2024/summary/Aaron-Cresswell-Match-Logs" xr:uid="{ADD8B2FF-D8C6-4A23-A261-78CBC5D932CB}"/>
    <hyperlink ref="B218" r:id="rId509" display="https://fbref.com/en/players/1daec722/Marc-Cucurella" xr:uid="{0112BF14-2575-4A39-B184-2A3FECFB69B1}"/>
    <hyperlink ref="C218" r:id="rId510" display="https://fbref.com/en/country/ESP/Spain-Football" xr:uid="{E6919A95-82AA-4764-8A7E-6D7992B9EF25}"/>
    <hyperlink ref="E218" r:id="rId511" display="https://fbref.com/en/squads/cff3d9bb/Chelsea-Stats" xr:uid="{EAEEAC2D-6B73-4BAC-98B2-47B744DB3F1A}"/>
    <hyperlink ref="AD218" r:id="rId512" display="https://fbref.com/en/players/1daec722/matchlogs/2023-2024/summary/Marc-Cucurella-Match-Logs" xr:uid="{12A16FD2-C696-410E-8EB7-AF6F33CD6D4C}"/>
    <hyperlink ref="B184" r:id="rId513" display="https://fbref.com/en/players/f6d7d690/Josh-Cullen" xr:uid="{B87C9937-6695-4FD2-B5E4-857FA73E5967}"/>
    <hyperlink ref="C184" r:id="rId514" display="https://fbref.com/en/country/IRL/Republic-of-Ireland-Football" xr:uid="{D0A1E188-832C-4EA5-8D88-0232363AEDC8}"/>
    <hyperlink ref="E184" r:id="rId515" display="https://fbref.com/en/squads/943e8050/Burnley-Stats" xr:uid="{72EC0F32-D66B-49E6-AD5E-23600755F1DE}"/>
    <hyperlink ref="AD184" r:id="rId516" display="https://fbref.com/en/players/f6d7d690/matchlogs/2023-2024/summary/Josh-Cullen-Match-Logs" xr:uid="{648DF922-52F2-428B-9DBD-9049D8753E97}"/>
    <hyperlink ref="B44" r:id="rId517" display="https://fbref.com/en/players/dc62b55d/Matheus-Cunha" xr:uid="{2664A541-887B-46B6-B75B-57FFA8A90951}"/>
    <hyperlink ref="C44" r:id="rId518" display="https://fbref.com/en/country/BRA/Brazil-Football" xr:uid="{BBFB3D4D-BADA-4FD4-A49E-DDC24319E79A}"/>
    <hyperlink ref="E44" r:id="rId519" display="https://fbref.com/en/squads/8cec06e1/Wolverhampton-Wanderers-Stats" xr:uid="{788040EF-3322-4C6B-BD80-A5314B88D14E}"/>
    <hyperlink ref="AD44" r:id="rId520" display="https://fbref.com/en/players/dc62b55d/matchlogs/2023-2024/summary/Matheus-Cunha-Match-Logs" xr:uid="{FE983386-A4B5-4847-B936-7DA24A953278}"/>
    <hyperlink ref="B287" r:id="rId521" display="https://fbref.com/en/players/db4ed67b/Mahmoud-Dahoud" xr:uid="{C7430A0E-70B9-4973-B98C-99D76CEE958D}"/>
    <hyperlink ref="C287" r:id="rId522" display="https://fbref.com/en/country/GER/Germany-Football" xr:uid="{A70EC4C1-542A-4B8B-8970-1BC5B73ED1CE}"/>
    <hyperlink ref="E287" r:id="rId523" display="https://fbref.com/en/squads/d07537b9/Brighton-and-Hove-Albion-Stats" xr:uid="{FD2070F3-33ED-43EF-A60C-4D6B3D0076ED}"/>
    <hyperlink ref="AD287" r:id="rId524" display="https://fbref.com/en/players/db4ed67b/matchlogs/2023-2024/summary/Mahmoud-Dahoud-Match-Logs" xr:uid="{38CE561E-6E7F-40F0-ADEC-31F996AB14E4}"/>
    <hyperlink ref="B182" r:id="rId525" display="https://fbref.com/en/players/93e08bce/Ameen-Al-Dakhil" xr:uid="{946742E5-014D-431C-A3ED-AF442616F504}"/>
    <hyperlink ref="C182" r:id="rId526" display="https://fbref.com/en/country/BEL/Belgium-Football" xr:uid="{BDDF0153-4A1C-4949-8AC8-D7CB1F75F99A}"/>
    <hyperlink ref="E182" r:id="rId527" display="https://fbref.com/en/squads/943e8050/Burnley-Stats" xr:uid="{D90BA689-7D45-4FC2-A397-7B13C5B47DAE}"/>
    <hyperlink ref="AD182" r:id="rId528" display="https://fbref.com/en/players/93e08bce/matchlogs/2023-2024/summary/Ameen-Al-Dakhil-Match-Logs" xr:uid="{065D279B-3B8C-4A37-8780-9C3AB2AA57D0}"/>
    <hyperlink ref="B63" r:id="rId529" display="https://fbref.com/en/players/d9565625/Diogo-Dalot" xr:uid="{CC9E442E-02FC-42C6-8959-98FF1275820F}"/>
    <hyperlink ref="C63" r:id="rId530" display="https://fbref.com/en/country/POR/Portugal-Football" xr:uid="{DA5D59EF-7E8F-45BE-AB93-94A3A5BBDCA5}"/>
    <hyperlink ref="E63" r:id="rId531" display="https://fbref.com/en/squads/19538871/Manchester-United-Stats" xr:uid="{182F8B27-2DE8-42E7-8CE0-96005BEBB179}"/>
    <hyperlink ref="AD63" r:id="rId532" display="https://fbref.com/en/players/d9565625/matchlogs/2023-2024/summary/Diogo-Dalot-Match-Logs" xr:uid="{42C2DF48-7B73-4FC2-868C-7F0B7DECC557}"/>
    <hyperlink ref="B419" r:id="rId533" display="https://fbref.com/en/players/215f3907/Mikkel-Damsgaard" xr:uid="{003D60B3-F9BD-4825-9AED-5C11DB8C20E6}"/>
    <hyperlink ref="C419" r:id="rId534" display="https://fbref.com/en/country/DEN/Denmark-Football" xr:uid="{462AB3FC-476A-4D2A-B85C-16ED486662A7}"/>
    <hyperlink ref="E419" r:id="rId535" display="https://fbref.com/en/squads/cd051869/Brentford-Stats" xr:uid="{38CC29ED-A946-4B61-8299-AC946D151921}"/>
    <hyperlink ref="AD419" r:id="rId536" display="https://fbref.com/en/players/215f3907/matchlogs/2023-2024/summary/Mikkel-Damsgaard-Match-Logs" xr:uid="{B394F95B-1BD2-4BF4-948F-5A23F4F73E7A}"/>
    <hyperlink ref="B285" r:id="rId537" display="https://fbref.com/en/players/a816dbfb/Danilo" xr:uid="{92410BC7-69B6-4135-A28D-9E9AF5CD087B}"/>
    <hyperlink ref="C285" r:id="rId538" display="https://fbref.com/en/country/BRA/Brazil-Football" xr:uid="{49D1D082-D197-48B5-9111-40546B7F20EE}"/>
    <hyperlink ref="E285" r:id="rId539" display="https://fbref.com/en/squads/e4a775cb/Nottingham-Forest-Stats" xr:uid="{53993D11-0A5A-4AF1-A2CD-A6F673C119F6}"/>
    <hyperlink ref="AD285" r:id="rId540" display="https://fbref.com/en/players/a816dbfb/matchlogs/2023-2024/summary/Danilo-Match-Logs" xr:uid="{12426389-56C7-47D1-B5AE-E33B745A40F8}"/>
    <hyperlink ref="B309" r:id="rId541" display="https://fbref.com/en/players/f08490a6/Arnaut-Danjuma" xr:uid="{2DE18C50-6D41-432C-9419-94EF1B8FF64E}"/>
    <hyperlink ref="C309" r:id="rId542" display="https://fbref.com/en/country/NED/Netherlands-Football" xr:uid="{76360B22-27D4-41A5-B5CE-891DF28B16AD}"/>
    <hyperlink ref="E309" r:id="rId543" display="https://fbref.com/en/squads/d3fd31cc/Everton-Stats" xr:uid="{8C7D35AF-0077-4538-8EB4-DCC664EE29FB}"/>
    <hyperlink ref="AD309" r:id="rId544" display="https://fbref.com/en/players/f08490a6/matchlogs/2023-2024/summary/Arnaut-Danjuma-Match-Logs" xr:uid="{9E6003FF-9F6C-453A-A128-822C5C33805F}"/>
    <hyperlink ref="B473" r:id="rId545" display="https://fbref.com/en/players/60344e4f/Josh-Dasilva" xr:uid="{B46ED8C3-EFCF-4A54-9225-8B786E881504}"/>
    <hyperlink ref="C473" r:id="rId546" display="https://fbref.com/en/country/ENG/England-Football" xr:uid="{5C47E3B8-3DF3-4BFF-BCC0-3A7EAE60B69C}"/>
    <hyperlink ref="E473" r:id="rId547" display="https://fbref.com/en/squads/cd051869/Brentford-Stats" xr:uid="{5A47A91A-8C74-4AE2-BCAB-5592A1165846}"/>
    <hyperlink ref="AD473" r:id="rId548" display="https://fbref.com/en/players/60344e4f/matchlogs/2023-2024/summary/Josh-Dasilva-Match-Logs" xr:uid="{E39F9EDB-B5CB-4FAA-A964-CC242FF77495}"/>
    <hyperlink ref="B529" r:id="rId549" display="https://fbref.com/en/players/71894777/Adam-Davies" xr:uid="{19FAEE2D-7C37-471C-BA31-36D5A0A62924}"/>
    <hyperlink ref="C529" r:id="rId550" display="https://fbref.com/en/country/WAL/Wales-Football" xr:uid="{979EC47F-412A-4B7F-B22C-9A88081970B0}"/>
    <hyperlink ref="E529" r:id="rId551" display="https://fbref.com/en/squads/1df6b87e/Sheffield-United-Stats" xr:uid="{2CFED57A-B139-4779-8F80-3B574E38D6F7}"/>
    <hyperlink ref="AD529" r:id="rId552" display="https://fbref.com/en/players/71894777/matchlogs/2023-2024/summary/Adam-Davies-Match-Logs" xr:uid="{AC37EBD1-3789-4AAC-B54C-CC97FFCA8AEB}"/>
    <hyperlink ref="B260" r:id="rId553" display="https://fbref.com/en/players/44781702/Ben-Davies" xr:uid="{8F7717FC-D3AE-40C9-B2A9-85F56BC3FD72}"/>
    <hyperlink ref="C260" r:id="rId554" display="https://fbref.com/en/country/WAL/Wales-Football" xr:uid="{93BB6734-88E1-411C-A0EA-DB924B19DE43}"/>
    <hyperlink ref="E260" r:id="rId555" display="https://fbref.com/en/squads/361ca564/Tottenham-Hotspur-Stats" xr:uid="{88ED7C9D-7CE6-45A3-AFB3-8112655FB8AD}"/>
    <hyperlink ref="AD260" r:id="rId556" display="https://fbref.com/en/players/44781702/matchlogs/2023-2024/summary/Ben-Davies-Match-Logs" xr:uid="{8F0E8092-D254-40FE-A6BF-24EDAA12A5A9}"/>
    <hyperlink ref="B443" r:id="rId557" display="https://fbref.com/en/players/9228b07c/Tom-Davies" xr:uid="{4E189A6C-A0BB-4216-AF4F-0248F4E6CC67}"/>
    <hyperlink ref="C443" r:id="rId558" display="https://fbref.com/en/country/ENG/England-Football" xr:uid="{8C5ED9DD-DCDC-4912-AABD-4E34C317D253}"/>
    <hyperlink ref="E443" r:id="rId559" display="https://fbref.com/en/squads/1df6b87e/Sheffield-United-Stats" xr:uid="{5EC6E3D8-2E55-4FF9-965F-386663129EC1}"/>
    <hyperlink ref="AD443" r:id="rId560" display="https://fbref.com/en/players/9228b07c/matchlogs/2023-2024/summary/Tom-Davies-Match-Logs" xr:uid="{D2C1904D-719C-43B8-8E4B-AB29AAC5204A}"/>
    <hyperlink ref="B43" r:id="rId561" display="https://fbref.com/en/players/3e9e06cb/Craig-Dawson" xr:uid="{7326D863-15B2-4D5C-BCF4-899504B59B78}"/>
    <hyperlink ref="C43" r:id="rId562" display="https://fbref.com/en/country/ENG/England-Football" xr:uid="{2FC76BE7-023A-4685-ADDF-B4A35B1E8972}"/>
    <hyperlink ref="E43" r:id="rId563" display="https://fbref.com/en/squads/8cec06e1/Wolverhampton-Wanderers-Stats" xr:uid="{9175C7E2-5E0C-441E-A84D-5AE011FDCD76}"/>
    <hyperlink ref="AD43" r:id="rId564" display="https://fbref.com/en/players/3e9e06cb/matchlogs/2023-2024/summary/Craig-Dawson-Match-Logs" xr:uid="{62628D1B-4103-438C-986A-65BEE5DA0847}"/>
    <hyperlink ref="B459" r:id="rId565" display="https://fbref.com/en/players/e46012d4/Kevin-De-Bruyne" xr:uid="{2FEBD61E-A387-4C7F-B98A-9A0435DEBDAD}"/>
    <hyperlink ref="C459" r:id="rId566" display="https://fbref.com/en/country/BEL/Belgium-Football" xr:uid="{0FC14AE7-3D85-4958-97D0-0CAFC056C835}"/>
    <hyperlink ref="E459" r:id="rId567" display="https://fbref.com/en/squads/b8fd03ef/Manchester-City-Stats" xr:uid="{B0744118-0AEF-4DED-9113-A8B415C0C9BD}"/>
    <hyperlink ref="AD459" r:id="rId568" display="https://fbref.com/en/players/e46012d4/matchlogs/2023-2024/summary/Kevin-De-Bruyne-Match-Logs" xr:uid="{64970BE2-93BC-4321-AD20-35B74371FFDF}"/>
    <hyperlink ref="B530" r:id="rId569" display="https://fbref.com/en/players/45c427ff/Luc-De-Fougerolles" xr:uid="{EC3F4BAF-D1A3-4D35-98F2-AD6CE4D9CC6C}"/>
    <hyperlink ref="C530" r:id="rId570" display="https://fbref.com/en/country/CAN/Canada-Football" xr:uid="{148EF3A9-ADF6-4330-8FBD-93076DF70D4A}"/>
    <hyperlink ref="E530" r:id="rId571" display="https://fbref.com/en/squads/fd962109/Fulham-Stats" xr:uid="{768B3937-961B-419F-BB4C-493FE2D88487}"/>
    <hyperlink ref="AD530" r:id="rId572" display="https://fbref.com/en/players/45c427ff/matchlogs/2023-2024/summary/Luc-De-Fougerolles-Match-Logs" xr:uid="{1191B17A-EC5F-4C0E-91BA-280594B4B84F}"/>
    <hyperlink ref="B354" r:id="rId573" display="https://fbref.com/en/players/b737f944/Hannes-Delcroix" xr:uid="{CCC971F1-BD3A-457A-88F9-8ED99E17DE8F}"/>
    <hyperlink ref="C354" r:id="rId574" display="https://fbref.com/en/country/BEL/Belgium-Football" xr:uid="{698B01C1-D4F6-456D-8E2C-BFE89AAEBDF4}"/>
    <hyperlink ref="E354" r:id="rId575" display="https://fbref.com/en/squads/943e8050/Burnley-Stats" xr:uid="{BE02E282-9A27-4E4A-B9CE-8FCE353A70C0}"/>
    <hyperlink ref="AD354" r:id="rId576" display="https://fbref.com/en/players/b737f944/matchlogs/2023-2024/summary/Hannes-Delcroix-Match-Logs" xr:uid="{02E827A1-7D93-43E4-BBE1-84157096E0CC}"/>
    <hyperlink ref="B451" r:id="rId577" display="https://fbref.com/en/players/5a7301ae/Leander-Dendoncker" xr:uid="{544B3980-ABEE-4871-9514-CF8EFBC4256A}"/>
    <hyperlink ref="C451" r:id="rId578" display="https://fbref.com/en/country/BEL/Belgium-Football" xr:uid="{9B8BFAAC-94C7-4416-96C1-405FB238436C}"/>
    <hyperlink ref="E451" r:id="rId579" display="https://fbref.com/en/squads/8602292d/Aston-Villa-Stats" xr:uid="{D0855891-15FA-4B72-922E-67916E5FAA2E}"/>
    <hyperlink ref="AD451" r:id="rId580" display="https://fbref.com/en/players/5a7301ae/matchlogs/2023-2024/summary/Leander-Dendoncker-Match-Logs" xr:uid="{AB350F88-25A9-43D4-93CF-FE52079E74AE}"/>
    <hyperlink ref="B124" r:id="rId581" display="https://fbref.com/en/players/aeed5c06/Moussa-Diaby" xr:uid="{33F4C728-AFFB-4D32-A5FF-34EA1B72557A}"/>
    <hyperlink ref="C124" r:id="rId582" display="https://fbref.com/en/country/FRA/France-Football" xr:uid="{2A138ADE-50A4-4B10-BC2E-9A697D529540}"/>
    <hyperlink ref="E124" r:id="rId583" display="https://fbref.com/en/squads/8602292d/Aston-Villa-Stats" xr:uid="{8D1D9348-D8AE-4CA7-9083-060A72E6E6BC}"/>
    <hyperlink ref="AD124" r:id="rId584" display="https://fbref.com/en/players/aeed5c06/matchlogs/2023-2024/summary/Moussa-Diaby-Match-Logs" xr:uid="{0254E167-975F-47A0-B033-F6DD661950E0}"/>
    <hyperlink ref="B495" r:id="rId585" display="https://fbref.com/en/players/e31708b2/Amadou-Diallo" xr:uid="{BB1CA592-6655-4B97-AEFC-B115760280AC}"/>
    <hyperlink ref="C495" r:id="rId586" display="https://fbref.com/en/country/ENG/England-Football" xr:uid="{08E1611B-DB8C-4E75-A524-431573E56183}"/>
    <hyperlink ref="E495" r:id="rId587" display="https://fbref.com/en/squads/b2b47a98/Newcastle-United-Stats" xr:uid="{340844A1-022F-4671-AAFA-587F3E8CFDFA}"/>
    <hyperlink ref="AD495" r:id="rId588" display="https://fbref.com/en/players/e31708b2/matchlogs/2023-2024/summary/Amadou-Diallo-Match-Logs" xr:uid="{1BE283B2-5E61-40F2-A709-6B8FDCF0ED3D}"/>
    <hyperlink ref="B90" r:id="rId589" display="https://fbref.com/en/players/31c69ef1/Ruben-Dias" xr:uid="{F46B5C2C-319E-496C-838C-0288F6932C1E}"/>
    <hyperlink ref="C90" r:id="rId590" display="https://fbref.com/en/country/POR/Portugal-Football" xr:uid="{888CAB05-FD1A-41F9-A0B4-9C9A4E33D6BB}"/>
    <hyperlink ref="E90" r:id="rId591" display="https://fbref.com/en/squads/b8fd03ef/Manchester-City-Stats" xr:uid="{A4678965-DB2B-4FF4-A4C7-2B9921B1F5B0}"/>
    <hyperlink ref="AD90" r:id="rId592" display="https://fbref.com/en/players/31c69ef1/matchlogs/2023-2024/summary/Ruben-Dias-Match-Logs" xr:uid="{C52160F4-2C16-4C50-A09A-2ED728EAA85C}"/>
    <hyperlink ref="B160" r:id="rId593" display="https://fbref.com/en/players/4a1a9578/Luis-Diaz" xr:uid="{FF95C83E-B954-4137-B461-6FFC4CDD0E4E}"/>
    <hyperlink ref="C160" r:id="rId594" display="https://fbref.com/en/country/COL/Colombia-Football" xr:uid="{F8765AC7-1060-4DBF-B826-9D5A5C54939D}"/>
    <hyperlink ref="E160" r:id="rId595" display="https://fbref.com/en/squads/822bd0ba/Liverpool-Stats" xr:uid="{81EE83BE-4497-44D8-B789-20673135574D}"/>
    <hyperlink ref="AD160" r:id="rId596" display="https://fbref.com/en/players/4a1a9578/matchlogs/2023-2024/summary/Luis-Diaz-Match-Logs" xr:uid="{B35EB8BE-EBBC-4AE6-9E78-63A62A842D45}"/>
    <hyperlink ref="B531" r:id="rId597" display="https://fbref.com/en/players/979cb300/Matt-Dibley-Dias" xr:uid="{149FEC3E-A7A6-4545-898C-7E9C83C57412}"/>
    <hyperlink ref="C531" r:id="rId598" display="https://fbref.com/en/country/NZL/New-Zealand-Football" xr:uid="{3D4D7CC7-D4F7-4E9F-9A56-B49457173DC1}"/>
    <hyperlink ref="E531" r:id="rId599" display="https://fbref.com/en/squads/fd962109/Fulham-Stats" xr:uid="{7F211D24-0991-4FAD-B352-964986E14E1F}"/>
    <hyperlink ref="AD531" r:id="rId600" display="https://fbref.com/en/players/979cb300/matchlogs/2023-2024/summary/Matt-Dibley-Dias-Match-Logs" xr:uid="{980C3214-0126-4C04-B0BB-A684BC91CD7F}"/>
    <hyperlink ref="B391" r:id="rId601" display="https://fbref.com/en/players/ac861941/Eric-Dier" xr:uid="{FA17E995-4290-4C09-BCB9-1775FDE0F770}"/>
    <hyperlink ref="C391" r:id="rId602" display="https://fbref.com/en/country/ENG/England-Football" xr:uid="{A2189F51-31ED-4E1C-9DD6-64FF22DC9E42}"/>
    <hyperlink ref="E391" r:id="rId603" display="https://fbref.com/en/squads/361ca564/Tottenham-Hotspur-Stats" xr:uid="{E97C1710-401B-4F9A-92DB-ED8EA8095D5F}"/>
    <hyperlink ref="AD391" r:id="rId604" display="https://fbref.com/en/players/ac861941/matchlogs/2023-2024/summary/Eric-Dier-Match-Logs" xr:uid="{E2982B5C-377D-4F28-8E02-CC69F5126333}"/>
    <hyperlink ref="B25" r:id="rId605" display="https://fbref.com/en/players/1b84dbe1/Lucas-Digne" xr:uid="{4EAB9499-32EB-4F82-B348-E64EE9D94475}"/>
    <hyperlink ref="C25" r:id="rId606" display="https://fbref.com/en/country/FRA/France-Football" xr:uid="{BC1FA407-345E-463C-A888-A2C1AED93A71}"/>
    <hyperlink ref="E25" r:id="rId607" display="https://fbref.com/en/squads/8602292d/Aston-Villa-Stats" xr:uid="{769E188C-16CE-418F-89BF-35AF1E469FCC}"/>
    <hyperlink ref="AD25" r:id="rId608" display="https://fbref.com/en/players/1b84dbe1/matchlogs/2023-2024/summary/Lucas-Digne-Match-Logs" xr:uid="{076FC0A7-C094-4C86-B920-8D7227788C6E}"/>
    <hyperlink ref="B219" r:id="rId609" display="https://fbref.com/en/players/a712ca2b/Issa-Diop" xr:uid="{4EA5A5A3-572D-4910-B0F2-3E96FAC04BBB}"/>
    <hyperlink ref="C219" r:id="rId610" display="https://fbref.com/en/country/FRA/France-Football" xr:uid="{862D7721-D9D4-4B51-B077-FFBAE1C9AD57}"/>
    <hyperlink ref="E219" r:id="rId611" display="https://fbref.com/en/squads/fd962109/Fulham-Stats" xr:uid="{4739C47B-2852-4536-86F0-BADEF4C6DE67}"/>
    <hyperlink ref="AD219" r:id="rId612" display="https://fbref.com/en/players/a712ca2b/matchlogs/2023-2024/summary/Issa-Diop-Match-Logs" xr:uid="{21CE115A-A19E-4636-91EF-79844D89ABE4}"/>
    <hyperlink ref="B79" r:id="rId613" display="https://fbref.com/en/players/ad82197c/Axel-Disasi" xr:uid="{5423EAF3-CAD7-4139-A374-AE346C53DB57}"/>
    <hyperlink ref="C79" r:id="rId614" display="https://fbref.com/en/country/FRA/France-Football" xr:uid="{37FF8056-47B2-43F1-ABFA-67625FD9B99F}"/>
    <hyperlink ref="E79" r:id="rId615" display="https://fbref.com/en/squads/cff3d9bb/Chelsea-Stats" xr:uid="{F2E68489-D225-4DBC-813C-36B60557D733}"/>
    <hyperlink ref="AD79" r:id="rId616" display="https://fbref.com/en/players/ad82197c/matchlogs/2023-2024/summary/Axel-Disasi-Match-Logs" xr:uid="{D0BA7B16-33F6-4B96-9B8B-C5B24489F777}"/>
    <hyperlink ref="B468" r:id="rId617" display="https://fbref.com/en/players/733f1a7d/Ben-Doak" xr:uid="{F36BF99A-F716-47E0-9F4F-16E7E978DEA3}"/>
    <hyperlink ref="C468" r:id="rId618" display="https://fbref.com/en/country/SCO/Scotland-Football" xr:uid="{D282EE66-1C52-47BF-A020-4917DD0FC846}"/>
    <hyperlink ref="E468" r:id="rId619" display="https://fbref.com/en/squads/822bd0ba/Liverpool-Stats" xr:uid="{4BF5AD29-D408-40BC-ADF2-C44772CE849C}"/>
    <hyperlink ref="AD468" r:id="rId620" display="https://fbref.com/en/players/733f1a7d/matchlogs/2023-2024/summary/Ben-Doak-Match-Logs" xr:uid="{318BD3EF-04B6-4FBC-ADF1-3E4A4C17FFBC}"/>
    <hyperlink ref="B409" r:id="rId621" display="https://fbref.com/en/players/e814e1cf/Lewis-Dobbin" xr:uid="{5A3A06BA-0463-45FC-972C-9B8F8709ADB0}"/>
    <hyperlink ref="C409" r:id="rId622" display="https://fbref.com/en/country/ENG/England-Football" xr:uid="{271BC98C-8BD4-45D2-85E4-9E66CCD26467}"/>
    <hyperlink ref="E409" r:id="rId623" display="https://fbref.com/en/squads/d3fd31cc/Everton-Stats" xr:uid="{0D5DEA82-6E34-4103-83CA-293241D9740B}"/>
    <hyperlink ref="AD409" r:id="rId624" display="https://fbref.com/en/players/e814e1cf/matchlogs/2023-2024/summary/Lewis-Dobbin-Match-Logs" xr:uid="{F62CC3F0-5B20-4987-A107-ED42EDA5439B}"/>
    <hyperlink ref="B317" r:id="rId625" display="https://fbref.com/en/players/d557d734/Matt-Doherty" xr:uid="{644C97F2-2F09-45B9-8E5C-DEB7ABEA71C6}"/>
    <hyperlink ref="C317" r:id="rId626" display="https://fbref.com/en/country/IRL/Republic-of-Ireland-Football" xr:uid="{CECDF526-2CD7-435D-9D1B-58BEAC8FAE2D}"/>
    <hyperlink ref="E317" r:id="rId627" display="https://fbref.com/en/squads/8cec06e1/Wolverhampton-Wanderers-Stats" xr:uid="{DD9FB6DE-3F78-44EB-A1FD-B6ED32BEA405}"/>
    <hyperlink ref="AD317" r:id="rId628" display="https://fbref.com/en/players/d557d734/matchlogs/2023-2024/summary/Matt-Doherty-Match-Logs" xr:uid="{7F044347-5998-47F2-A79D-BF5EFC32BBC8}"/>
    <hyperlink ref="B221" r:id="rId629" display="https://fbref.com/en/players/fffea3e5/Jeremy-Doku" xr:uid="{173F816F-DFD9-4ED1-89D2-8226F1B474F4}"/>
    <hyperlink ref="C221" r:id="rId630" display="https://fbref.com/en/country/BEL/Belgium-Football" xr:uid="{D5656466-F8E5-4133-8D97-2A82D7BC9A08}"/>
    <hyperlink ref="E221" r:id="rId631" display="https://fbref.com/en/squads/b8fd03ef/Manchester-City-Stats" xr:uid="{FD42302D-F7A4-4C00-A753-C11A9E4C3DEA}"/>
    <hyperlink ref="AD221" r:id="rId632" display="https://fbref.com/en/players/fffea3e5/matchlogs/2023-2024/summary/Jeremy-Doku-Match-Logs" xr:uid="{6EC5731E-A65D-4ADF-9769-B034C0952620}"/>
    <hyperlink ref="B235" r:id="rId633" display="https://fbref.com/en/players/20b3a502/Nicolas-Dominguez" xr:uid="{93C834D8-BB6E-430D-BBED-CFF84F6BD9D6}"/>
    <hyperlink ref="C235" r:id="rId634" display="https://fbref.com/en/country/ARG/Argentina-Football" xr:uid="{B4D7724F-CE0C-4D3F-BF1D-BB16D7117614}"/>
    <hyperlink ref="E235" r:id="rId635" display="https://fbref.com/en/squads/e4a775cb/Nottingham-Forest-Stats" xr:uid="{4B0B747B-2A3B-4A38-A8A4-58690895BE4B}"/>
    <hyperlink ref="AD235" r:id="rId636" display="https://fbref.com/en/players/20b3a502/matchlogs/2023-2024/summary/Nicolas-Dominguez-Match-Logs" xr:uid="{26EFAB59-3161-4702-9E86-2D6673538948}"/>
    <hyperlink ref="B491" r:id="rId637" display="https://fbref.com/en/players/5e4d9b48/Jamie-Donley" xr:uid="{B85A2C3D-F679-49CD-86E3-F229489DDE71}"/>
    <hyperlink ref="C491" r:id="rId638" display="https://fbref.com/en/country/ENG/England-Football" xr:uid="{F51BF990-D846-43E5-A936-24FDA7515FDE}"/>
    <hyperlink ref="E491" r:id="rId639" display="https://fbref.com/en/squads/361ca564/Tottenham-Hotspur-Stats" xr:uid="{DD898C0A-3052-4861-81E6-140BC16C529A}"/>
    <hyperlink ref="AD491" r:id="rId640" display="https://fbref.com/en/players/5e4d9b48/matchlogs/2023-2024/summary/Jamie-Donley-Match-Logs" xr:uid="{D48DE03E-F92B-4948-BC12-2A1E19A5E7C0}"/>
    <hyperlink ref="B532" r:id="rId641" display="https://fbref.com/en/players/ac1ef440/Alfie-Dorrington" xr:uid="{AE4153B5-F7D0-4059-AB4E-EEBA2E69FBDB}"/>
    <hyperlink ref="C532" r:id="rId642" display="https://fbref.com/en/country/ENG/England-Football" xr:uid="{25F119B4-D2A7-4C92-8ADF-97F56EAD7330}"/>
    <hyperlink ref="E532" r:id="rId643" display="https://fbref.com/en/squads/361ca564/Tottenham-Hotspur-Stats" xr:uid="{946FAEEA-7846-449D-8BF3-B57B71A35E3E}"/>
    <hyperlink ref="AD532" r:id="rId644" display="https://fbref.com/en/players/ac1ef440/matchlogs/2023-2024/summary/Alfie-Dorrington-Match-Logs" xr:uid="{48B225B4-F5C4-46E6-A584-A3774CA82809}"/>
    <hyperlink ref="B109" r:id="rId645" display="https://fbref.com/en/players/67ac5bb8/Gabriel-Dos-Santos" xr:uid="{57A85101-EE21-47DB-AF07-3FE2A61DC499}"/>
    <hyperlink ref="C109" r:id="rId646" display="https://fbref.com/en/country/BRA/Brazil-Football" xr:uid="{13AE8529-9F08-4F34-8C5A-E1D2F92B063E}"/>
    <hyperlink ref="E109" r:id="rId647" display="https://fbref.com/en/squads/18bb7c10/Arsenal-Stats" xr:uid="{9EFACA45-442F-44E5-88D2-F42BDD090F3B}"/>
    <hyperlink ref="AD109" r:id="rId648" display="https://fbref.com/en/players/67ac5bb8/matchlogs/2023-2024/summary/Gabriel-Dos-Santos-Match-Logs" xr:uid="{73FD0AEA-5685-4D94-93A0-38B258CDD7B3}"/>
    <hyperlink ref="B28" r:id="rId649" display="https://fbref.com/en/players/02b29014/Abdoulaye-Doucoure" xr:uid="{D64C8862-CF13-4F34-A775-67E0FB319A30}"/>
    <hyperlink ref="C28" r:id="rId650" display="https://fbref.com/en/country/MLI/Mali-Football" xr:uid="{B042EC08-6A76-41C0-8941-CFEADCAFFE86}"/>
    <hyperlink ref="E28" r:id="rId651" display="https://fbref.com/en/squads/d3fd31cc/Everton-Stats" xr:uid="{ACC7F908-4C39-4EDF-A2ED-58B278E12494}"/>
    <hyperlink ref="AD28" r:id="rId652" display="https://fbref.com/en/players/02b29014/matchlogs/2023-2024/summary/Abdoulaye-Doucoure-Match-Logs" xr:uid="{67540D06-55FF-43EC-B895-2E5386B70CCC}"/>
    <hyperlink ref="B162" r:id="rId653" display="https://fbref.com/en/players/ce4f40c7/Cheick-Doucoure" xr:uid="{A9074B68-943B-47CC-91E3-C29A076F765A}"/>
    <hyperlink ref="C162" r:id="rId654" display="https://fbref.com/en/country/MLI/Mali-Football" xr:uid="{0CB0578B-D7C8-420A-B843-7FF7EFD70350}"/>
    <hyperlink ref="E162" r:id="rId655" display="https://fbref.com/en/squads/47c64c55/Crystal-Palace-Stats" xr:uid="{D82C0353-0815-4729-A5B3-91C0B40ACF75}"/>
    <hyperlink ref="AD162" r:id="rId656" display="https://fbref.com/en/players/ce4f40c7/matchlogs/2023-2024/summary/Cheick-Doucoure-Match-Logs" xr:uid="{E7E89088-225E-4CAC-A2FB-9FCFA2EE0909}"/>
    <hyperlink ref="B122" r:id="rId657" display="https://fbref.com/en/players/bf33b257/Alfie-Doughty" xr:uid="{F1243096-FCE6-4AA3-804A-9354F8AFCA3F}"/>
    <hyperlink ref="C122" r:id="rId658" display="https://fbref.com/en/country/ENG/England-Football" xr:uid="{30928B4E-5456-4607-8448-3FC957D5A7E3}"/>
    <hyperlink ref="E122" r:id="rId659" display="https://fbref.com/en/squads/e297cd13/Luton-Town-Stats" xr:uid="{BBAAFA9C-C53C-4D4E-9C7A-BB93C5487127}"/>
    <hyperlink ref="AD122" r:id="rId660" display="https://fbref.com/en/players/bf33b257/matchlogs/2023-2024/summary/Alfie-Doughty-Match-Logs" xr:uid="{58B964BC-56A0-476A-A8FB-F83921675AED}"/>
    <hyperlink ref="B346" r:id="rId661" display="https://fbref.com/en/players/5526deb1/Tommy-Doyle" xr:uid="{AEA115A4-B118-4EBB-9D9D-81DF2620DDFB}"/>
    <hyperlink ref="C346" r:id="rId662" display="https://fbref.com/en/country/ENG/England-Football" xr:uid="{607F31A2-6B7C-4B42-83A7-38A18D09C92E}"/>
    <hyperlink ref="E346" r:id="rId663" display="https://fbref.com/en/squads/8cec06e1/Wolverhampton-Wanderers-Stats" xr:uid="{EF504B63-112A-4C22-928E-834229BE075E}"/>
    <hyperlink ref="AD346" r:id="rId664" display="https://fbref.com/en/players/5526deb1/matchlogs/2023-2024/summary/Tommy-Doyle-Match-Logs" xr:uid="{11557F00-A311-4DAC-A0A2-74D06FAF74DF}"/>
    <hyperlink ref="B372" r:id="rId665" display="https://fbref.com/en/players/3a949a25/Martin-Dubravka" xr:uid="{861FF9B7-0AC2-4C41-B493-FB21B72F9C59}"/>
    <hyperlink ref="C372" r:id="rId666" display="https://fbref.com/en/country/SVK/Slovakia-Football" xr:uid="{0B7CE4F5-7075-4921-B177-94BDE57BD414}"/>
    <hyperlink ref="E372" r:id="rId667" display="https://fbref.com/en/squads/b2b47a98/Newcastle-United-Stats" xr:uid="{5D9D298F-74F8-42AE-83F2-0A5B73F8476D}"/>
    <hyperlink ref="AD372" r:id="rId668" display="https://fbref.com/en/players/3a949a25/matchlogs/2023-2024/summary/Martin-Dubravka-Match-Logs" xr:uid="{D42DFE8E-3411-4944-8171-B1BE5C80681F}"/>
    <hyperlink ref="B533" r:id="rId669" display="https://fbref.com/en/players/6224214f/Josh-Duffus" xr:uid="{9C7247E4-9E41-4936-8616-8B9652F92142}"/>
    <hyperlink ref="C533" r:id="rId670" display="https://fbref.com/en/country/ENG/England-Football" xr:uid="{B657302B-935A-4BBF-AC37-4607C8563E78}"/>
    <hyperlink ref="E533" r:id="rId671" display="https://fbref.com/en/squads/d07537b9/Brighton-and-Hove-Albion-Stats" xr:uid="{08864360-4A8A-4575-9BBF-63421C418856}"/>
    <hyperlink ref="AD533" r:id="rId672" display="https://fbref.com/en/players/6224214f/matchlogs/2023-2024/summary/Josh-Duffus-Match-Logs" xr:uid="{62345F06-4ABE-45DE-A78B-CE7229DDAB8E}"/>
    <hyperlink ref="B485" r:id="rId673" display="https://fbref.com/en/players/3fe6bd8c/Paul-Dummett" xr:uid="{3AC65F1C-3634-47CE-A012-F72196B93EE7}"/>
    <hyperlink ref="C485" r:id="rId674" display="https://fbref.com/en/country/WAL/Wales-Football" xr:uid="{C6FF30A3-A299-46E8-8877-79E1FBDED3C7}"/>
    <hyperlink ref="E485" r:id="rId675" display="https://fbref.com/en/squads/b2b47a98/Newcastle-United-Stats" xr:uid="{8873E3FF-3878-4A99-88C8-BCA30C22498C}"/>
    <hyperlink ref="AD485" r:id="rId676" display="https://fbref.com/en/players/3fe6bd8c/matchlogs/2023-2024/summary/Paul-Dummett-Match-Logs" xr:uid="{6AE3641C-84B7-45B9-B8AD-9BC6BF37F4C1}"/>
    <hyperlink ref="B98" r:id="rId677" display="https://fbref.com/en/players/282f75f3/Lewis-Dunk" xr:uid="{767D27E3-0556-49F6-8B7B-0A797D63EBFE}"/>
    <hyperlink ref="C98" r:id="rId678" display="https://fbref.com/en/country/ENG/England-Football" xr:uid="{A225F083-C1B5-4D79-BA61-B04E34D5D85E}"/>
    <hyperlink ref="E98" r:id="rId679" display="https://fbref.com/en/squads/d07537b9/Brighton-and-Hove-Albion-Stats" xr:uid="{60B950DC-5493-4870-9245-125AE97E202A}"/>
    <hyperlink ref="AD98" r:id="rId680" display="https://fbref.com/en/players/282f75f3/matchlogs/2023-2024/summary/Lewis-Dunk-Match-Logs" xr:uid="{FDCEED19-BBBF-486C-A1E8-BD869D7ADAF4}"/>
    <hyperlink ref="B420" r:id="rId681" display="https://fbref.com/en/players/414184f7/Jhon-Duran" xr:uid="{D0A096AA-38BF-4CC2-B643-0C8D0B67FBC3}"/>
    <hyperlink ref="C420" r:id="rId682" display="https://fbref.com/en/country/COL/Colombia-Football" xr:uid="{77A38AEE-06A4-4F8F-BF89-D4D054658592}"/>
    <hyperlink ref="E420" r:id="rId683" display="https://fbref.com/en/squads/8602292d/Aston-Villa-Stats" xr:uid="{863599C7-8F56-4197-817F-6EA248795F56}"/>
    <hyperlink ref="AD420" r:id="rId684" display="https://fbref.com/en/players/414184f7/matchlogs/2023-2024/summary/Jhon-Duran-Match-Logs" xr:uid="{131F1EC2-8966-4C99-8D7A-3C5E545926AD}"/>
    <hyperlink ref="B534" r:id="rId685" display="https://fbref.com/en/players/fa9fa773/Malcolm-Ebiowei" xr:uid="{BD1A6D69-0761-48E2-B6B3-1E76D432C99A}"/>
    <hyperlink ref="C534" r:id="rId686" display="https://fbref.com/en/country/ENG/England-Football" xr:uid="{7665732F-8F38-4F25-AB5F-E3CA4A9CB541}"/>
    <hyperlink ref="E534" r:id="rId687" display="https://fbref.com/en/squads/47c64c55/Crystal-Palace-Stats" xr:uid="{AB1DF5A0-A4A0-43A0-8E8C-4EB78CFE69E4}"/>
    <hyperlink ref="AD534" r:id="rId688" display="https://fbref.com/en/players/fa9fa773/matchlogs/2023-2024/summary/Malcolm-Ebiowei-Match-Logs" xr:uid="{4F0EAB91-4C2A-4321-8D18-77C36FBB05C0}"/>
    <hyperlink ref="B35" r:id="rId689" display="https://fbref.com/en/players/3bb7b8b4/Ederson" xr:uid="{EEAC9095-67B6-49D8-9AFC-7EE7059770DB}"/>
    <hyperlink ref="C35" r:id="rId690" display="https://fbref.com/en/country/BRA/Brazil-Football" xr:uid="{E0A94127-EAF5-48FD-B2EE-538197E49CF2}"/>
    <hyperlink ref="E35" r:id="rId691" display="https://fbref.com/en/squads/b8fd03ef/Manchester-City-Stats" xr:uid="{BA4F1026-ADE1-4EAE-BF5F-22468D1B524D}"/>
    <hyperlink ref="AD35" r:id="rId692" display="https://fbref.com/en/players/3bb7b8b4/matchlogs/2023-2024/summary/Ederson-Match-Logs" xr:uid="{4C5C705F-8DA5-4268-B837-764309539CAF}"/>
    <hyperlink ref="B77" r:id="rId693" display="https://fbref.com/en/players/0562b7f1/Odsonne-Edouard" xr:uid="{188A4198-CC6F-4673-A308-D179FC1723CE}"/>
    <hyperlink ref="C77" r:id="rId694" display="https://fbref.com/en/country/FRA/France-Football" xr:uid="{030F510E-DEC5-48AB-8131-DBD33E24381C}"/>
    <hyperlink ref="E77" r:id="rId695" display="https://fbref.com/en/squads/47c64c55/Crystal-Palace-Stats" xr:uid="{570ED955-A1CB-4D49-BFE9-97F44AB432E0}"/>
    <hyperlink ref="AD77" r:id="rId696" display="https://fbref.com/en/players/0562b7f1/matchlogs/2023-2024/summary/Odsonne-Edouard-Match-Logs" xr:uid="{EEAC3099-3856-42A0-B7EC-091F590AD34C}"/>
    <hyperlink ref="B278" r:id="rId697" display="https://fbref.com/en/players/debe38a0/John-Egan" xr:uid="{19F80DF2-A331-4A2D-9D5F-09C1E5EBA618}"/>
    <hyperlink ref="C278" r:id="rId698" display="https://fbref.com/en/country/IRL/Republic-of-Ireland-Football" xr:uid="{3767DFAA-2A97-401A-B449-609A7EC5F88C}"/>
    <hyperlink ref="E278" r:id="rId699" display="https://fbref.com/en/squads/1df6b87e/Sheffield-United-Stats" xr:uid="{FF41A350-7828-4172-B4BE-D79D0BDE68FB}"/>
    <hyperlink ref="AD278" r:id="rId700" display="https://fbref.com/en/players/debe38a0/matchlogs/2023-2024/summary/John-Egan-Match-Logs" xr:uid="{138E0B93-08F1-465F-91F2-202E35403E37}"/>
    <hyperlink ref="B417" r:id="rId701" display="https://fbref.com/en/players/3d554589/Hjalmar-Ekdal" xr:uid="{398BF75C-6755-4178-B9C8-E592CC151AB4}"/>
    <hyperlink ref="C417" r:id="rId702" display="https://fbref.com/en/country/SWE/Sweden-Football" xr:uid="{46CA6C30-07B0-476D-B7F2-7C78A4F389D6}"/>
    <hyperlink ref="E417" r:id="rId703" display="https://fbref.com/en/squads/943e8050/Burnley-Stats" xr:uid="{D24D32F0-0CCE-481C-BDF4-2F86C1F9ACDF}"/>
    <hyperlink ref="AD417" r:id="rId704" display="https://fbref.com/en/players/3d554589/matchlogs/2023-2024/summary/Hjalmar-Ekdal-Match-Logs" xr:uid="{8EAAFA3C-1D61-410F-8D90-F6BE8F941CFB}"/>
    <hyperlink ref="B135" r:id="rId705" display="https://fbref.com/en/players/2fba6108/Anthony-Elanga" xr:uid="{C8236105-C4E3-495C-8542-3322E9E43168}"/>
    <hyperlink ref="C135" r:id="rId706" display="https://fbref.com/en/country/SWE/Sweden-Football" xr:uid="{CE3F18A4-C128-4B9A-9BEE-B4E62A4E39A8}"/>
    <hyperlink ref="E135" r:id="rId707" display="https://fbref.com/en/squads/e4a775cb/Nottingham-Forest-Stats" xr:uid="{115848A7-0D0F-4C75-9463-135A424BCC6A}"/>
    <hyperlink ref="AD135" r:id="rId708" display="https://fbref.com/en/players/2fba6108/matchlogs/2023-2024/summary/Anthony-Elanga-Match-Logs" xr:uid="{87E0208D-CCB1-461E-A0AA-9AFC7DE0F036}"/>
    <hyperlink ref="B334" r:id="rId709" display="https://fbref.com/en/players/b9e1436c/Harvey-Elliott" xr:uid="{D1295610-0CD2-49AE-B3B9-864606A26F02}"/>
    <hyperlink ref="C334" r:id="rId710" display="https://fbref.com/en/country/ENG/England-Football" xr:uid="{906748BD-1578-4B96-B5A8-30B560E2C99E}"/>
    <hyperlink ref="E334" r:id="rId711" display="https://fbref.com/en/squads/822bd0ba/Liverpool-Stats" xr:uid="{7FE7752F-9317-4689-9BE6-374368A8AE3C}"/>
    <hyperlink ref="AD334" r:id="rId712" display="https://fbref.com/en/players/b9e1436c/matchlogs/2023-2024/summary/Harvey-Elliott-Match-Logs" xr:uid="{B2278B99-CE1E-4089-972C-2FFEFB596C82}"/>
    <hyperlink ref="B492" r:id="rId713" display="https://fbref.com/en/players/47a34c4f/Mohamed-Elneny" xr:uid="{0F976EDF-0C44-4D17-ACB1-5997FE142B78}"/>
    <hyperlink ref="C492" r:id="rId714" display="https://fbref.com/en/country/EGY/Egypt-Football" xr:uid="{0A4A3FE8-3276-4856-BD63-888A35468A73}"/>
    <hyperlink ref="E492" r:id="rId715" display="https://fbref.com/en/squads/18bb7c10/Arsenal-Stats" xr:uid="{26B5ACE9-C901-4226-A438-20F35403E983}"/>
    <hyperlink ref="AD492" r:id="rId716" display="https://fbref.com/en/players/47a34c4f/matchlogs/2023-2024/summary/Mohamed-Elneny-Match-Logs" xr:uid="{AFBB8C82-FAD3-41DD-8506-21A319A2DC8E}"/>
    <hyperlink ref="B272" r:id="rId717" display="https://fbref.com/en/players/df8b52a5/Emerson" xr:uid="{06DA5D02-2739-41BD-A4AD-B510ECD56C01}"/>
    <hyperlink ref="C272" r:id="rId718" display="https://fbref.com/en/country/BRA/Brazil-Football" xr:uid="{E40B771A-407F-4B2F-926F-7B7612931CF2}"/>
    <hyperlink ref="E272" r:id="rId719" display="https://fbref.com/en/squads/361ca564/Tottenham-Hotspur-Stats" xr:uid="{ACCC2571-4F3A-4C5E-A820-DC2C519DA1EA}"/>
    <hyperlink ref="AD272" r:id="rId720" display="https://fbref.com/en/players/df8b52a5/matchlogs/2023-2024/summary/Emerson-Match-Logs" xr:uid="{F6D07144-899C-4ED3-ADAE-73D722BF311D}"/>
    <hyperlink ref="B326" r:id="rId721" display="https://fbref.com/en/players/c149016b/Wataru-Endo" xr:uid="{C1D241A2-93F7-430C-A521-779CD643DA21}"/>
    <hyperlink ref="C326" r:id="rId722" display="https://fbref.com/en/country/JPN/Japan-Football" xr:uid="{60517FB9-1AF9-4D51-B42B-75A1BCA2A133}"/>
    <hyperlink ref="E326" r:id="rId723" display="https://fbref.com/en/squads/822bd0ba/Liverpool-Stats" xr:uid="{2741CDBD-EF1F-4A9E-B4F3-7EB0D9882ACF}"/>
    <hyperlink ref="AD326" r:id="rId724" display="https://fbref.com/en/players/c149016b/matchlogs/2023-2024/summary/Wataru-Endo-Match-Logs" xr:uid="{DC5D3CFF-8D0D-4505-85AD-8CF9B1F16D1C}"/>
    <hyperlink ref="B247" r:id="rId725" display="https://fbref.com/en/players/980522ec/Christian-Eriksen" xr:uid="{DD4B9339-25BE-4E9B-8102-6EF5EDC15742}"/>
    <hyperlink ref="C247" r:id="rId726" display="https://fbref.com/en/country/DEN/Denmark-Football" xr:uid="{DEAB030A-F5B0-4A9A-A987-F0BA450DDF62}"/>
    <hyperlink ref="E247" r:id="rId727" display="https://fbref.com/en/squads/19538871/Manchester-United-Stats" xr:uid="{CDCBC45B-B6BB-46C7-8F51-3ACFD0BAB172}"/>
    <hyperlink ref="AD247" r:id="rId728" display="https://fbref.com/en/players/980522ec/matchlogs/2023-2024/summary/Christian-Eriksen-Match-Logs" xr:uid="{BBF0734D-F05C-44A0-BCEB-991FC79F5BDB}"/>
    <hyperlink ref="B275" r:id="rId729" display="https://fbref.com/en/players/d38fdf53/Pervis-Estupinan" xr:uid="{8BDEE864-91B4-44A2-83F8-553190F0DB5E}"/>
    <hyperlink ref="C275" r:id="rId730" display="https://fbref.com/en/country/ECU/Ecuador-Football" xr:uid="{9CED97EB-02BB-43D0-B66D-5EB3B707CBAA}"/>
    <hyperlink ref="E275" r:id="rId731" display="https://fbref.com/en/squads/d07537b9/Brighton-and-Hove-Albion-Stats" xr:uid="{1B675B09-3B5C-4D71-A24E-07739B7D7A13}"/>
    <hyperlink ref="AD275" r:id="rId732" display="https://fbref.com/en/players/d38fdf53/matchlogs/2023-2024/summary/Pervis-Estupinan-Match-Logs" xr:uid="{C56264A6-91F2-40D0-B57E-61998020EABF}"/>
    <hyperlink ref="B284" r:id="rId733" display="https://fbref.com/en/players/f8fcd2a5/Jonny-Evans" xr:uid="{2A4F6CC0-4F73-44F3-A254-7BB2B5C5972A}"/>
    <hyperlink ref="C284" r:id="rId734" display="https://fbref.com/en/country/NIR/Northern-Ireland-Football" xr:uid="{4C07751B-8AE7-4B2F-9C28-BD219465E765}"/>
    <hyperlink ref="E284" r:id="rId735" display="https://fbref.com/en/squads/19538871/Manchester-United-Stats" xr:uid="{85E5A6D7-8D68-44E4-93F5-BB3FE64010F7}"/>
    <hyperlink ref="AD284" r:id="rId736" display="https://fbref.com/en/players/f8fcd2a5/matchlogs/2023-2024/summary/Jonny-Evans-Match-Logs" xr:uid="{B0DEAE2F-2BD7-4F13-92F2-7AF7BC6A674C}"/>
    <hyperlink ref="B201" r:id="rId737" display="https://fbref.com/en/players/ae4fc6a4/Eberechi-Eze" xr:uid="{BCA4BB59-97A2-46CA-84AC-C399856CF986}"/>
    <hyperlink ref="C201" r:id="rId738" display="https://fbref.com/en/country/ENG/England-Football" xr:uid="{A505D238-F316-4B88-85C5-692AEEE9E435}"/>
    <hyperlink ref="E201" r:id="rId739" display="https://fbref.com/en/squads/47c64c55/Crystal-Palace-Stats" xr:uid="{568ACA61-4059-4C8C-BCFC-7DB9930BA9A0}"/>
    <hyperlink ref="AD201" r:id="rId740" display="https://fbref.com/en/players/ae4fc6a4/matchlogs/2023-2024/summary/Eberechi-Eze-Match-Logs" xr:uid="{6B5094D4-1E31-4CB3-B028-C86B88B4EFA9}"/>
    <hyperlink ref="B374" r:id="rId741" display="https://fbref.com/en/players/9328b835/Lukasz-Fabianski" xr:uid="{6E231C69-9EF9-461E-A1A4-2B4949FAA846}"/>
    <hyperlink ref="C374" r:id="rId742" display="https://fbref.com/en/country/POL/Poland-Football" xr:uid="{96277471-47E4-493E-BECB-3C0989099D5B}"/>
    <hyperlink ref="E374" r:id="rId743" display="https://fbref.com/en/squads/7c21e445/West-Ham-United-Stats" xr:uid="{3413DAF5-B295-4346-89AB-2014F1A2FFC6}"/>
    <hyperlink ref="AD374" r:id="rId744" display="https://fbref.com/en/players/9328b835/matchlogs/2023-2024/summary/Lukasz-Fabianski-Match-Logs" xr:uid="{59790714-E280-45AE-8CBF-22FBECC9C8F9}"/>
    <hyperlink ref="B339" r:id="rId745" display="https://fbref.com/en/players/0ba976e4/Ansu-Fati" xr:uid="{5617E16D-C416-4C5E-8377-3854DDD45EE9}"/>
    <hyperlink ref="C339" r:id="rId746" display="https://fbref.com/en/country/ESP/Spain-Football" xr:uid="{75A59EBA-7221-429B-8288-5814011C67B3}"/>
    <hyperlink ref="E339" r:id="rId747" display="https://fbref.com/en/squads/d07537b9/Brighton-and-Hove-Albion-Stats" xr:uid="{58B25875-44BF-4B38-922F-51A9562C10CD}"/>
    <hyperlink ref="AD339" r:id="rId748" display="https://fbref.com/en/players/0ba976e4/matchlogs/2023-2024/summary/Ansu-Fati-Match-Logs" xr:uid="{8D90E3CD-8548-46FA-8750-49C97250ADDC}"/>
    <hyperlink ref="B406" r:id="rId749" display="https://fbref.com/en/players/51a3c4c8/Felipe" xr:uid="{CE758195-925D-4879-B4FF-00CBF099E2BA}"/>
    <hyperlink ref="C406" r:id="rId750" display="https://fbref.com/en/country/BRA/Brazil-Football" xr:uid="{F10F449D-B920-4D8C-A81D-BACC4C5396A8}"/>
    <hyperlink ref="E406" r:id="rId751" display="https://fbref.com/en/squads/e4a775cb/Nottingham-Forest-Stats" xr:uid="{8C215534-5A7B-4E7F-A624-61AE442FF24D}"/>
    <hyperlink ref="AD406" r:id="rId752" display="https://fbref.com/en/players/51a3c4c8/matchlogs/2023-2024/summary/Felipe-Match-Logs" xr:uid="{F8E16AE1-D64C-47A7-9A9C-BB142BD03C2B}"/>
    <hyperlink ref="B181" r:id="rId753" display="https://fbref.com/en/players/4596da74/Evan-Ferguson" xr:uid="{9CA9AED8-85D9-46DA-AB12-4B1E90DF665A}"/>
    <hyperlink ref="C181" r:id="rId754" display="https://fbref.com/en/country/IRL/Republic-of-Ireland-Football" xr:uid="{1BF25384-6D32-478B-B6AA-DAE42589FE3C}"/>
    <hyperlink ref="E181" r:id="rId755" display="https://fbref.com/en/squads/d07537b9/Brighton-and-Hove-Albion-Stats" xr:uid="{FE891FE0-C93E-4384-A251-55871B3CEC6C}"/>
    <hyperlink ref="AD181" r:id="rId756" display="https://fbref.com/en/players/4596da74/matchlogs/2023-2024/summary/Evan-Ferguson-Match-Logs" xr:uid="{E4382FD2-14AC-4559-B98F-B5E1C07C3C7F}"/>
    <hyperlink ref="B4" r:id="rId757" display="https://fbref.com/en/players/507c7bdf/Bruno-Fernandes" xr:uid="{8AA42B01-C52F-4793-A023-C35CDE931320}"/>
    <hyperlink ref="C4" r:id="rId758" display="https://fbref.com/en/country/POR/Portugal-Football" xr:uid="{166B894F-BB80-4B41-BBFE-93B074E23AD3}"/>
    <hyperlink ref="E4" r:id="rId759" display="https://fbref.com/en/squads/19538871/Manchester-United-Stats" xr:uid="{2ED76813-3389-4F10-8DF9-389ED4522AC1}"/>
    <hyperlink ref="AD4" r:id="rId760" display="https://fbref.com/en/players/507c7bdf/matchlogs/2023-2024/summary/Bruno-Fernandes-Match-Logs" xr:uid="{B856C9B5-A2B4-4BD1-B3CB-284B5516B970}"/>
    <hyperlink ref="B535" r:id="rId761" display="https://fbref.com/en/players/33a68b9b/Alvaro-Fernandez" xr:uid="{E3298E0E-029D-4088-A60F-51FE4D85A66D}"/>
    <hyperlink ref="C535" r:id="rId762" display="https://fbref.com/en/country/ESP/Spain-Football" xr:uid="{9737E46F-4A14-4E7F-A006-1033552F3E22}"/>
    <hyperlink ref="E535" r:id="rId763" display="https://fbref.com/en/squads/19538871/Manchester-United-Stats" xr:uid="{96CEE31A-AA06-4873-A7BC-D692EDE71C4E}"/>
    <hyperlink ref="AD535" r:id="rId764" display="https://fbref.com/en/players/33a68b9b/matchlogs/2023-2024/summary/Alvaro-Fernandez-Match-Logs" xr:uid="{5038F3D4-1694-473C-B1BC-44929770EF35}"/>
    <hyperlink ref="B82" r:id="rId765" display="https://fbref.com/en/players/5ff4ab71/Enzo-Fernandez" xr:uid="{B2565FB1-F384-4596-8F7C-ABDA05EC0DCF}"/>
    <hyperlink ref="C82" r:id="rId766" display="https://fbref.com/en/country/ARG/Argentina-Football" xr:uid="{ADE3A0E7-5F17-41AB-896E-F6C2775C7132}"/>
    <hyperlink ref="E82" r:id="rId767" display="https://fbref.com/en/squads/cff3d9bb/Chelsea-Stats" xr:uid="{E36549F9-FA9E-4CAA-9FC7-CD9234EEF65A}"/>
    <hyperlink ref="AD82" r:id="rId768" display="https://fbref.com/en/players/5ff4ab71/matchlogs/2023-2024/summary/Enzo-Fernandez-Match-Logs" xr:uid="{22974FF1-BEC5-4CB9-8B0A-ECB3CDC21696}"/>
    <hyperlink ref="B425" r:id="rId769" display="https://fbref.com/en/players/b63e789d/John-Fleck" xr:uid="{672E902B-9736-4CF7-B430-2E019DC37245}"/>
    <hyperlink ref="C425" r:id="rId770" display="https://fbref.com/en/country/SCO/Scotland-Football" xr:uid="{9CDCB1F5-A5B7-49C2-80EC-33A371F1265A}"/>
    <hyperlink ref="E425" r:id="rId771" display="https://fbref.com/en/squads/1df6b87e/Sheffield-United-Stats" xr:uid="{B8A41373-DD73-4AE1-8AF6-B29802305636}"/>
    <hyperlink ref="AD425" r:id="rId772" display="https://fbref.com/en/players/b63e789d/matchlogs/2023-2024/summary/John-Fleck-Match-Logs" xr:uid="{2B083E6D-9EAF-4843-B9AA-92C595B80538}"/>
    <hyperlink ref="B53" r:id="rId773" display="https://fbref.com/en/players/a92ab7be/Mark-Flekken" xr:uid="{24AC4CBD-45DA-4C6B-BF27-801EF3EE2F89}"/>
    <hyperlink ref="C53" r:id="rId774" display="https://fbref.com/en/country/NED/Netherlands-Football" xr:uid="{4FD1D238-1D40-497C-904B-CB9E27482067}"/>
    <hyperlink ref="E53" r:id="rId775" display="https://fbref.com/en/squads/cd051869/Brentford-Stats" xr:uid="{8D54E75D-8D60-436F-923B-505460BE0258}"/>
    <hyperlink ref="AD53" r:id="rId776" display="https://fbref.com/en/players/a92ab7be/matchlogs/2023-2024/summary/Mark-Flekken-Match-Logs" xr:uid="{588EA8B8-A1EE-45C4-9BE5-AD52805EBADA}"/>
    <hyperlink ref="B76" r:id="rId777" display="https://fbref.com/en/players/ed1e53f3/Phil-Foden" xr:uid="{5D12D0F2-5720-4CD8-9A48-3F365655CB8C}"/>
    <hyperlink ref="C76" r:id="rId778" display="https://fbref.com/en/country/ENG/England-Football" xr:uid="{202DE5A9-F695-487B-8775-78D1E33321E7}"/>
    <hyperlink ref="E76" r:id="rId779" display="https://fbref.com/en/squads/b8fd03ef/Manchester-City-Stats" xr:uid="{84454356-D9D2-4E96-9A72-AE6A5B2FFC52}"/>
    <hyperlink ref="AD76" r:id="rId780" display="https://fbref.com/en/players/ed1e53f3/matchlogs/2023-2024/summary/Phil-Foden-Match-Logs" xr:uid="{2CF2963C-15E2-43AE-9DA5-3B3A19EF0C46}"/>
    <hyperlink ref="B5" r:id="rId781" display="https://fbref.com/en/players/96cf7b61/Wes-Foderingham" xr:uid="{AB9430ED-C6D9-4B47-BB0E-F1D1782C0512}"/>
    <hyperlink ref="C5" r:id="rId782" display="https://fbref.com/en/country/ENG/England-Football" xr:uid="{34C7E08D-9A06-47D6-8493-2F11BD34B086}"/>
    <hyperlink ref="E5" r:id="rId783" display="https://fbref.com/en/squads/1df6b87e/Sheffield-United-Stats" xr:uid="{5241D4A7-8624-4270-8B73-2344EDB6AB8B}"/>
    <hyperlink ref="AD5" r:id="rId784" display="https://fbref.com/en/players/96cf7b61/matchlogs/2023-2024/summary/Wes-Foderingham-Match-Logs" xr:uid="{03C0F459-50D1-4C7A-9F17-9FD29EF4C956}"/>
    <hyperlink ref="B364" r:id="rId785" display="https://fbref.com/en/players/82927de4/Pablo-Fornals" xr:uid="{E30F8B7E-1AAD-4723-8956-D3CFF385F98E}"/>
    <hyperlink ref="C364" r:id="rId786" display="https://fbref.com/en/country/ESP/Spain-Football" xr:uid="{6B8C4B6B-B92D-4F2D-A8D4-807D77B7781D}"/>
    <hyperlink ref="E364" r:id="rId787" display="https://fbref.com/en/squads/7c21e445/West-Ham-United-Stats" xr:uid="{9981D1F5-6858-420E-88CE-75B2E3DF0EC6}"/>
    <hyperlink ref="AD364" r:id="rId788" display="https://fbref.com/en/players/82927de4/matchlogs/2023-2024/summary/Pablo-Fornals-Match-Logs" xr:uid="{DA5E81A8-1437-4F5C-98C4-97E93AC94308}"/>
    <hyperlink ref="B536" r:id="rId789" display="https://fbref.com/en/players/c3e39f12/Fraser-Forster" xr:uid="{1716FAAA-1D4F-40FE-85BD-8B725D336E8E}"/>
    <hyperlink ref="C536" r:id="rId790" display="https://fbref.com/en/country/ENG/England-Football" xr:uid="{D5BE0320-890A-494C-9C6A-26FAC0239876}"/>
    <hyperlink ref="E536" r:id="rId791" display="https://fbref.com/en/squads/361ca564/Tottenham-Hotspur-Stats" xr:uid="{2B1E2578-CD44-43CA-83BA-251D0E08DAB8}"/>
    <hyperlink ref="AD536" r:id="rId792" display="https://fbref.com/en/players/c3e39f12/matchlogs/2023-2024/summary/Fraser-Forster-Match-Logs" xr:uid="{0F4426A0-D0D1-4717-B772-85A29C79699E}"/>
    <hyperlink ref="B248" r:id="rId793" display="https://fbref.com/en/players/f84a807c/Lyle-Foster" xr:uid="{5B3981E9-160F-4892-A8EE-64FF5F562716}"/>
    <hyperlink ref="C248" r:id="rId794" display="https://fbref.com/en/country/RSA/South-Africa-Football" xr:uid="{499C8531-38EE-4E09-9B4A-E718FE7195F3}"/>
    <hyperlink ref="E248" r:id="rId795" display="https://fbref.com/en/squads/943e8050/Burnley-Stats" xr:uid="{42F2C7E5-3E8F-4088-804E-52F704306347}"/>
    <hyperlink ref="AD248" r:id="rId796" display="https://fbref.com/en/players/f84a807c/matchlogs/2023-2024/summary/Lyle-Foster-Match-Logs" xr:uid="{86CBA92B-8ADA-4FFB-BFBF-BC554B437370}"/>
    <hyperlink ref="B452" r:id="rId797" display="https://fbref.com/en/players/077faf72/Matheus-Franca" xr:uid="{8E477683-13D0-4E39-AFC2-BA57D27F7C7E}"/>
    <hyperlink ref="C452" r:id="rId798" display="https://fbref.com/en/country/BRA/Brazil-Football" xr:uid="{31828253-4F47-448A-A13D-24DEE1A8E40B}"/>
    <hyperlink ref="E452" r:id="rId799" display="https://fbref.com/en/squads/47c64c55/Crystal-Palace-Stats" xr:uid="{A345EFAA-3D06-42ED-A382-1B04C77DBFFD}"/>
    <hyperlink ref="AD452" r:id="rId800" display="https://fbref.com/en/players/077faf72/matchlogs/2023-2024/summary/Matheus-Franca-Match-Logs" xr:uid="{A7AC23DD-F3F4-477A-96ED-DA411485BFE4}"/>
    <hyperlink ref="B537" r:id="rId801" display="https://fbref.com/en/players/38c29201/Aidan-Francis" xr:uid="{483ECE7F-E939-436A-AB80-A859CB7295CF}"/>
    <hyperlink ref="C537" r:id="rId802" display="https://fbref.com/en/country/ENG/England-Football" xr:uid="{647961DC-F876-45B4-8576-8EEC9D96B079}"/>
    <hyperlink ref="E537" r:id="rId803" display="https://fbref.com/en/squads/e297cd13/Luton-Town-Stats" xr:uid="{68E56B56-4BAB-45A8-9A2D-6D4D10712381}"/>
    <hyperlink ref="AD537" r:id="rId804" display="https://fbref.com/en/players/38c29201/matchlogs/2023-2024/summary/Aidan-Francis-Match-Logs" xr:uid="{2B96CF12-AF8F-4B40-9587-D710A03D36AF}"/>
    <hyperlink ref="B538" r:id="rId805" display="https://fbref.com/en/players/6722d4f0/Tyrese-Francois" xr:uid="{0CF22B72-DA70-45C8-A0DA-8F72A08F7B62}"/>
    <hyperlink ref="C538" r:id="rId806" display="https://fbref.com/en/country/AUS/Australia-Football" xr:uid="{3EE146B6-F405-4C26-875A-481875A295EB}"/>
    <hyperlink ref="E538" r:id="rId807" display="https://fbref.com/en/squads/fd962109/Fulham-Stats" xr:uid="{DC2DFC99-4ECE-47C6-8F6F-58F036FA0718}"/>
    <hyperlink ref="AD538" r:id="rId808" display="https://fbref.com/en/players/6722d4f0/matchlogs/2023-2024/summary/Tyrese-Francois-Match-Logs" xr:uid="{C9E2D10B-9CEF-41CC-88AF-14EDB8BCF671}"/>
    <hyperlink ref="B539" r:id="rId809" display="https://fbref.com/en/players/00b77ecf/Nathan-Fraser" xr:uid="{A28A2E9F-1C16-47A3-86B9-FD3785A9C937}"/>
    <hyperlink ref="C539" r:id="rId810" display="https://fbref.com/en/country/IRL/Republic-of-Ireland-Football" xr:uid="{E03D7F8F-F785-4EC4-98F4-C37AA5A430DE}"/>
    <hyperlink ref="E539" r:id="rId811" display="https://fbref.com/en/squads/8cec06e1/Wolverhampton-Wanderers-Stats" xr:uid="{F33BAD95-4B19-48E0-AB5E-390E39CF9537}"/>
    <hyperlink ref="AD539" r:id="rId812" display="https://fbref.com/en/players/00b77ecf/matchlogs/2023-2024/summary/Nathan-Fraser-Match-Logs" xr:uid="{1ABF44A7-8D38-4B22-A6C2-171F05A0C209}"/>
    <hyperlink ref="B540" r:id="rId813" display="https://fbref.com/en/players/98d2c2c4/Remo-Freuler" xr:uid="{CA71040C-46A5-474E-805C-0DE704E7BBBB}"/>
    <hyperlink ref="C540" r:id="rId814" display="https://fbref.com/en/country/SUI/Switzerland-Football" xr:uid="{B1B188D0-1415-4CBE-B7B5-9834D3036378}"/>
    <hyperlink ref="E540" r:id="rId815" display="https://fbref.com/en/squads/e4a775cb/Nottingham-Forest-Stats" xr:uid="{611E84BE-F00C-4313-BEA8-087BB5251AFF}"/>
    <hyperlink ref="AD540" r:id="rId816" display="https://fbref.com/en/players/98d2c2c4/matchlogs/2023-2024/summary/Remo-Freuler-Match-Logs" xr:uid="{6F423916-9B22-4100-A2CF-DABE05F0D02B}"/>
    <hyperlink ref="B243" r:id="rId817" display="https://fbref.com/en/players/1971591f/Cody-Gakpo" xr:uid="{B52FF3E0-0A0D-4C77-8B15-17E4BB120571}"/>
    <hyperlink ref="C243" r:id="rId818" display="https://fbref.com/en/country/NED/Netherlands-Football" xr:uid="{50965C43-62D0-4DF2-A355-98F343E8359D}"/>
    <hyperlink ref="E243" r:id="rId819" display="https://fbref.com/en/squads/822bd0ba/Liverpool-Stats" xr:uid="{B87C4B35-BC87-43E6-B25F-27CB8DE22F88}"/>
    <hyperlink ref="AD243" r:id="rId820" display="https://fbref.com/en/players/1971591f/matchlogs/2023-2024/summary/Cody-Gakpo-Match-Logs" xr:uid="{B86820DD-576D-4B7A-B2EC-25C46951A659}"/>
    <hyperlink ref="B78" r:id="rId821" display="https://fbref.com/en/players/c2731c10/Conor-Gallagher" xr:uid="{70719E76-B1FA-4E34-B78E-BFA372FB8992}"/>
    <hyperlink ref="C78" r:id="rId822" display="https://fbref.com/en/country/ENG/England-Football" xr:uid="{8DE7E3B9-7D50-4455-B398-4596AC36503D}"/>
    <hyperlink ref="E78" r:id="rId823" display="https://fbref.com/en/squads/cff3d9bb/Chelsea-Stats" xr:uid="{B5E85A6F-3D07-4176-B6B1-5DE696015BDF}"/>
    <hyperlink ref="AD78" r:id="rId824" display="https://fbref.com/en/players/c2731c10/matchlogs/2023-2024/summary/Conor-Gallagher-Match-Logs" xr:uid="{CFCD7B03-463C-4976-BE58-3A08C6ECDB91}"/>
    <hyperlink ref="B144" r:id="rId825" display="https://fbref.com/en/players/72c812f3/Idrissa-Gana-Gueye" xr:uid="{D5C1A803-B62B-4770-96FD-5BB6D6D619B5}"/>
    <hyperlink ref="C144" r:id="rId826" display="https://fbref.com/en/country/SEN/Senegal-Football" xr:uid="{C39D77FF-0182-473C-81E1-3442384193A8}"/>
    <hyperlink ref="E144" r:id="rId827" display="https://fbref.com/en/squads/d3fd31cc/Everton-Stats" xr:uid="{4D9374A3-FEA6-4E7F-A542-4F1816131131}"/>
    <hyperlink ref="AD144" r:id="rId828" display="https://fbref.com/en/players/72c812f3/matchlogs/2023-2024/summary/Idrissa-Gana-Gueye-Match-Logs" xr:uid="{3350957C-3D25-44A3-9B9B-1E878850CD25}"/>
    <hyperlink ref="B213" r:id="rId829" display="https://fbref.com/en/players/7aa8adfe/Alejandro-Garnacho" xr:uid="{1E914274-0740-47D0-B830-EA2B9BB29026}"/>
    <hyperlink ref="C213" r:id="rId830" display="https://fbref.com/en/country/ARG/Argentina-Football" xr:uid="{CC798063-6251-47E1-B00B-1211D648F842}"/>
    <hyperlink ref="E213" r:id="rId831" display="https://fbref.com/en/squads/19538871/Manchester-United-Stats" xr:uid="{50BDFE81-CD9A-46BC-95A0-47F2756DB66C}"/>
    <hyperlink ref="AD213" r:id="rId832" display="https://fbref.com/en/players/7aa8adfe/matchlogs/2023-2024/summary/Alejandro-Garnacho-Match-Logs" xr:uid="{E9D322CC-D0F2-4030-857B-E2B47B37D8EF}"/>
    <hyperlink ref="B75" r:id="rId833" display="https://fbref.com/en/players/4e015693/James-Garner" xr:uid="{B24B9961-E43E-428D-B8A3-E667F17D31FB}"/>
    <hyperlink ref="C75" r:id="rId834" display="https://fbref.com/en/country/ENG/England-Football" xr:uid="{A4FB292D-F672-4CA5-B596-2B58B7482B76}"/>
    <hyperlink ref="E75" r:id="rId835" display="https://fbref.com/en/squads/d3fd31cc/Everton-Stats" xr:uid="{439412AB-574B-41AE-BC41-61BEC726FA29}"/>
    <hyperlink ref="AD75" r:id="rId836" display="https://fbref.com/en/players/4e015693/matchlogs/2023-2024/summary/James-Garner-Match-Logs" xr:uid="{C8E41037-1C2D-4D66-8338-981BE342E1DB}"/>
    <hyperlink ref="B297" r:id="rId837" display="https://fbref.com/en/players/f7b1d4e0/Saman-Ghoddos" xr:uid="{C77B2ECB-15F0-48A4-86B4-124CF493D780}"/>
    <hyperlink ref="C297" r:id="rId838" display="https://fbref.com/en/country/IRN/Iran-Football" xr:uid="{8BB9DFF0-EAAD-4338-A36E-9AB88C4D3AB0}"/>
    <hyperlink ref="E297" r:id="rId839" display="https://fbref.com/en/squads/cd051869/Brentford-Stats" xr:uid="{0FCF8FFB-4982-4328-869C-CDCC91815791}"/>
    <hyperlink ref="AD297" r:id="rId840" display="https://fbref.com/en/players/f7b1d4e0/matchlogs/2023-2024/summary/Saman-Ghoddos-Match-Logs" xr:uid="{DC9F5CB9-56F7-4284-8A9A-E411D3740053}"/>
    <hyperlink ref="B45" r:id="rId841" display="https://fbref.com/en/players/32f60ed8/Morgan-Gibbs-White" xr:uid="{27CEA275-D21B-4EF5-8F73-D972B19742A8}"/>
    <hyperlink ref="C45" r:id="rId842" display="https://fbref.com/en/country/ENG/England-Football" xr:uid="{A91F0C35-E358-4D3D-B0EA-5AB344C5948D}"/>
    <hyperlink ref="E45" r:id="rId843" display="https://fbref.com/en/squads/e4a775cb/Nottingham-Forest-Stats" xr:uid="{ABB56C03-AC3E-4613-9F80-3049BAC66515}"/>
    <hyperlink ref="AD45" r:id="rId844" display="https://fbref.com/en/players/32f60ed8/matchlogs/2023-2024/summary/Morgan-Gibbs-White-Match-Logs" xr:uid="{055572A5-5519-4C65-A2AB-6E3E239A5C1D}"/>
    <hyperlink ref="B392" r:id="rId845" display="https://fbref.com/en/players/7b5ab7f2/Bryan-Gil" xr:uid="{071C6AD9-D989-4927-9160-B9E2596D9EC0}"/>
    <hyperlink ref="C392" r:id="rId846" display="https://fbref.com/en/country/ESP/Spain-Football" xr:uid="{08461783-0E3B-4CB2-A890-22DCE6BA8291}"/>
    <hyperlink ref="E392" r:id="rId847" display="https://fbref.com/en/squads/361ca564/Tottenham-Hotspur-Stats" xr:uid="{6CDC64FB-060B-4EB6-9C19-DC539CD99489}"/>
    <hyperlink ref="AD392" r:id="rId848" display="https://fbref.com/en/players/7b5ab7f2/matchlogs/2023-2024/summary/Bryan-Gil-Match-Logs" xr:uid="{979DBB3F-089B-4620-B409-D8E6564D0AE8}"/>
    <hyperlink ref="B541" r:id="rId849" display="https://fbref.com/en/players/d91f104d/Alfie-Gilchrist" xr:uid="{090564B6-02CA-4A98-841E-F02101075480}"/>
    <hyperlink ref="C541" r:id="rId850" display="https://fbref.com/en/country/ENG/England-Football" xr:uid="{0417827C-B8A7-4D2B-92D9-6F12AC33B059}"/>
    <hyperlink ref="E541" r:id="rId851" display="https://fbref.com/en/squads/cff3d9bb/Chelsea-Stats" xr:uid="{5DD100A6-845A-4203-A5FE-0E7E9AB29F66}"/>
    <hyperlink ref="AD541" r:id="rId852" display="https://fbref.com/en/players/d91f104d/matchlogs/2023-2024/summary/Alfie-Gilchrist-Match-Logs" xr:uid="{91940AB8-5C96-4607-BD7F-E3702EFCB368}"/>
    <hyperlink ref="B542" r:id="rId853" display="https://fbref.com/en/players/e32958b7/Mark-Gillespie" xr:uid="{C916E1FC-E627-4660-9303-2CEFE2122E2B}"/>
    <hyperlink ref="C542" r:id="rId854" display="https://fbref.com/en/country/ENG/England-Football" xr:uid="{95D3F753-C03B-476E-9148-203223FF857A}"/>
    <hyperlink ref="E542" r:id="rId855" display="https://fbref.com/en/squads/b2b47a98/Newcastle-United-Stats" xr:uid="{6CF46006-B147-451C-B3F2-971320E3CFF0}"/>
    <hyperlink ref="AD542" r:id="rId856" display="https://fbref.com/en/players/e32958b7/matchlogs/2023-2024/summary/Mark-Gillespie-Match-Logs" xr:uid="{5ABA8209-6306-4206-A24C-96EFEBA420D7}"/>
    <hyperlink ref="B163" r:id="rId857" display="https://fbref.com/en/players/df10e27c/Billy-Gilmour" xr:uid="{CA8942CA-6ADE-42C8-ADC5-2DC95BD1EFE1}"/>
    <hyperlink ref="C163" r:id="rId858" display="https://fbref.com/en/country/SCO/Scotland-Football" xr:uid="{3B8B9487-1E8D-4590-B69A-3CCC71EFD5C1}"/>
    <hyperlink ref="E163" r:id="rId859" display="https://fbref.com/en/squads/d07537b9/Brighton-and-Hove-Albion-Stats" xr:uid="{653403B1-871B-43F3-9427-7D5CA456D214}"/>
    <hyperlink ref="AD163" r:id="rId860" display="https://fbref.com/en/players/df10e27c/matchlogs/2023-2024/summary/Billy-Gilmour-Match-Logs" xr:uid="{F945E949-AC3E-482F-BFEE-0061ABDEA0DF}"/>
    <hyperlink ref="B496" r:id="rId861" display="https://fbref.com/en/players/9f7c837d/Ben-Godfrey" xr:uid="{A7D6CB0E-A578-421C-BFB9-F18F06DD0F39}"/>
    <hyperlink ref="C496" r:id="rId862" display="https://fbref.com/en/country/ENG/England-Football" xr:uid="{E430889D-F8D9-4390-A4F8-909EECD0E33B}"/>
    <hyperlink ref="E496" r:id="rId863" display="https://fbref.com/en/squads/d3fd31cc/Everton-Stats" xr:uid="{2A34C46F-ECC0-400E-B2AE-8E57AC495BF1}"/>
    <hyperlink ref="AD496" r:id="rId864" display="https://fbref.com/en/players/9f7c837d/matchlogs/2023-2024/summary/Ben-Godfrey-Match-Logs" xr:uid="{E7078297-8F3A-4FFE-9F99-CFF0D161FC12}"/>
    <hyperlink ref="B543" r:id="rId865" display="https://fbref.com/en/players/1961b2aa/Andre-Gomes" xr:uid="{5FB246BB-511A-49B1-A2CD-E2FA3F0F2123}"/>
    <hyperlink ref="C543" r:id="rId866" display="https://fbref.com/en/country/POR/Portugal-Football" xr:uid="{082BE544-9CC8-4E54-B804-90F34649C47D}"/>
    <hyperlink ref="E543" r:id="rId867" display="https://fbref.com/en/squads/d3fd31cc/Everton-Stats" xr:uid="{645ACD8E-6C67-4ECF-AEBA-EB397A1F599C}"/>
    <hyperlink ref="AD543" r:id="rId868" display="https://fbref.com/en/players/1961b2aa/matchlogs/2023-2024/summary/Andre-Gomes-Match-Logs" xr:uid="{BE60FC82-3F60-4DEC-AB25-DE0DADFFF8F4}"/>
    <hyperlink ref="B129" r:id="rId869" display="https://fbref.com/en/players/8b57ad2c/Joao-Gomes" xr:uid="{E68E91B6-E7F8-48A5-BBF9-8AB06115EE21}"/>
    <hyperlink ref="C129" r:id="rId870" display="https://fbref.com/en/country/BRA/Brazil-Football" xr:uid="{5A42A86E-048B-466F-8E06-3649A988511F}"/>
    <hyperlink ref="E129" r:id="rId871" display="https://fbref.com/en/squads/8cec06e1/Wolverhampton-Wanderers-Stats" xr:uid="{02ECD24E-F81C-4C73-9EB3-1208E3096284}"/>
    <hyperlink ref="AD129" r:id="rId872" display="https://fbref.com/en/players/8b57ad2c/matchlogs/2023-2024/summary/Joao-Gomes-Match-Logs" xr:uid="{1EF6AC94-7563-4F8E-8B32-6ABA0C3D3A1A}"/>
    <hyperlink ref="B156" r:id="rId873" display="https://fbref.com/en/players/f0caab96/Toti-Gomes" xr:uid="{555DB6AC-E7D0-4E72-982B-0AB3CFD96B33}"/>
    <hyperlink ref="C156" r:id="rId874" display="https://fbref.com/en/country/POR/Portugal-Football" xr:uid="{B9A29541-064D-4CE6-BF3B-935CF5B8ED25}"/>
    <hyperlink ref="E156" r:id="rId875" display="https://fbref.com/en/squads/8cec06e1/Wolverhampton-Wanderers-Stats" xr:uid="{009D9021-0F5C-4EE8-9256-4081F55841D0}"/>
    <hyperlink ref="AD156" r:id="rId876" display="https://fbref.com/en/players/f0caab96/matchlogs/2023-2024/summary/Toti-Gomes-Match-Logs" xr:uid="{9C7AB008-C645-4BFB-91BC-1A039D22B06D}"/>
    <hyperlink ref="B230" r:id="rId877" display="https://fbref.com/en/players/7a11550b/Joe-Gomez" xr:uid="{A6C1C277-8095-4DC7-9ACF-3511AC030EF8}"/>
    <hyperlink ref="C230" r:id="rId878" display="https://fbref.com/en/country/ENG/England-Football" xr:uid="{99592D76-36B4-4DF0-A402-752AEDEE31CC}"/>
    <hyperlink ref="E230" r:id="rId879" display="https://fbref.com/en/squads/822bd0ba/Liverpool-Stats" xr:uid="{8AF564F0-A2F6-4DCB-99B2-E403C1D7C2C0}"/>
    <hyperlink ref="AD230" r:id="rId880" display="https://fbref.com/en/players/7a11550b/matchlogs/2023-2024/summary/Joe-Gomez-Match-Logs" xr:uid="{27996861-538D-4CF7-B7B1-8A0F6EC9B45A}"/>
    <hyperlink ref="B465" r:id="rId881" display="https://fbref.com/en/players/01e5f06e/Sergio-Gomez" xr:uid="{E14037A5-44DC-4F76-B7E8-895C8D882B1B}"/>
    <hyperlink ref="C465" r:id="rId882" display="https://fbref.com/en/country/ESP/Spain-Football" xr:uid="{6A3A276F-343C-4084-BEDF-1F6944143628}"/>
    <hyperlink ref="E465" r:id="rId883" display="https://fbref.com/en/squads/b8fd03ef/Manchester-City-Stats" xr:uid="{78D3EC45-E915-4387-9B1E-96A56A5C1D00}"/>
    <hyperlink ref="AD465" r:id="rId884" display="https://fbref.com/en/players/01e5f06e/matchlogs/2023-2024/summary/Sergio-Gomez-Match-Logs" xr:uid="{AA31BE37-7899-4666-96A7-FBEDB1642D9E}"/>
    <hyperlink ref="B544" r:id="rId885" display="https://fbref.com/en/players/7e5bebeb/Enso-Gonzalez" xr:uid="{5BAC9AAA-443F-419E-BC3B-524C8055DA97}"/>
    <hyperlink ref="C544" r:id="rId886" display="https://fbref.com/en/country/PAR/Paraguay-Football" xr:uid="{12221229-58A7-4037-AB46-9898FD99763C}"/>
    <hyperlink ref="E544" r:id="rId887" display="https://fbref.com/en/squads/8cec06e1/Wolverhampton-Wanderers-Stats" xr:uid="{019E8041-0A5A-4861-B3FA-814D20257422}"/>
    <hyperlink ref="AD544" r:id="rId888" display="https://fbref.com/en/players/7e5bebeb/matchlogs/2023-2024/summary/Enso-Gonzalez-Match-Logs" xr:uid="{13CBBEF3-0F83-441C-9425-4264AF9FE077}"/>
    <hyperlink ref="B545" r:id="rId889" display="https://fbref.com/en/players/7aee4dd3/Charlie-Goode" xr:uid="{31A79D12-0885-48A2-B0C2-D353207ACDD9}"/>
    <hyperlink ref="C545" r:id="rId890" display="https://fbref.com/en/country/ENG/England-Football" xr:uid="{A5D06A4D-83EC-46BA-8CA2-9FCC30ED9320}"/>
    <hyperlink ref="E545" r:id="rId891" display="https://fbref.com/en/squads/cd051869/Brentford-Stats" xr:uid="{416291C0-3AB8-4C2F-956D-88A8D66CAC41}"/>
    <hyperlink ref="AD545" r:id="rId892" display="https://fbref.com/en/players/7aee4dd3/matchlogs/2023-2024/summary/Charlie-Goode-Match-Logs" xr:uid="{A7DCA473-A62B-413B-AAE4-A9BF492CFB42}"/>
    <hyperlink ref="B83" r:id="rId893" display="https://fbref.com/en/players/2bd83368/Anthony-Gordon" xr:uid="{B1495753-4D8C-4C51-ACF8-6AE1CC80ADD6}"/>
    <hyperlink ref="C83" r:id="rId894" display="https://fbref.com/en/country/ENG/England-Football" xr:uid="{7B59D908-BE04-4D38-A092-02080E4C8833}"/>
    <hyperlink ref="E83" r:id="rId895" display="https://fbref.com/en/squads/b2b47a98/Newcastle-United-Stats" xr:uid="{C894BAC3-0834-4EF6-8A28-E70FF4E60345}"/>
    <hyperlink ref="AD83" r:id="rId896" display="https://fbref.com/en/players/2bd83368/matchlogs/2023-2024/summary/Anthony-Gordon-Match-Logs" xr:uid="{E21BD487-2C3A-4C4E-93E5-59B81AB65C65}"/>
    <hyperlink ref="B546" r:id="rId897" display="https://fbref.com/en/players/d7e24aa1/John-Kymani-Gordon" xr:uid="{89249845-6FED-4CBD-81AA-E2D94286FD78}"/>
    <hyperlink ref="C546" r:id="rId898" display="https://fbref.com/en/country/ENG/England-Football" xr:uid="{80E95721-3CBA-4CEA-9A68-BE3EDA979D4C}"/>
    <hyperlink ref="E546" r:id="rId899" display="https://fbref.com/en/squads/47c64c55/Crystal-Palace-Stats" xr:uid="{38245C93-374A-446F-B015-7F39505F47B4}"/>
    <hyperlink ref="AD546" r:id="rId900" display="https://fbref.com/en/players/d7e24aa1/matchlogs/2023-2024/summary/John-Kymani-Gordon-Match-Logs" xr:uid="{62B2EAF7-8373-4CCB-9834-246698534C44}"/>
    <hyperlink ref="B547" r:id="rId901" display="https://fbref.com/en/players/861e9b3b/Daniel-Gore" xr:uid="{DAD570B9-BD80-475D-ADE3-02F3A156E20E}"/>
    <hyperlink ref="C547" r:id="rId902" display="https://fbref.com/en/country/ENG/England-Football" xr:uid="{0A27E94C-A7D7-431A-9912-0EC532CC6040}"/>
    <hyperlink ref="E547" r:id="rId903" display="https://fbref.com/en/squads/19538871/Manchester-United-Stats" xr:uid="{DF979E64-F2E4-456D-A3E5-B1E8EC2F54D9}"/>
    <hyperlink ref="AD547" r:id="rId904" display="https://fbref.com/en/players/861e9b3b/matchlogs/2023-2024/summary/Daniel-Gore-Match-Logs" xr:uid="{E24DFF20-5365-4A97-AB3F-EC13E41F636A}"/>
    <hyperlink ref="B288" r:id="rId905" display="https://fbref.com/en/players/b8e740fb/Ryan-Gravenberch" xr:uid="{D0A717B0-DC86-4C41-9513-936B7D8FEFD3}"/>
    <hyperlink ref="C288" r:id="rId906" display="https://fbref.com/en/country/NED/Netherlands-Football" xr:uid="{9162832A-157E-4795-955C-A742AB6E8BA9}"/>
    <hyperlink ref="E288" r:id="rId907" display="https://fbref.com/en/squads/822bd0ba/Liverpool-Stats" xr:uid="{14854564-2EAD-4C6C-9E01-28BEE6BF5D07}"/>
    <hyperlink ref="AD288" r:id="rId908" display="https://fbref.com/en/players/b8e740fb/matchlogs/2023-2024/summary/Ryan-Gravenberch-Match-Logs" xr:uid="{0869E97A-795B-4E6F-8582-65EE8FDEC1FC}"/>
    <hyperlink ref="B286" r:id="rId909" display="https://fbref.com/en/players/b0b4fd3e/Jack-Grealish" xr:uid="{492392AC-74E2-4667-B1FA-9B9C17133A64}"/>
    <hyperlink ref="C286" r:id="rId910" display="https://fbref.com/en/country/ENG/England-Football" xr:uid="{3E77ED0E-C499-41FF-8F40-8D32E8C3B5F5}"/>
    <hyperlink ref="E286" r:id="rId911" display="https://fbref.com/en/squads/b8fd03ef/Manchester-City-Stats" xr:uid="{486D3B92-76B2-4FEF-8292-F6DA3C774B06}"/>
    <hyperlink ref="AD286" r:id="rId912" display="https://fbref.com/en/players/b0b4fd3e/matchlogs/2023-2024/summary/Jack-Grealish-Match-Logs" xr:uid="{D31A2CE1-0A05-4639-82DF-050D5C69BF95}"/>
    <hyperlink ref="B548" r:id="rId913" display="https://fbref.com/en/players/7eda24fe/Ben-Greenwood" xr:uid="{E68D852A-58EF-4358-BD73-C065007AF644}"/>
    <hyperlink ref="C548" r:id="rId914" display="https://fbref.com/en/country/IRL/Republic-of-Ireland-Football" xr:uid="{FCFEF583-C0CD-4C07-87F0-78C8BE96C828}"/>
    <hyperlink ref="E548" r:id="rId915" display="https://fbref.com/en/squads/4ba7cbea/Bournemouth-Stats" xr:uid="{7EAF2F38-5BF6-4760-A0D0-60E98D7BEC35}"/>
    <hyperlink ref="AD548" r:id="rId916" display="https://fbref.com/en/players/7eda24fe/matchlogs/2023-2024/summary/Ben-Greenwood-Match-Logs" xr:uid="{F30FD3E3-5E5A-42AC-B4BD-BED6D5013E96}"/>
    <hyperlink ref="B88" r:id="rId917" display="https://fbref.com/en/players/8aec0537/Pascal-Gross" xr:uid="{7EA1225D-0A4A-485C-A992-8C5FC363D082}"/>
    <hyperlink ref="C88" r:id="rId918" display="https://fbref.com/en/country/GER/Germany-Football" xr:uid="{57D8D14E-0B08-4368-A727-F15B6E9A04D9}"/>
    <hyperlink ref="E88" r:id="rId919" display="https://fbref.com/en/squads/d07537b9/Brighton-and-Hove-Albion-Stats" xr:uid="{10C5D213-9F91-447E-BE5B-BDE08522F9ED}"/>
    <hyperlink ref="AD88" r:id="rId920" display="https://fbref.com/en/players/8aec0537/matchlogs/2023-2024/summary/Pascal-Gross-Match-Logs" xr:uid="{714C1C58-6261-4A79-B28A-180778159D45}"/>
    <hyperlink ref="B40" r:id="rId921" display="https://fbref.com/en/players/d0706b27/Marc-Guehi" xr:uid="{CA7ACA24-B90D-4415-9828-DBDAC195FE9C}"/>
    <hyperlink ref="C40" r:id="rId922" display="https://fbref.com/en/country/ENG/England-Football" xr:uid="{3C2DF2FB-C21F-4F9A-839C-3DCFED049F21}"/>
    <hyperlink ref="E40" r:id="rId923" display="https://fbref.com/en/squads/47c64c55/Crystal-Palace-Stats" xr:uid="{9AD39390-CEAF-47ED-ADB1-CC74DA41A74D}"/>
    <hyperlink ref="AD40" r:id="rId924" display="https://fbref.com/en/players/d0706b27/matchlogs/2023-2024/summary/Marc-Guehi-Match-Logs" xr:uid="{68D6C75D-8CB2-40AE-BED6-2BBC78833D6C}"/>
    <hyperlink ref="B51" r:id="rId925" display="https://fbref.com/en/players/82518f62/Bruno-Guimaraes" xr:uid="{CA153099-84E7-48AF-8C33-3B225EF2A0DE}"/>
    <hyperlink ref="C51" r:id="rId926" display="https://fbref.com/en/country/BRA/Brazil-Football" xr:uid="{2F42F405-C6DF-45BE-A944-FB2A7FAF6001}"/>
    <hyperlink ref="E51" r:id="rId927" display="https://fbref.com/en/squads/b2b47a98/Newcastle-United-Stats" xr:uid="{CFD31937-98D0-4342-B9CD-316F6E707BE8}"/>
    <hyperlink ref="AD51" r:id="rId928" display="https://fbref.com/en/players/82518f62/matchlogs/2023-2024/summary/Bruno-Guimaraes-Match-Logs" xr:uid="{AB629375-4E0E-45B9-A832-0DB0FE195E82}"/>
    <hyperlink ref="B261" r:id="rId929" display="https://fbref.com/en/players/d56b9520/Malo-Gusto" xr:uid="{382E86E3-E218-4F78-A91F-DA124746684A}"/>
    <hyperlink ref="C261" r:id="rId930" display="https://fbref.com/en/country/FRA/France-Football" xr:uid="{42C06FE7-A3A2-422E-BF97-C8F1FA9588B3}"/>
    <hyperlink ref="E261" r:id="rId931" display="https://fbref.com/en/squads/cff3d9bb/Chelsea-Stats" xr:uid="{737BCAD9-E49C-44A1-8064-5AE760B9DA5D}"/>
    <hyperlink ref="AD261" r:id="rId932" display="https://fbref.com/en/players/d56b9520/matchlogs/2023-2024/summary/Malo-Gusto-Match-Logs" xr:uid="{9084CBDA-77AC-441F-AAD7-15ED44E6F506}"/>
    <hyperlink ref="B146" r:id="rId933" display="https://fbref.com/en/players/5ad50391/Josko-Gvardiol" xr:uid="{63CB0010-089F-40F6-8F5E-95B8B3F70182}"/>
    <hyperlink ref="C146" r:id="rId934" display="https://fbref.com/en/country/CRO/Croatia-Football" xr:uid="{9A0E1C29-A88A-4BA3-B7D3-D29CB65A1248}"/>
    <hyperlink ref="E146" r:id="rId935" display="https://fbref.com/en/squads/b8fd03ef/Manchester-City-Stats" xr:uid="{312A2421-1D35-49E7-A841-827ECEE567BE}"/>
    <hyperlink ref="AD146" r:id="rId936" display="https://fbref.com/en/players/5ad50391/matchlogs/2023-2024/summary/Josko-Gvardiol-Match-Logs" xr:uid="{AC4BCFEF-4FF2-467C-85B5-7BACDD7D5B61}"/>
    <hyperlink ref="B60" r:id="rId937" display="https://fbref.com/en/players/1f44ac21/Erling-Haaland" xr:uid="{66C4379A-8616-484C-8AE2-181A7ABF7DE5}"/>
    <hyperlink ref="C60" r:id="rId938" display="https://fbref.com/en/country/NOR/Norway-Football" xr:uid="{67A94F05-1B3E-410C-9CA8-932E580792A9}"/>
    <hyperlink ref="E60" r:id="rId939" display="https://fbref.com/en/squads/b8fd03ef/Manchester-City-Stats" xr:uid="{8D2C6C76-4BA1-485A-99F6-16E72E19E51C}"/>
    <hyperlink ref="AD60" r:id="rId940" display="https://fbref.com/en/players/1f44ac21/matchlogs/2023-2024/summary/Erling-Haaland-Match-Logs" xr:uid="{F1EAFDF4-01E2-4C88-98A5-C1879359458A}"/>
    <hyperlink ref="B469" r:id="rId941" display="https://fbref.com/en/players/a7588cdc/Antwoine-Hackford" xr:uid="{41145F24-F3B1-4AC5-9E30-67EE6279FF3C}"/>
    <hyperlink ref="C469" r:id="rId942" display="https://fbref.com/en/country/ENG/England-Football" xr:uid="{47074A13-B78B-41FB-AAB1-E871DEF77E5B}"/>
    <hyperlink ref="E469" r:id="rId943" display="https://fbref.com/en/squads/1df6b87e/Sheffield-United-Stats" xr:uid="{CB93F1A0-8BF2-4349-B023-82AF5E5C9469}"/>
    <hyperlink ref="AD469" r:id="rId944" display="https://fbref.com/en/players/a7588cdc/matchlogs/2023-2024/summary/Antwoine-Hackford-Match-Logs" xr:uid="{89F2BF5A-7F37-4795-9DD2-9C9DCBEEE9F1}"/>
    <hyperlink ref="B437" r:id="rId945" display="https://fbref.com/en/players/da011f18/Lewis-Hall" xr:uid="{3B67CF84-93EF-4915-836D-7EF087A1D445}"/>
    <hyperlink ref="C437" r:id="rId946" display="https://fbref.com/en/country/ENG/England-Football" xr:uid="{29B81839-E67A-4243-998B-0DAA71EF767E}"/>
    <hyperlink ref="E437" r:id="rId947" display="https://fbref.com/en/squads/b2b47a98/Newcastle-United-Stats" xr:uid="{356BF22C-A8FA-4E03-88F3-F05BCD6605B9}"/>
    <hyperlink ref="AD437" r:id="rId948" display="https://fbref.com/en/players/da011f18/matchlogs/2023-2024/summary/Lewis-Hall-Match-Logs" xr:uid="{8FBB15C2-C527-401E-8920-52814C080173}"/>
    <hyperlink ref="B74" r:id="rId949" display="https://fbref.com/en/players/eebacc07/Gustavo-Hamer" xr:uid="{73D6BB1E-2B78-4C4C-9B71-1E2E754E8647}"/>
    <hyperlink ref="C74" r:id="rId950" display="https://fbref.com/en/country/NED/Netherlands-Football" xr:uid="{F593FF68-6D17-458F-85B9-8C1FD3CBC9BC}"/>
    <hyperlink ref="E74" r:id="rId951" display="https://fbref.com/en/squads/1df6b87e/Sheffield-United-Stats" xr:uid="{A08750BD-DC1B-4CD7-965A-9969C08A7315}"/>
    <hyperlink ref="AD74" r:id="rId952" display="https://fbref.com/en/players/eebacc07/matchlogs/2023-2024/summary/Gustavo-Hamer-Match-Logs" xr:uid="{37D154AC-C98F-4718-84F2-B466CEE6C453}"/>
    <hyperlink ref="B436" r:id="rId953" display="https://fbref.com/en/players/8c3078cd/Luke-Harris" xr:uid="{43E0F361-75DB-4F82-B1CD-F9311E0DDD62}"/>
    <hyperlink ref="C436" r:id="rId954" display="https://fbref.com/en/country/WAL/Wales-Football" xr:uid="{972D6EF9-18A8-44B0-948C-AA50299BDB57}"/>
    <hyperlink ref="E436" r:id="rId955" display="https://fbref.com/en/squads/fd962109/Fulham-Stats" xr:uid="{1B5E474B-BC0B-4D38-B856-21A7072916FF}"/>
    <hyperlink ref="AD436" r:id="rId956" display="https://fbref.com/en/players/8c3078cd/matchlogs/2023-2024/summary/Luke-Harris-Match-Logs" xr:uid="{162ED58D-EB05-4A16-B5BF-31E2B635F7C8}"/>
    <hyperlink ref="B203" r:id="rId957" display="https://fbref.com/en/players/aa849a12/Jack-Harrison" xr:uid="{517573E3-92F6-4D07-8B52-F92A6A62CAB1}"/>
    <hyperlink ref="C203" r:id="rId958" display="https://fbref.com/en/country/ENG/England-Football" xr:uid="{7BA2553A-CD9E-4F11-A1E8-7EAE4B9C57B3}"/>
    <hyperlink ref="E203" r:id="rId959" display="https://fbref.com/en/squads/d3fd31cc/Everton-Stats" xr:uid="{29F5339F-2EBB-4CD6-8F12-F7D90F3AF381}"/>
    <hyperlink ref="AD203" r:id="rId960" display="https://fbref.com/en/players/aa849a12/matchlogs/2023-2024/summary/Jack-Harrison-Match-Logs" xr:uid="{289C07FC-B2F5-4D3D-BFB6-5B9513E969C8}"/>
    <hyperlink ref="B164" r:id="rId961" display="https://fbref.com/en/players/fed7cb61/Kai-Havertz" xr:uid="{694E522B-2A1F-41F0-8751-46E1A0A31E68}"/>
    <hyperlink ref="C164" r:id="rId962" display="https://fbref.com/en/country/GER/Germany-Football" xr:uid="{E3C8494B-1212-461D-9227-F265CEE854E1}"/>
    <hyperlink ref="E164" r:id="rId963" display="https://fbref.com/en/squads/18bb7c10/Arsenal-Stats" xr:uid="{5FD8F99C-9678-4038-8D9C-87D7136A1171}"/>
    <hyperlink ref="AD164" r:id="rId964" display="https://fbref.com/en/players/fed7cb61/matchlogs/2023-2024/summary/Kai-Havertz-Match-Logs" xr:uid="{8869617E-F63E-495B-A623-D6C6BBBC5189}"/>
    <hyperlink ref="B186" r:id="rId965" display="https://fbref.com/en/players/4fd08daa/Jan-Paul-van-Hecke" xr:uid="{228C856C-18E3-49F1-AF86-6FE2DDC82C4D}"/>
    <hyperlink ref="C186" r:id="rId966" display="https://fbref.com/en/country/NED/Netherlands-Football" xr:uid="{2D75E309-CAA0-4C8D-96FB-A5D68534CF24}"/>
    <hyperlink ref="E186" r:id="rId967" display="https://fbref.com/en/squads/d07537b9/Brighton-and-Hove-Albion-Stats" xr:uid="{FEAB1EC7-E850-4D7E-824F-86809363E377}"/>
    <hyperlink ref="AD186" r:id="rId968" display="https://fbref.com/en/players/4fd08daa/matchlogs/2023-2024/summary/Jan-Paul-van-Hecke-Match-Logs" xr:uid="{25B77A25-3832-41BD-914C-54D20B3F73D1}"/>
    <hyperlink ref="B106" r:id="rId969" display="https://fbref.com/en/players/169fd162/Hwang-Hee-chan" xr:uid="{74EB053A-9BB6-4832-997A-DDB3D44542C4}"/>
    <hyperlink ref="C106" r:id="rId970" display="https://fbref.com/en/country/KOR/Korea-Republic-Football" xr:uid="{892FE54A-3B8C-4AE7-B91F-C14B52F89242}"/>
    <hyperlink ref="E106" r:id="rId971" display="https://fbref.com/en/squads/8cec06e1/Wolverhampton-Wanderers-Stats" xr:uid="{DFA86CC1-7A02-4CD1-94FD-7AE8D47557B5}"/>
    <hyperlink ref="AD106" r:id="rId972" display="https://fbref.com/en/players/169fd162/matchlogs/2023-2024/summary/Hwang-Hee-chan-Match-Logs" xr:uid="{F02ABC2B-827E-465B-8C2C-CD5CF61176E7}"/>
    <hyperlink ref="B549" r:id="rId973" display="https://fbref.com/en/players/e5a76dfe/Dean-Henderson" xr:uid="{A63B589F-77CF-464E-90CB-038683D9B044}"/>
    <hyperlink ref="C549" r:id="rId974" display="https://fbref.com/en/country/ENG/England-Football" xr:uid="{4D1976E8-1DF4-40E0-B080-A398A30BA30A}"/>
    <hyperlink ref="E549" r:id="rId975" display="https://fbref.com/en/squads/19538871/Manchester-United-Stats" xr:uid="{6EC6BAF6-16A7-4B92-BC78-3BF4D5C063B4}"/>
    <hyperlink ref="AD549" r:id="rId976" display="https://fbref.com/en/players/e5a76dfe/matchlogs/2023-2024/summary/Dean-Henderson-Match-Logs" xr:uid="{D3B5C21B-F66F-49EC-952A-10ED5BDE3616}"/>
    <hyperlink ref="B550" r:id="rId977" display="https://fbref.com/en/players/e5a76dfe/Dean-Henderson" xr:uid="{EFD5A176-4DEE-4186-8273-28C62976C097}"/>
    <hyperlink ref="C550" r:id="rId978" display="https://fbref.com/en/country/ENG/England-Football" xr:uid="{0B20BA5E-7D80-4E42-BDA5-9E0A8903CEFA}"/>
    <hyperlink ref="E550" r:id="rId979" display="https://fbref.com/en/squads/47c64c55/Crystal-Palace-Stats" xr:uid="{C377C77F-A1E5-4ADE-BC9F-3F71CD3B826D}"/>
    <hyperlink ref="AD550" r:id="rId980" display="https://fbref.com/en/players/e5a76dfe/matchlogs/2023-2024/summary/Dean-Henderson-Match-Logs" xr:uid="{DE6FF339-08CF-4A37-BA23-1035BE7A9502}"/>
    <hyperlink ref="B306" r:id="rId981" display="https://fbref.com/en/players/8a3c1dc7/Rico-Henry" xr:uid="{76A28C0D-7E20-47FA-B605-D011F6F6D2AF}"/>
    <hyperlink ref="C306" r:id="rId982" display="https://fbref.com/en/country/ENG/England-Football" xr:uid="{D7B4FDC6-217D-42DE-9B0F-69A461CC2ADF}"/>
    <hyperlink ref="E306" r:id="rId983" display="https://fbref.com/en/squads/cd051869/Brentford-Stats" xr:uid="{85ADDBC6-20DC-4BD2-ABF5-6B12375CFF5F}"/>
    <hyperlink ref="AD306" r:id="rId984" display="https://fbref.com/en/players/8a3c1dc7/matchlogs/2023-2024/summary/Rico-Henry-Match-Logs" xr:uid="{92B91813-EC6B-4BA0-BC4D-7518B9B8CEB7}"/>
    <hyperlink ref="B42" r:id="rId985" display="https://fbref.com/en/players/92e7e919/Son-Heung-min" xr:uid="{029CD7D8-519F-49B6-B473-A59E06A2DF2F}"/>
    <hyperlink ref="C42" r:id="rId986" display="https://fbref.com/en/country/KOR/Korea-Republic-Football" xr:uid="{ED8E8AC0-6062-4287-A4F0-D40C8C960446}"/>
    <hyperlink ref="E42" r:id="rId987" display="https://fbref.com/en/squads/361ca564/Tottenham-Hotspur-Stats" xr:uid="{2978ADD2-8D3B-44FC-B695-16A7159E496E}"/>
    <hyperlink ref="AD42" r:id="rId988" display="https://fbref.com/en/players/92e7e919/matchlogs/2023-2024/summary/Son-Heung-min-Match-Logs" xr:uid="{AAE963E9-4112-4968-B5CE-4671E2A809D6}"/>
    <hyperlink ref="B217" r:id="rId989" display="https://fbref.com/en/players/1780bb4a/Aaron-Hickey" xr:uid="{50B42BE5-5138-48BC-8987-6511434254EA}"/>
    <hyperlink ref="C217" r:id="rId990" display="https://fbref.com/en/country/SCO/Scotland-Football" xr:uid="{7A7FA29F-D1D0-4D2F-8C33-D34B045CF640}"/>
    <hyperlink ref="E217" r:id="rId991" display="https://fbref.com/en/squads/cd051869/Brentford-Stats" xr:uid="{C48F52DC-8594-4034-843C-3DB1877D57AF}"/>
    <hyperlink ref="AD217" r:id="rId992" display="https://fbref.com/en/players/1780bb4a/matchlogs/2023-2024/summary/Aaron-Hickey-Match-Logs" xr:uid="{ADEA4124-6926-427E-94AC-5412ECCE1351}"/>
    <hyperlink ref="B466" r:id="rId993" display="https://fbref.com/en/players/69942fb3/James-Hill" xr:uid="{3C609C39-E8CB-4CAD-8D8B-66B8630A352F}"/>
    <hyperlink ref="C466" r:id="rId994" display="https://fbref.com/en/country/ENG/England-Football" xr:uid="{AD578FEA-F4AD-4F48-9C33-07399E387DF1}"/>
    <hyperlink ref="E466" r:id="rId995" display="https://fbref.com/en/squads/4ba7cbea/Bournemouth-Stats" xr:uid="{A863981B-B0A9-4092-8FCB-66C4E0C8C508}"/>
    <hyperlink ref="AD466" r:id="rId996" display="https://fbref.com/en/players/69942fb3/matchlogs/2023-2024/summary/James-Hill-Match-Logs" xr:uid="{1AD0822A-9927-4F41-91A2-EED0638A6FDA}"/>
    <hyperlink ref="B336" r:id="rId997" display="https://fbref.com/en/players/e98211e7/Jack-Hinshelwood" xr:uid="{F667DE2A-1E1C-4BAD-945C-E617E10EA712}"/>
    <hyperlink ref="C336" r:id="rId998" display="https://fbref.com/en/country/ENG/England-Football" xr:uid="{A2DD4538-F4EE-43B7-A8A1-1A18F024540F}"/>
    <hyperlink ref="E336" r:id="rId999" display="https://fbref.com/en/squads/d07537b9/Brighton-and-Hove-Albion-Stats" xr:uid="{F52E22F2-4339-402C-98E8-9AD4D81D65AD}"/>
    <hyperlink ref="AD336" r:id="rId1000" display="https://fbref.com/en/players/e98211e7/matchlogs/2023-2024/summary/Jack-Hinshelwood-Match-Logs" xr:uid="{6A0569D9-5375-4106-88A1-DA368AFCBF7D}"/>
    <hyperlink ref="B551" r:id="rId1001" display="https://fbref.com/en/players/bd8a5d95/Joseph-Hodge" xr:uid="{C31D10FF-947D-4122-A6E9-8FE3DDBA24F3}"/>
    <hyperlink ref="C551" r:id="rId1002" display="https://fbref.com/en/country/IRL/Republic-of-Ireland-Football" xr:uid="{5DAC930C-AA0F-4BDF-9314-FF81DD9A9022}"/>
    <hyperlink ref="E551" r:id="rId1003" display="https://fbref.com/en/squads/8cec06e1/Wolverhampton-Wanderers-Stats" xr:uid="{0A49F739-CD92-48D3-A8EA-8BE668B85B25}"/>
    <hyperlink ref="AD551" r:id="rId1004" display="https://fbref.com/en/players/bd8a5d95/matchlogs/2023-2024/summary/Joseph-Hodge-Match-Logs" xr:uid="{BABFB1E5-6A2A-494A-B513-AA044596F0DA}"/>
    <hyperlink ref="B552" r:id="rId1005" display="https://fbref.com/en/players/d79a8c87/Rob-Holding" xr:uid="{40EB3AA5-5F21-4C0E-ACAE-E07CF578E6BD}"/>
    <hyperlink ref="C552" r:id="rId1006" display="https://fbref.com/en/country/ENG/England-Football" xr:uid="{929FB817-6818-4157-9586-2CEEFA054019}"/>
    <hyperlink ref="E552" r:id="rId1007" display="https://fbref.com/en/squads/47c64c55/Crystal-Palace-Stats" xr:uid="{72F03337-E332-42BC-8704-D05CAE2588FB}"/>
    <hyperlink ref="AD552" r:id="rId1008" display="https://fbref.com/en/players/d79a8c87/matchlogs/2023-2024/summary/Rob-Holding-Match-Logs" xr:uid="{02F6707B-9A1B-4E14-A779-4ECDFE6B31AC}"/>
    <hyperlink ref="B553" r:id="rId1009" display="https://fbref.com/en/players/3f65d5ce/Ethan-Horvath" xr:uid="{B0EA435C-F9B9-4E0C-B948-8474EA8A395C}"/>
    <hyperlink ref="C553" r:id="rId1010" display="https://fbref.com/en/country/USA/United-States-Football" xr:uid="{34C8D028-3140-4FD1-AADB-FA2E01FD2B09}"/>
    <hyperlink ref="E553" r:id="rId1011" display="https://fbref.com/en/squads/e4a775cb/Nottingham-Forest-Stats" xr:uid="{3D0887AE-3AE9-418C-8FA7-B48049B349FB}"/>
    <hyperlink ref="AD553" r:id="rId1012" display="https://fbref.com/en/players/3f65d5ce/matchlogs/2023-2024/summary/Ethan-Horvath-Match-Logs" xr:uid="{C3353428-C714-4135-8B99-87E99B036125}"/>
    <hyperlink ref="B554" r:id="rId1013" display="https://fbref.com/en/players/f233ed69/Justin-Hubner" xr:uid="{351E2E6A-C931-4BF1-AFA7-D6F11386CCAF}"/>
    <hyperlink ref="C554" r:id="rId1014" display="https://fbref.com/en/country/NED/Netherlands-Football" xr:uid="{B41A53CF-00FC-4724-B5C8-BABEF13A64FF}"/>
    <hyperlink ref="E554" r:id="rId1015" display="https://fbref.com/en/squads/8cec06e1/Wolverhampton-Wanderers-Stats" xr:uid="{DAE4C45F-C6DA-45CC-A1CA-1C19DD2ABAB4}"/>
    <hyperlink ref="AD554" r:id="rId1016" display="https://fbref.com/en/players/f233ed69/matchlogs/2023-2024/summary/Justin-Hubner-Match-Logs" xr:uid="{D854079C-C8A2-4F5C-89F1-97DE445A8223}"/>
    <hyperlink ref="B329" r:id="rId1017" display="https://fbref.com/en/players/15f3ec41/Callum-Hudson-Odoi" xr:uid="{28EBABC6-323D-4F98-88EB-250E25F4C738}"/>
    <hyperlink ref="C329" r:id="rId1018" display="https://fbref.com/en/country/ENG/England-Football" xr:uid="{727E544E-8E21-4A17-8EA4-045D8D08A100}"/>
    <hyperlink ref="E329" r:id="rId1019" display="https://fbref.com/en/squads/e4a775cb/Nottingham-Forest-Stats" xr:uid="{910C6FE0-AE15-488C-A371-F1F40429628B}"/>
    <hyperlink ref="AD329" r:id="rId1020" display="https://fbref.com/en/players/15f3ec41/matchlogs/2023-2024/summary/Callum-Hudson-Odoi-Match-Logs" xr:uid="{256F816C-6F3E-4383-9BA8-B71279E8333A}"/>
    <hyperlink ref="B167" r:id="rId1021" display="https://fbref.com/en/players/a0666d3e/Will-Hughes" xr:uid="{B89B1463-856B-4BD0-8E32-57B090D7B9F1}"/>
    <hyperlink ref="C167" r:id="rId1022" display="https://fbref.com/en/country/ENG/England-Football" xr:uid="{B7EECD86-0444-47A9-8E56-F322852F72D4}"/>
    <hyperlink ref="E167" r:id="rId1023" display="https://fbref.com/en/squads/47c64c55/Crystal-Palace-Stats" xr:uid="{1C7B1248-6814-4F4E-B40C-557856B95186}"/>
    <hyperlink ref="AD167" r:id="rId1024" display="https://fbref.com/en/players/a0666d3e/matchlogs/2023-2024/summary/Will-Hughes-Match-Logs" xr:uid="{EBF20AAD-2DAD-4CC0-BE39-2222065D36EA}"/>
    <hyperlink ref="B555" r:id="rId1025" display="https://fbref.com/en/players/49134eb2/Joe-Hugill" xr:uid="{AFB21E83-7EE3-400D-B79D-88B1547E3DC4}"/>
    <hyperlink ref="C555" r:id="rId1026" display="https://fbref.com/en/country/ENG/England-Football" xr:uid="{4D507D45-5F5A-4732-ACE7-687E325B37B5}"/>
    <hyperlink ref="E555" r:id="rId1027" display="https://fbref.com/en/squads/19538871/Manchester-United-Stats" xr:uid="{27908D95-9D26-431E-83BB-F666F91541A2}"/>
    <hyperlink ref="AD555" r:id="rId1028" display="https://fbref.com/en/players/49134eb2/matchlogs/2023-2024/summary/Joe-Hugill-Match-Logs" xr:uid="{4D49475B-D8AD-4F40-9804-C5A968ABF6D9}"/>
    <hyperlink ref="B556" r:id="rId1029" display="https://fbref.com/en/players/d2b32e91/Bashir-Humphreys" xr:uid="{A140AFE2-09D6-4630-9AFE-52DB8C3A3184}"/>
    <hyperlink ref="C556" r:id="rId1030" display="https://fbref.com/en/country/ENG/England-Football" xr:uid="{9FE7F95D-A5CB-44C1-8822-67FC51017413}"/>
    <hyperlink ref="E556" r:id="rId1031" display="https://fbref.com/en/squads/cff3d9bb/Chelsea-Stats" xr:uid="{5F9523C5-5DB9-433B-9331-7E173FAE8B7F}"/>
    <hyperlink ref="AD556" r:id="rId1032" display="https://fbref.com/en/players/d2b32e91/matchlogs/2023-2024/summary/Bashir-Humphreys-Match-Logs" xr:uid="{C003FA98-A3FE-4B41-99C9-AF180CF3C9DD}"/>
    <hyperlink ref="B557" r:id="rId1033" display="https://fbref.com/en/players/a7a688d7/Mackenzie-Hunt" xr:uid="{CB046E21-0385-412D-AA69-70E5340436FF}"/>
    <hyperlink ref="C557" r:id="rId1034" display="https://fbref.com/en/country/ENG/England-Football" xr:uid="{D8800934-BF76-4F9E-B142-53573F78A7BC}"/>
    <hyperlink ref="E557" r:id="rId1035" display="https://fbref.com/en/squads/d3fd31cc/Everton-Stats" xr:uid="{54D8DC6C-3006-4F7B-BC68-F5E6B48A1DE5}"/>
    <hyperlink ref="AD557" r:id="rId1036" display="https://fbref.com/en/players/a7a688d7/matchlogs/2023-2024/summary/Mackenzie-Hunt-Match-Logs" xr:uid="{D2CBE4F0-70BF-432C-9130-8159ACD3458A}"/>
    <hyperlink ref="B254" r:id="rId1037" display="https://fbref.com/en/players/8b04d6c1/Pierre-Hojbjerg" xr:uid="{A1EC016F-DFB2-4EB6-8C7E-6931E1CCECE8}"/>
    <hyperlink ref="C254" r:id="rId1038" display="https://fbref.com/en/country/DEN/Denmark-Football" xr:uid="{FD2416AA-FFD8-409E-8A65-A6838CB94FE6}"/>
    <hyperlink ref="E254" r:id="rId1039" display="https://fbref.com/en/squads/361ca564/Tottenham-Hotspur-Stats" xr:uid="{8DB606E7-928B-4F1A-858C-9B35A28F359D}"/>
    <hyperlink ref="AD254" r:id="rId1040" display="https://fbref.com/en/players/8b04d6c1/matchlogs/2023-2024/summary/Pierre-Hojbjerg-Match-Logs" xr:uid="{6D196A9F-9E78-427E-96CC-E8DAE944C46B}"/>
    <hyperlink ref="B202" r:id="rId1041" display="https://fbref.com/en/players/491a433d/Rasmus-Hojlund" xr:uid="{DAF29CD4-8E14-494B-AF57-29082E893D24}"/>
    <hyperlink ref="C202" r:id="rId1042" display="https://fbref.com/en/country/DEN/Denmark-Football" xr:uid="{CD3932AD-7CC6-41A2-B057-A52CF74FAA4F}"/>
    <hyperlink ref="E202" r:id="rId1043" display="https://fbref.com/en/squads/19538871/Manchester-United-Stats" xr:uid="{B074D2ED-C5BE-40F9-AAD1-C1E3904DC966}"/>
    <hyperlink ref="AD202" r:id="rId1044" display="https://fbref.com/en/players/491a433d/matchlogs/2023-2024/summary/Rasmus-Hojlund-Match-Logs" xr:uid="{DC163332-08A9-441C-A921-BFA4E27F15C1}"/>
    <hyperlink ref="B558" r:id="rId1045" display="https://fbref.com/en/players/aaab4602/Bradley-Ibrahim" xr:uid="{AA1EA737-B8AC-4E01-ABD9-A5942181296D}"/>
    <hyperlink ref="C558" r:id="rId1046" display="https://fbref.com/en/country/ENG/England-Football" xr:uid="{338737E6-748D-4F58-B438-C821AEC87405}"/>
    <hyperlink ref="E558" r:id="rId1047" display="https://fbref.com/en/squads/18bb7c10/Arsenal-Stats" xr:uid="{30C2352D-8961-43F1-992F-9269C976DD20}"/>
    <hyperlink ref="AD558" r:id="rId1048" display="https://fbref.com/en/players/aaab4602/matchlogs/2023-2024/summary/Bradley-Ibrahim-Match-Logs" xr:uid="{44B05A41-2A0C-45A6-BFD3-AE091E8DAB07}"/>
    <hyperlink ref="B264" r:id="rId1049" display="https://fbref.com/en/players/a4e85758/Igor" xr:uid="{28258E2E-FD3E-4927-9BB5-0CC5EA1CD42E}"/>
    <hyperlink ref="C264" r:id="rId1050" display="https://fbref.com/en/country/BRA/Brazil-Football" xr:uid="{503BAF27-1CA4-456A-93F1-315B9EA4DCC3}"/>
    <hyperlink ref="E264" r:id="rId1051" display="https://fbref.com/en/squads/d07537b9/Brighton-and-Hove-Albion-Stats" xr:uid="{ADEFDBED-6A43-47CC-99E8-49F7E05DD732}"/>
    <hyperlink ref="AD264" r:id="rId1052" display="https://fbref.com/en/players/a4e85758/matchlogs/2023-2024/summary/Igor-Match-Logs" xr:uid="{EF7C5FE7-7CF7-46DB-96B9-12EC14325353}"/>
    <hyperlink ref="B399" r:id="rId1053" display="https://fbref.com/en/players/07802f7f/Danny-Ings" xr:uid="{6B270D88-3381-43C0-8005-937209F8806E}"/>
    <hyperlink ref="C399" r:id="rId1054" display="https://fbref.com/en/country/ENG/England-Football" xr:uid="{B8F1D0C3-A174-4007-B1F4-70FF4CE3BB80}"/>
    <hyperlink ref="E399" r:id="rId1055" display="https://fbref.com/en/squads/7c21e445/West-Ham-United-Stats" xr:uid="{30C739B0-11DD-43CA-B4D8-68502A1EADE1}"/>
    <hyperlink ref="AD399" r:id="rId1056" display="https://fbref.com/en/players/07802f7f/matchlogs/2023-2024/summary/Danny-Ings-Match-Logs" xr:uid="{4F792A8F-8354-49A8-B308-643D982853C8}"/>
    <hyperlink ref="B559" r:id="rId1057" display="https://fbref.com/en/players/84c5ceea/Tim-Iroegbunam" xr:uid="{41A8412D-6E40-4433-8799-63B6EFD27082}"/>
    <hyperlink ref="C559" r:id="rId1058" display="https://fbref.com/en/country/ENG/England-Football" xr:uid="{946EEF54-B4D2-4E81-803F-598AB5E6F736}"/>
    <hyperlink ref="E559" r:id="rId1059" display="https://fbref.com/en/squads/8602292d/Aston-Villa-Stats" xr:uid="{3F99116B-45DC-4440-8503-0E7C56588881}"/>
    <hyperlink ref="AD559" r:id="rId1060" display="https://fbref.com/en/players/84c5ceea/matchlogs/2023-2024/summary/Tim-Iroegbunam-Match-Logs" xr:uid="{A09A636D-ED4D-4E1B-81F6-33F361FB458D}"/>
    <hyperlink ref="B194" r:id="rId1061" display="https://fbref.com/en/players/8e92be30/Alexander-Isak" xr:uid="{48BB4C7D-3814-48ED-BE63-69299703B198}"/>
    <hyperlink ref="C194" r:id="rId1062" display="https://fbref.com/en/country/SWE/Sweden-Football" xr:uid="{C12579FD-9A01-47A7-85D3-02C9CFE69506}"/>
    <hyperlink ref="E194" r:id="rId1063" display="https://fbref.com/en/squads/b2b47a98/Newcastle-United-Stats" xr:uid="{A4F31F66-2391-442A-A260-D8D02B3F4C23}"/>
    <hyperlink ref="AD194" r:id="rId1064" display="https://fbref.com/en/players/8e92be30/matchlogs/2023-2024/summary/Alexander-Isak-Match-Logs" xr:uid="{5C8C7E36-E1B1-4F7D-A901-04AF477513AB}"/>
    <hyperlink ref="B395" r:id="rId1065" display="https://fbref.com/en/players/6ca5ec4b/Alex-Iwobi" xr:uid="{D62D47C6-E178-4141-97AC-9B96DA1A0F49}"/>
    <hyperlink ref="C395" r:id="rId1066" display="https://fbref.com/en/country/NGA/Nigeria-Football" xr:uid="{D46F04C3-D6C1-41EF-B9C0-C94E48432B35}"/>
    <hyperlink ref="E395" r:id="rId1067" display="https://fbref.com/en/squads/d3fd31cc/Everton-Stats" xr:uid="{5FB5E6C7-D880-4A53-BBB4-A57C6778242B}"/>
    <hyperlink ref="AD395" r:id="rId1068" display="https://fbref.com/en/players/6ca5ec4b/matchlogs/2023-2024/summary/Alex-Iwobi-Match-Logs" xr:uid="{9D717754-B002-473F-B06E-881A8255629C}"/>
    <hyperlink ref="B206" r:id="rId1069" display="https://fbref.com/en/players/6ca5ec4b/Alex-Iwobi" xr:uid="{C126268E-42BF-4883-94B0-D27889BD7CEE}"/>
    <hyperlink ref="C206" r:id="rId1070" display="https://fbref.com/en/country/NGA/Nigeria-Football" xr:uid="{FD4B6C95-4EED-4AD8-8CCB-2B5D14E988E6}"/>
    <hyperlink ref="E206" r:id="rId1071" display="https://fbref.com/en/squads/fd962109/Fulham-Stats" xr:uid="{04519819-F461-47E8-8FB3-59214D005C43}"/>
    <hyperlink ref="AD206" r:id="rId1072" display="https://fbref.com/en/players/6ca5ec4b/matchlogs/2023-2024/summary/Alex-Iwobi-Match-Logs" xr:uid="{8AE00C12-64D5-4DF0-891D-49E7D9ED6167}"/>
    <hyperlink ref="B560" r:id="rId1073" display="https://fbref.com/en/players/0cd9c796/Ben-Jackson" xr:uid="{C1602130-C197-4E2B-AE06-A14E6A201A1B}"/>
    <hyperlink ref="C560" r:id="rId1074" display="https://fbref.com/en/country/ENG/England-Football" xr:uid="{F624B139-2728-486F-ADD8-CA40DA3BF73A}"/>
    <hyperlink ref="E560" r:id="rId1075" display="https://fbref.com/en/squads/d07537b9/Brighton-and-Hove-Albion-Stats" xr:uid="{DB010FEA-7E87-4840-9C73-C7710F85BB07}"/>
    <hyperlink ref="AD560" r:id="rId1076" display="https://fbref.com/en/players/0cd9c796/matchlogs/2023-2024/summary/Ben-Jackson-Match-Logs" xr:uid="{5860D5EB-311D-4188-88AF-71E4C1DDC004}"/>
    <hyperlink ref="B110" r:id="rId1077" display="https://fbref.com/en/players/9c36ed83/Nicolas-Jackson" xr:uid="{46B006B3-4738-414F-938E-40CA070FEF53}"/>
    <hyperlink ref="C110" r:id="rId1078" display="https://fbref.com/en/country/SEN/Senegal-Football" xr:uid="{D6DD9CB9-4AB3-4737-A8BB-69E25ADD1C13}"/>
    <hyperlink ref="E110" r:id="rId1079" display="https://fbref.com/en/squads/cff3d9bb/Chelsea-Stats" xr:uid="{7089DFEC-27E5-43C0-AD96-2E4AB0B2B857}"/>
    <hyperlink ref="AD110" r:id="rId1080" display="https://fbref.com/en/players/9c36ed83/matchlogs/2023-2024/summary/Nicolas-Jackson-Match-Logs" xr:uid="{CDBB3CBA-6F29-4D20-B6BD-C271FD6323DB}"/>
    <hyperlink ref="B561" r:id="rId1081" display="https://fbref.com/en/players/aa81d8f8/Karl-Jakob-Hein" xr:uid="{8E0388F0-3556-40A0-8F5A-B128A9827BEB}"/>
    <hyperlink ref="C561" r:id="rId1082" display="https://fbref.com/en/country/EST/Estonia-Football" xr:uid="{561CD142-2353-435E-AD99-63E87AC91E63}"/>
    <hyperlink ref="E561" r:id="rId1083" display="https://fbref.com/en/squads/18bb7c10/Arsenal-Stats" xr:uid="{C8E46CD3-D4BE-4F5D-85A2-C9C8A5F65E02}"/>
    <hyperlink ref="AD561" r:id="rId1084" display="https://fbref.com/en/players/aa81d8f8/matchlogs/2023-2024/summary/Karl-Jakob-Hein-Match-Logs" xr:uid="{8892240E-5462-483F-9A62-29BEC8E60F04}"/>
    <hyperlink ref="B310" r:id="rId1085" display="https://fbref.com/en/players/1265a93a/Reece-James" xr:uid="{EEC1B001-F8B6-4DD9-9CE1-4C6DD9D941BD}"/>
    <hyperlink ref="C310" r:id="rId1086" display="https://fbref.com/en/country/ENG/England-Football" xr:uid="{DD348DA1-FBDE-4F02-9462-3DFE8CED2DA0}"/>
    <hyperlink ref="E310" r:id="rId1087" display="https://fbref.com/en/squads/cff3d9bb/Chelsea-Stats" xr:uid="{9313A867-EE01-4FC5-83A9-CCC152B2E708}"/>
    <hyperlink ref="AD310" r:id="rId1088" display="https://fbref.com/en/players/1265a93a/matchlogs/2023-2024/summary/Reece-James-Match-Logs" xr:uid="{354AAC0A-73AD-44D6-A308-257651D95059}"/>
    <hyperlink ref="B61" r:id="rId1089" display="https://fbref.com/en/players/8449d35e/Vitaly-Janelt" xr:uid="{1F4E6CAF-43FE-4081-9087-A29BC56557F5}"/>
    <hyperlink ref="C61" r:id="rId1090" display="https://fbref.com/en/country/GER/Germany-Football" xr:uid="{BEB6260B-F4C2-478F-9E59-90495008B5D2}"/>
    <hyperlink ref="E61" r:id="rId1091" display="https://fbref.com/en/squads/cd051869/Brentford-Stats" xr:uid="{16FC75F0-188C-40F9-A333-D99D100729A7}"/>
    <hyperlink ref="AD61" r:id="rId1092" display="https://fbref.com/en/players/8449d35e/matchlogs/2023-2024/summary/Vitaly-Janelt-Match-Logs" xr:uid="{7BC19CF9-D2F1-4F09-94E8-E7B031FC0C13}"/>
    <hyperlink ref="B168" r:id="rId1093" display="https://fbref.com/en/players/0f134faf/Mathias-Jensen" xr:uid="{6790915A-EB97-437F-BA1F-413D20356F46}"/>
    <hyperlink ref="C168" r:id="rId1094" display="https://fbref.com/en/country/DEN/Denmark-Football" xr:uid="{B58BE3EB-9C92-4A50-BF95-86CBA2A3AF5A}"/>
    <hyperlink ref="E168" r:id="rId1095" display="https://fbref.com/en/squads/cd051869/Brentford-Stats" xr:uid="{6EB9BBA1-A9F1-48BB-934A-18B61FBC00B2}"/>
    <hyperlink ref="AD168" r:id="rId1096" display="https://fbref.com/en/players/0f134faf/matchlogs/2023-2024/summary/Mathias-Jensen-Match-Logs" xr:uid="{E71C2339-1077-4FE2-AD2B-BFAA3944B495}"/>
    <hyperlink ref="B231" r:id="rId1097" display="https://fbref.com/en/players/b66315ae/Gabriel-Jesus" xr:uid="{09BCF287-7E6F-418B-B7AD-852F69A1268A}"/>
    <hyperlink ref="C231" r:id="rId1098" display="https://fbref.com/en/country/BRA/Brazil-Football" xr:uid="{7C5ABE40-FFBE-45FE-A6B9-B59C9ADF2366}"/>
    <hyperlink ref="E231" r:id="rId1099" display="https://fbref.com/en/squads/18bb7c10/Arsenal-Stats" xr:uid="{0E81B147-F897-4AF7-81C3-6FBFED271E3E}"/>
    <hyperlink ref="AD231" r:id="rId1100" display="https://fbref.com/en/players/b66315ae/matchlogs/2023-2024/summary/Gabriel-Jesus-Match-Logs" xr:uid="{55D9C95A-33BD-46D0-AAA2-47963AF82BC2}"/>
    <hyperlink ref="B141" r:id="rId1101" display="https://fbref.com/en/players/b561db50/Raul-Jimenez" xr:uid="{388C2085-6B42-472B-8CFF-85B37AFF238C}"/>
    <hyperlink ref="C141" r:id="rId1102" display="https://fbref.com/en/country/MEX/Mexico-Football" xr:uid="{E6B2CE4E-7E78-4A7F-A981-B9059F671380}"/>
    <hyperlink ref="E141" r:id="rId1103" display="https://fbref.com/en/squads/fd962109/Fulham-Stats" xr:uid="{E1BAE487-D9D8-4FCE-A9BD-F07AE193AC5A}"/>
    <hyperlink ref="AD141" r:id="rId1104" display="https://fbref.com/en/players/b561db50/matchlogs/2023-2024/summary/Raul-Jimenez-Match-Logs" xr:uid="{E11139DA-043A-4CEF-84A5-3369E24535CF}"/>
    <hyperlink ref="B562" r:id="rId1105" display="https://fbref.com/en/players/f4065d9e/Kim-Jisoo" xr:uid="{87D3AF45-3C60-4D44-902C-4FFC9A3B1D7A}"/>
    <hyperlink ref="C562" r:id="rId1106" display="https://fbref.com/en/country/KOR/Korea-Republic-Football" xr:uid="{EA66CE2A-5A46-4E48-BC3C-628F623C8FD4}"/>
    <hyperlink ref="E562" r:id="rId1107" display="https://fbref.com/en/squads/cd051869/Brentford-Stats" xr:uid="{F90B1E34-F83A-4CD0-B704-56A0EEE72649}"/>
    <hyperlink ref="AD562" r:id="rId1108" display="https://fbref.com/en/players/f4065d9e/matchlogs/2023-2024/summary/Kim-Jisoo-Match-Logs" xr:uid="{CB228134-FCD9-400C-954E-82498F30EA99}"/>
    <hyperlink ref="B185" r:id="rId1109" display="https://fbref.com/en/players/e8832875/Joao-Pedro" xr:uid="{9536C597-5CF4-4FAD-94FB-1CC7090C530D}"/>
    <hyperlink ref="C185" r:id="rId1110" display="https://fbref.com/en/country/BRA/Brazil-Football" xr:uid="{19001759-56EB-4389-BC2E-18C18DE704BE}"/>
    <hyperlink ref="E185" r:id="rId1111" display="https://fbref.com/en/squads/d07537b9/Brighton-and-Hove-Albion-Stats" xr:uid="{EACB55FC-990B-4F3A-A1FA-2ED9033DDEF2}"/>
    <hyperlink ref="AD185" r:id="rId1112" display="https://fbref.com/en/players/e8832875/matchlogs/2023-2024/summary/Joao-Pedro-Match-Logs" xr:uid="{53A32B31-3AF2-44BF-8922-E8591B922E0A}"/>
    <hyperlink ref="B140" r:id="rId1113" display="https://fbref.com/en/players/c17bfb65/Joelinton" xr:uid="{5312612B-3021-43FE-A99B-F95A9D70A5DF}"/>
    <hyperlink ref="C140" r:id="rId1114" display="https://fbref.com/en/country/BRA/Brazil-Football" xr:uid="{4941F03E-6DBB-4098-A8D3-FDA330865EA8}"/>
    <hyperlink ref="E140" r:id="rId1115" display="https://fbref.com/en/squads/b2b47a98/Newcastle-United-Stats" xr:uid="{33774D97-D21F-415B-BE6F-A9353A4D452B}"/>
    <hyperlink ref="AD140" r:id="rId1116" display="https://fbref.com/en/players/c17bfb65/matchlogs/2023-2024/summary/Joelinton-Match-Logs" xr:uid="{6F7CCA7D-0CD3-4E0D-8CFB-532847ACE614}"/>
    <hyperlink ref="B312" r:id="rId1117" display="https://fbref.com/en/players/73b1d65b/Ryan-John-Giles" xr:uid="{0FC48EB6-FA31-4AC2-B34F-585CC586B015}"/>
    <hyperlink ref="C312" r:id="rId1118" display="https://fbref.com/en/country/ENG/England-Football" xr:uid="{871DFABE-6D5C-46A1-85D9-546210A6E4DF}"/>
    <hyperlink ref="E312" r:id="rId1119" display="https://fbref.com/en/squads/e297cd13/Luton-Town-Stats" xr:uid="{873CD20C-747C-41FE-AC21-1B0D05226355}"/>
    <hyperlink ref="AD312" r:id="rId1120" display="https://fbref.com/en/players/73b1d65b/matchlogs/2023-2024/summary/Ryan-John-Giles-Match-Logs" xr:uid="{E7D7A265-6267-4D86-ADEC-39DE3C6749A3}"/>
    <hyperlink ref="B563" r:id="rId1121" display="https://fbref.com/en/players/9319781b/Ben-Johnson" xr:uid="{F709738F-A828-4B17-B569-F3B89D8167F9}"/>
    <hyperlink ref="C563" r:id="rId1122" display="https://fbref.com/en/country/ENG/England-Football" xr:uid="{F04ABAFF-1697-4708-A181-DA5C2B3F8868}"/>
    <hyperlink ref="E563" r:id="rId1123" display="https://fbref.com/en/squads/7c21e445/West-Ham-United-Stats" xr:uid="{3FBBE7F9-D069-4D1C-AADF-538E3351EE01}"/>
    <hyperlink ref="AD563" r:id="rId1124" display="https://fbref.com/en/players/9319781b/matchlogs/2023-2024/summary/Ben-Johnson-Match-Logs" xr:uid="{D6D449B0-0D9C-467C-9FAB-84BB3D1CE68F}"/>
    <hyperlink ref="B256" r:id="rId1125" display="https://fbref.com/en/players/0cd31129/Brennan-Johnson" xr:uid="{AB33B45B-6515-457E-B0A4-E83414A25427}"/>
    <hyperlink ref="C256" r:id="rId1126" display="https://fbref.com/en/country/WAL/Wales-Football" xr:uid="{4760B43F-D781-4DFC-9DB5-2F695CFC6C48}"/>
    <hyperlink ref="E256" r:id="rId1127" display="https://fbref.com/en/squads/361ca564/Tottenham-Hotspur-Stats" xr:uid="{B572EA40-20C8-468A-93FC-B1653CB14DF8}"/>
    <hyperlink ref="AD256" r:id="rId1128" display="https://fbref.com/en/players/0cd31129/matchlogs/2023-2024/summary/Brennan-Johnson-Match-Logs" xr:uid="{92C0A720-7DE2-463B-BB86-1D2C2007241A}"/>
    <hyperlink ref="B359" r:id="rId1129" display="https://fbref.com/en/players/0cd31129/Brennan-Johnson" xr:uid="{2A0BF0EF-42EA-404E-8235-5397005997BD}"/>
    <hyperlink ref="C359" r:id="rId1130" display="https://fbref.com/en/country/WAL/Wales-Football" xr:uid="{BDDAFB57-FF02-434B-80A8-74694FDB4645}"/>
    <hyperlink ref="E359" r:id="rId1131" display="https://fbref.com/en/squads/e4a775cb/Nottingham-Forest-Stats" xr:uid="{038CA1AA-1111-4931-9CB8-0C0D22BABCB6}"/>
    <hyperlink ref="AD359" r:id="rId1132" display="https://fbref.com/en/players/0cd31129/matchlogs/2023-2024/summary/Brennan-Johnson-Match-Logs" xr:uid="{275E8E41-59D9-4D4D-9D1C-75C7E3F117F8}"/>
    <hyperlink ref="B564" r:id="rId1133" display="https://fbref.com/en/players/d9e7c4da/Joseph-Johnson" xr:uid="{E82A0E32-E5FF-4B49-AD52-9E158235452A}"/>
    <hyperlink ref="C564" r:id="rId1134" display="https://fbref.com/en/country/ENG/England-Football" xr:uid="{CD9E9302-8976-4A0D-96FD-34F82BE3E69C}"/>
    <hyperlink ref="E564" r:id="rId1135" display="https://fbref.com/en/squads/e297cd13/Luton-Town-Stats" xr:uid="{F6709935-D7ED-4316-A1E7-E4B3794FDD80}"/>
    <hyperlink ref="AD564" r:id="rId1136" display="https://fbref.com/en/players/d9e7c4da/matchlogs/2023-2024/summary/Joseph-Johnson-Match-Logs" xr:uid="{BC9911D2-DBF3-4584-B8F0-D83B857BAEBE}"/>
    <hyperlink ref="B20" r:id="rId1137" display="https://fbref.com/en/players/9e5708be/Sam-Johnstone" xr:uid="{2754A832-98FF-40C7-A36D-03387C443AF4}"/>
    <hyperlink ref="C20" r:id="rId1138" display="https://fbref.com/en/country/ENG/England-Football" xr:uid="{4CFAF263-BD8C-4DD0-B127-EF13926B968E}"/>
    <hyperlink ref="E20" r:id="rId1139" display="https://fbref.com/en/squads/47c64c55/Crystal-Palace-Stats" xr:uid="{94F3C5D4-0F63-4BAA-A7BB-A1D7A262922F}"/>
    <hyperlink ref="AD20" r:id="rId1140" display="https://fbref.com/en/players/9e5708be/matchlogs/2023-2024/summary/Sam-Johnstone-Match-Logs" xr:uid="{DFC5B9D8-6451-4E55-8EDB-837EC45199ED}"/>
    <hyperlink ref="B314" r:id="rId1141" display="https://fbref.com/en/players/4fb9c88f/Curtis-Jones" xr:uid="{370DAF1A-8D2F-4B50-8019-5989D77B1832}"/>
    <hyperlink ref="C314" r:id="rId1142" display="https://fbref.com/en/country/ENG/England-Football" xr:uid="{17CE9D2B-168C-4834-96FD-6E90FB0ABE95}"/>
    <hyperlink ref="E314" r:id="rId1143" display="https://fbref.com/en/squads/822bd0ba/Liverpool-Stats" xr:uid="{CA21B685-B5F1-4C43-8DCE-53B2FE7AFDDF}"/>
    <hyperlink ref="AD314" r:id="rId1144" display="https://fbref.com/en/players/4fb9c88f/matchlogs/2023-2024/summary/Curtis-Jones-Match-Logs" xr:uid="{4E34579A-C62F-48BE-8F2C-F2D8B103A4DB}"/>
    <hyperlink ref="B313" r:id="rId1145" display="https://fbref.com/en/players/45db685d/Jorginho" xr:uid="{266771AA-EC90-49B3-A385-2D8B3EA98964}"/>
    <hyperlink ref="C313" r:id="rId1146" display="https://fbref.com/en/country/ITA/Italy-Football" xr:uid="{948ACD31-4BD4-4E9E-9647-CB04461ED11C}"/>
    <hyperlink ref="E313" r:id="rId1147" display="https://fbref.com/en/squads/18bb7c10/Arsenal-Stats" xr:uid="{F95851A3-509B-4916-BB83-7187CE886443}"/>
    <hyperlink ref="AD313" r:id="rId1148" display="https://fbref.com/en/players/45db685d/matchlogs/2023-2024/summary/Jorginho-Match-Logs" xr:uid="{B6A15F9C-E892-46B6-86F0-C30A4B2BAA43}"/>
    <hyperlink ref="B240" r:id="rId1149" display="https://fbref.com/en/players/178ae8f8/Diogo-Jota" xr:uid="{EED3F5B3-25AB-4208-8E09-36AE5945665B}"/>
    <hyperlink ref="C240" r:id="rId1150" display="https://fbref.com/en/country/POR/Portugal-Football" xr:uid="{F8156349-D176-4484-A9DE-3A2F4EFD66CE}"/>
    <hyperlink ref="E240" r:id="rId1151" display="https://fbref.com/en/squads/822bd0ba/Liverpool-Stats" xr:uid="{8066845B-4C04-47C3-8C65-57B3A4FE2FA3}"/>
    <hyperlink ref="AD240" r:id="rId1152" display="https://fbref.com/en/players/178ae8f8/matchlogs/2023-2024/summary/Diogo-Jota-Match-Logs" xr:uid="{4879C3A6-5737-4BF4-B948-5726ED07540A}"/>
    <hyperlink ref="B320" r:id="rId1153" display="https://fbref.com/en/players/f098c03e/Mads-Juel-Andersen" xr:uid="{648C1343-4C55-43B0-B4C7-87806A82CDCC}"/>
    <hyperlink ref="C320" r:id="rId1154" display="https://fbref.com/en/country/DEN/Denmark-Football" xr:uid="{AC57BC31-3358-4CE7-9785-315EE61B227A}"/>
    <hyperlink ref="E320" r:id="rId1155" display="https://fbref.com/en/squads/e297cd13/Luton-Town-Stats" xr:uid="{44CB0340-7C92-4FC1-8720-C07F176A8524}"/>
    <hyperlink ref="AD320" r:id="rId1156" display="https://fbref.com/en/players/f098c03e/matchlogs/2023-2024/summary/Mads-Juel-Andersen-Match-Logs" xr:uid="{D16D572D-A7AF-4D26-966E-335A621E48A5}"/>
    <hyperlink ref="B447" r:id="rId1157" display="https://fbref.com/en/players/570bb4b9/Hamed-Junior-Traore" xr:uid="{753AC4DC-27F8-4CEF-89C4-726A2141B625}"/>
    <hyperlink ref="C447" r:id="rId1158" display="https://fbref.com/en/country/CIV/Cote-dIvoire-Football" xr:uid="{495F86D3-CD42-42B5-94C4-C79B87758157}"/>
    <hyperlink ref="E447" r:id="rId1159" display="https://fbref.com/en/squads/4ba7cbea/Bournemouth-Stats" xr:uid="{D0F19B9E-8FD3-44C0-8C27-A12F777452F4}"/>
    <hyperlink ref="AD447" r:id="rId1160" display="https://fbref.com/en/players/570bb4b9/matchlogs/2023-2024/summary/Hamed-Junior-Traore-Match-Logs" xr:uid="{716F23CF-0D21-4460-9859-4137F09E2FB6}"/>
    <hyperlink ref="B477" r:id="rId1161" display="https://fbref.com/en/players/0db5d2c8/Mathias-Jorgensen" xr:uid="{76346B5A-3224-4C70-9911-111B824878AD}"/>
    <hyperlink ref="C477" r:id="rId1162" display="https://fbref.com/en/country/DEN/Denmark-Football" xr:uid="{BB9F9830-888A-444B-A71C-EC4BA8B18BED}"/>
    <hyperlink ref="E477" r:id="rId1163" display="https://fbref.com/en/squads/cd051869/Brentford-Stats" xr:uid="{6E4695B0-0109-44DB-A727-D2A668715997}"/>
    <hyperlink ref="AD477" r:id="rId1164" display="https://fbref.com/en/players/0db5d2c8/matchlogs/2023-2024/summary/Mathias-Jorgensen-Match-Logs" xr:uid="{4E802C99-517D-4BE3-97B6-D96CD9F26DD3}"/>
    <hyperlink ref="B151" r:id="rId1165" display="https://fbref.com/en/players/c066d1a5/Issa-Kabore" xr:uid="{608B44F0-DDF9-4890-9747-5EA35214A1CC}"/>
    <hyperlink ref="C151" r:id="rId1166" display="https://fbref.com/en/country/BFA/Burkina-Faso-Football" xr:uid="{F764F1AA-90CA-4463-94DF-6C4D98786EE3}"/>
    <hyperlink ref="E151" r:id="rId1167" display="https://fbref.com/en/squads/e297cd13/Luton-Town-Stats" xr:uid="{8BACC31E-6CBE-44FD-9DC8-5F7612AD06BD}"/>
    <hyperlink ref="AD151" r:id="rId1168" display="https://fbref.com/en/players/c066d1a5/matchlogs/2023-2024/summary/Issa-Kabore-Match-Logs" xr:uid="{90F57988-448E-43C0-841E-CE95B8AF2C5C}"/>
    <hyperlink ref="B383" r:id="rId1169" display="https://fbref.com/en/players/15f24fe7/Sasa-Kalajdzic" xr:uid="{58F5D7F3-9287-4017-8346-FB091BF00ABB}"/>
    <hyperlink ref="C383" r:id="rId1170" display="https://fbref.com/en/country/AUT/Austria-Football" xr:uid="{73B14F1E-E199-4E1A-A89B-F119CBEF7530}"/>
    <hyperlink ref="E383" r:id="rId1171" display="https://fbref.com/en/squads/8cec06e1/Wolverhampton-Wanderers-Stats" xr:uid="{C039A446-560C-48C7-907D-2CABD6FBF4A6}"/>
    <hyperlink ref="AD383" r:id="rId1172" display="https://fbref.com/en/players/15f24fe7/matchlogs/2023-2024/summary/Sasa-Kalajdzic-Match-Logs" xr:uid="{6F188195-FD38-4672-91EF-24D87BDF3726}"/>
    <hyperlink ref="B71" r:id="rId1173" display="https://fbref.com/en/players/cc77354e/Boubacar-Kamara" xr:uid="{75E8C7FA-E887-4ED9-A956-9D0FDDA0426D}"/>
    <hyperlink ref="C71" r:id="rId1174" display="https://fbref.com/en/country/FRA/France-Football" xr:uid="{350D5F91-9CCC-43B9-AFBC-BFF5773B3710}"/>
    <hyperlink ref="E71" r:id="rId1175" display="https://fbref.com/en/squads/8602292d/Aston-Villa-Stats" xr:uid="{9109A4B8-DA84-44CB-AA93-263EE88A0CB2}"/>
    <hyperlink ref="AD71" r:id="rId1176" display="https://fbref.com/en/players/cc77354e/matchlogs/2023-2024/summary/Boubacar-Kamara-Match-Logs" xr:uid="{00CD4295-E1EA-4D60-89F0-0948FF809FF6}"/>
    <hyperlink ref="B6" r:id="rId1177" display="https://fbref.com/en/players/1caa93a5/Thomas-Kaminski" xr:uid="{A8A68C33-DA01-46A2-9707-BEDE7ED3007A}"/>
    <hyperlink ref="C6" r:id="rId1178" display="https://fbref.com/en/country/BEL/Belgium-Football" xr:uid="{09860003-1015-440D-84FE-ECC2FBAADA36}"/>
    <hyperlink ref="E6" r:id="rId1179" display="https://fbref.com/en/squads/e297cd13/Luton-Town-Stats" xr:uid="{CC78057C-D415-46D3-9A55-00C3128F0E88}"/>
    <hyperlink ref="AD6" r:id="rId1180" display="https://fbref.com/en/players/1caa93a5/matchlogs/2023-2024/summary/Thomas-Kaminski-Match-Logs" xr:uid="{19FC5A3D-386C-4367-AEBA-D1D7CE5C1D97}"/>
    <hyperlink ref="B565" r:id="rId1181" display="https://fbref.com/en/players/32e7ce92/Loris-Karius" xr:uid="{2250F521-BCA5-43F5-8C64-AE81FD1BBAFC}"/>
    <hyperlink ref="C565" r:id="rId1182" display="https://fbref.com/en/country/GER/Germany-Football" xr:uid="{3762AF8B-250A-4653-B2E9-7BB510D83AA8}"/>
    <hyperlink ref="E565" r:id="rId1183" display="https://fbref.com/en/squads/b2b47a98/Newcastle-United-Stats" xr:uid="{07520AF7-2D31-4A77-9698-BB8E288F1718}"/>
    <hyperlink ref="AD565" r:id="rId1184" display="https://fbref.com/en/players/32e7ce92/matchlogs/2023-2024/summary/Loris-Karius-Match-Logs" xr:uid="{AABA4A0A-0938-4FE5-BC6E-128CB3CAA469}"/>
    <hyperlink ref="B566" r:id="rId1185" display="https://fbref.com/en/players/e16986b1/Leigh-Kavanagh" xr:uid="{FF100090-5AC3-4F4E-99EF-9FE7EE59B25E}"/>
    <hyperlink ref="C566" r:id="rId1186" display="https://fbref.com/en/country/IRL/Republic-of-Ireland-Football" xr:uid="{08352EB9-DE95-4DEB-8937-387264148964}"/>
    <hyperlink ref="E566" r:id="rId1187" display="https://fbref.com/en/squads/d07537b9/Brighton-and-Hove-Albion-Stats" xr:uid="{F5A13464-11D1-4C56-9D5C-C73BD52F61DB}"/>
    <hyperlink ref="AD566" r:id="rId1188" display="https://fbref.com/en/players/e16986b1/matchlogs/2023-2024/summary/Leigh-Kavanagh-Match-Logs" xr:uid="{DB457C35-3FAE-4D72-B510-CF6C4F362093}"/>
    <hyperlink ref="B362" r:id="rId1189" display="https://fbref.com/en/players/c5b7c315/Michael-Keane" xr:uid="{9FD76E21-E8C8-4CFA-B8A3-CCE81A355BAC}"/>
    <hyperlink ref="C362" r:id="rId1190" display="https://fbref.com/en/country/ENG/England-Football" xr:uid="{01625DA2-99AE-45DA-A223-2D6D0060AC79}"/>
    <hyperlink ref="E362" r:id="rId1191" display="https://fbref.com/en/squads/d3fd31cc/Everton-Stats" xr:uid="{984E068B-8B32-41AD-838A-401D9CD5D2C8}"/>
    <hyperlink ref="AD362" r:id="rId1192" display="https://fbref.com/en/players/c5b7c315/matchlogs/2023-2024/summary/Michael-Keane-Match-Logs" xr:uid="{5FB15414-8772-4EE0-AF2C-BCDD4CDF7EAB}"/>
    <hyperlink ref="B460" r:id="rId1193" display="https://fbref.com/en/players/51dbeea9/Thilo-Kehrer" xr:uid="{65F79240-D611-41B2-B166-D9C28A791112}"/>
    <hyperlink ref="C460" r:id="rId1194" display="https://fbref.com/en/country/GER/Germany-Football" xr:uid="{E1737E9B-6EBF-4CD2-8D5C-41FA290301AB}"/>
    <hyperlink ref="E460" r:id="rId1195" display="https://fbref.com/en/squads/7c21e445/West-Ham-United-Stats" xr:uid="{71D77E66-7AC2-4020-B4E5-DA022F3F27F9}"/>
    <hyperlink ref="AD460" r:id="rId1196" display="https://fbref.com/en/players/51dbeea9/matchlogs/2023-2024/summary/Thilo-Kehrer-Match-Logs" xr:uid="{F470D2FA-D852-45A8-96C5-EF185A156FDF}"/>
    <hyperlink ref="B375" r:id="rId1197" display="https://fbref.com/en/players/62d7ef38/Caoimhin-Kelleher" xr:uid="{01747E56-17CB-4489-BB25-45537E7EF76A}"/>
    <hyperlink ref="C375" r:id="rId1198" display="https://fbref.com/en/country/IRL/Republic-of-Ireland-Football" xr:uid="{31A4BAD4-91CF-4F65-8B40-437E2B1F40A7}"/>
    <hyperlink ref="E375" r:id="rId1199" display="https://fbref.com/en/squads/822bd0ba/Liverpool-Stats" xr:uid="{21705FA9-9441-4353-AC7E-6A83546B8520}"/>
    <hyperlink ref="AD375" r:id="rId1200" display="https://fbref.com/en/players/62d7ef38/matchlogs/2023-2024/summary/Caoimhin-Kelleher-Match-Logs" xr:uid="{1558043C-B792-45AD-ADCD-3B59CE952DB5}"/>
    <hyperlink ref="B225" r:id="rId1201" display="https://fbref.com/en/players/f31def1e/Lloyd-Kelly" xr:uid="{7FA9C5B9-9DBD-4A4A-A50D-F688BD50447C}"/>
    <hyperlink ref="C225" r:id="rId1202" display="https://fbref.com/en/country/ENG/England-Football" xr:uid="{CADF6043-6A75-4A7A-B763-3D2B59B373F9}"/>
    <hyperlink ref="E225" r:id="rId1203" display="https://fbref.com/en/squads/4ba7cbea/Bournemouth-Stats" xr:uid="{A3E7F9B7-5AF9-4D1F-A40C-B66C4D46CE2D}"/>
    <hyperlink ref="AD225" r:id="rId1204" display="https://fbref.com/en/players/f31def1e/matchlogs/2023-2024/summary/Lloyd-Kelly-Match-Logs" xr:uid="{5625F418-5160-49E7-838E-BEFB9F2E69FD}"/>
    <hyperlink ref="B567" r:id="rId1205" display="https://fbref.com/en/players/aa888da7/Omari-Kellyman" xr:uid="{DF9DC5F5-9F6B-48DA-BB39-FE98B6B856A5}"/>
    <hyperlink ref="C567" r:id="rId1206" display="https://fbref.com/en/country/ENG/England-Football" xr:uid="{63A91309-E650-46D7-9A25-1AE822D328E9}"/>
    <hyperlink ref="E567" r:id="rId1207" display="https://fbref.com/en/squads/8602292d/Aston-Villa-Stats" xr:uid="{60F9E20C-41BB-488A-AB52-A2B3F0EEEDEA}"/>
    <hyperlink ref="AD567" r:id="rId1208" display="https://fbref.com/en/players/aa888da7/matchlogs/2023-2024/summary/Omari-Kellyman-Match-Logs" xr:uid="{FAC92F65-F03E-47D3-9ED8-EBEBCE520EAB}"/>
    <hyperlink ref="B94" r:id="rId1209" display="https://fbref.com/en/players/0ad53bdc/Milos-Kerkez" xr:uid="{D651D158-0D51-4B19-9B5D-4427592DCEF4}"/>
    <hyperlink ref="C94" r:id="rId1210" display="https://fbref.com/en/country/HUN/Hungary-Football" xr:uid="{0DD9E998-8BEC-4643-B0AE-278CBF91E5DF}"/>
    <hyperlink ref="E94" r:id="rId1211" display="https://fbref.com/en/squads/4ba7cbea/Bournemouth-Stats" xr:uid="{AC767237-D62D-44D8-A889-05C153541333}"/>
    <hyperlink ref="AD94" r:id="rId1212" display="https://fbref.com/en/players/0ad53bdc/matchlogs/2023-2024/summary/Milos-Kerkez-Match-Logs" xr:uid="{4E4BB1ED-D36C-4A05-86A0-A0BD06C1B032}"/>
    <hyperlink ref="B568" r:id="rId1213" display="https://fbref.com/en/players/3eeda7dd/Gavin-Kilkenny" xr:uid="{C292F5C2-DD0A-43FB-97E9-D4EB925DE86B}"/>
    <hyperlink ref="C568" r:id="rId1214" display="https://fbref.com/en/country/IRL/Republic-of-Ireland-Football" xr:uid="{F4D9AD53-97EF-4A13-8AED-721DE8EF946B}"/>
    <hyperlink ref="E568" r:id="rId1215" display="https://fbref.com/en/squads/4ba7cbea/Bournemouth-Stats" xr:uid="{AD09B784-FF6D-47B2-9407-83996CDB21AF}"/>
    <hyperlink ref="AD568" r:id="rId1216" display="https://fbref.com/en/players/3eeda7dd/matchlogs/2023-2024/summary/Gavin-Kilkenny-Match-Logs" xr:uid="{8E4A54E1-7204-4A2A-820E-49C18CD4DDEC}"/>
    <hyperlink ref="B7" r:id="rId1217" display="https://fbref.com/en/players/d0f72bf1/Max-Kilman" xr:uid="{C7127558-65F2-46E7-A8B4-38AD9BA42C78}"/>
    <hyperlink ref="C7" r:id="rId1218" display="https://fbref.com/en/country/ENG/England-Football" xr:uid="{340A03C9-5F6A-4AD6-9AD6-A37E21F4455E}"/>
    <hyperlink ref="E7" r:id="rId1219" display="https://fbref.com/en/squads/8cec06e1/Wolverhampton-Wanderers-Stats" xr:uid="{3F21F497-481D-4B76-8516-D988B8D0E3B7}"/>
    <hyperlink ref="AD7" r:id="rId1220" display="https://fbref.com/en/players/d0f72bf1/matchlogs/2023-2024/summary/Max-Kilman-Match-Logs" xr:uid="{8958E59F-B7BB-4C9C-A73C-078E73FF02E5}"/>
    <hyperlink ref="B569" r:id="rId1221" display="https://fbref.com/en/players/5791b997/Tom-King" xr:uid="{DD0A1BC1-A3F9-40A3-97A4-C093D98F13A5}"/>
    <hyperlink ref="C569" r:id="rId1222" display="https://fbref.com/en/country/WAL/Wales-Football" xr:uid="{A08C9D8B-30D5-4080-B7C7-1B1B181EC154}"/>
    <hyperlink ref="E569" r:id="rId1223" display="https://fbref.com/en/squads/8cec06e1/Wolverhampton-Wanderers-Stats" xr:uid="{20FD8711-105D-4B7F-981B-2F68D9065375}"/>
    <hyperlink ref="AD569" r:id="rId1224" display="https://fbref.com/en/players/5791b997/matchlogs/2023-2024/summary/Tom-King-Match-Logs" xr:uid="{A064011F-79B2-4BFE-9D7A-61C91734F1F9}"/>
    <hyperlink ref="B352" r:id="rId1225" display="https://fbref.com/en/players/dc3e663e/Jakub-Kiwior" xr:uid="{E891ACEB-2A81-4E0E-B8F5-6DF4B78E3158}"/>
    <hyperlink ref="C352" r:id="rId1226" display="https://fbref.com/en/country/POL/Poland-Football" xr:uid="{C1209547-E2D0-4903-8F17-F9532972DF3A}"/>
    <hyperlink ref="E352" r:id="rId1227" display="https://fbref.com/en/squads/18bb7c10/Arsenal-Stats" xr:uid="{9A82B63B-C51D-462A-8472-FDDA53CCDF1F}"/>
    <hyperlink ref="AD352" r:id="rId1228" display="https://fbref.com/en/players/dc3e663e/matchlogs/2023-2024/summary/Jakub-Kiwior-Match-Logs" xr:uid="{0696E666-582F-4478-977D-0390AF91BEF2}"/>
    <hyperlink ref="B227" r:id="rId1229" display="https://fbref.com/en/players/4c3a6744/Justin-Kluivert" xr:uid="{9E83CBE9-B6E5-486A-A762-6C044132BAB2}"/>
    <hyperlink ref="C227" r:id="rId1230" display="https://fbref.com/en/country/NED/Netherlands-Football" xr:uid="{D2D039CB-4AFD-4077-B208-AC5DB29618E1}"/>
    <hyperlink ref="E227" r:id="rId1231" display="https://fbref.com/en/squads/4ba7cbea/Bournemouth-Stats" xr:uid="{4AFA047F-6113-4A2F-AEF2-FEEFC8C7299F}"/>
    <hyperlink ref="AD227" r:id="rId1232" display="https://fbref.com/en/players/4c3a6744/matchlogs/2023-2024/summary/Justin-Kluivert-Match-Logs" xr:uid="{5B0C474F-78BA-4A83-A5D6-25FB0B931CAA}"/>
    <hyperlink ref="B147" r:id="rId1233" display="https://fbref.com/en/players/fc076f78/Luca-Koleosho" xr:uid="{9552D9F4-3A61-4E9D-A9F5-4F7D7891EB6D}"/>
    <hyperlink ref="C147" r:id="rId1234" display="https://fbref.com/en/country/ITA/Italy-Football" xr:uid="{48CA9A54-09FE-459F-8CE5-ED12BB3AAC61}"/>
    <hyperlink ref="E147" r:id="rId1235" display="https://fbref.com/en/squads/943e8050/Burnley-Stats" xr:uid="{F041EFD3-56E1-4EC1-AAE3-1BC6D73B54B1}"/>
    <hyperlink ref="AD147" r:id="rId1236" display="https://fbref.com/en/players/fc076f78/matchlogs/2023-2024/summary/Luca-Koleosho-Match-Logs" xr:uid="{E7301492-EFD8-489B-9222-1FA2DD4028D2}"/>
    <hyperlink ref="B245" r:id="rId1237" display="https://fbref.com/en/players/5ed9b537/Ibrahima-Konate" xr:uid="{FFB49163-6677-4C61-A89C-90E9FCCE50D1}"/>
    <hyperlink ref="C245" r:id="rId1238" display="https://fbref.com/en/country/FRA/France-Football" xr:uid="{1B921134-C7A9-4F1C-986C-900D2D4CA2B5}"/>
    <hyperlink ref="E245" r:id="rId1239" display="https://fbref.com/en/squads/822bd0ba/Liverpool-Stats" xr:uid="{3D0C0071-A53B-49DF-8D93-65CBBCE97A00}"/>
    <hyperlink ref="AD245" r:id="rId1240" display="https://fbref.com/en/players/5ed9b537/matchlogs/2023-2024/summary/Ibrahima-Konate-Match-Logs" xr:uid="{153A124C-F259-47A6-89F3-6C050B85BC00}"/>
    <hyperlink ref="B26" r:id="rId1241" display="https://fbref.com/en/players/0313a347/Ezri-Konsa" xr:uid="{CBE30363-CDFC-4454-8336-150E4DB6E26A}"/>
    <hyperlink ref="C26" r:id="rId1242" display="https://fbref.com/en/country/ENG/England-Football" xr:uid="{ED01A84B-5214-4979-BA4B-A9C9A37CA3E7}"/>
    <hyperlink ref="E26" r:id="rId1243" display="https://fbref.com/en/squads/8602292d/Aston-Villa-Stats" xr:uid="{DDEEFD9C-CFAF-4E3B-AE78-4F7EE23B9212}"/>
    <hyperlink ref="AD26" r:id="rId1244" display="https://fbref.com/en/players/0313a347/matchlogs/2023-2024/summary/Ezri-Konsa-Match-Logs" xr:uid="{FE64E1F9-391E-4C46-BC78-B27C0797A4D9}"/>
    <hyperlink ref="B398" r:id="rId1245" display="https://fbref.com/en/players/8d3c902d/Cheikhou-Kouyate" xr:uid="{4DB40836-1F82-4FA7-8E6F-2212CBA69DCF}"/>
    <hyperlink ref="C398" r:id="rId1246" display="https://fbref.com/en/country/SEN/Senegal-Football" xr:uid="{1A500678-C3A9-4B90-9409-CF9A693770ED}"/>
    <hyperlink ref="E398" r:id="rId1247" display="https://fbref.com/en/squads/e4a775cb/Nottingham-Forest-Stats" xr:uid="{5EC529CD-0C31-4B76-8895-1C83338D0E48}"/>
    <hyperlink ref="AD398" r:id="rId1248" display="https://fbref.com/en/players/8d3c902d/matchlogs/2023-2024/summary/Cheikhou-Kouyate-Match-Logs" xr:uid="{585A56FB-8266-4B4A-A77A-0F9088B335C0}"/>
    <hyperlink ref="B228" r:id="rId1249" display="https://fbref.com/en/players/79c0821a/Mateo-Kovacic" xr:uid="{14D0F452-D47E-4DCC-B626-65A5278842B6}"/>
    <hyperlink ref="C228" r:id="rId1250" display="https://fbref.com/en/country/CRO/Croatia-Football" xr:uid="{6609E8CE-4661-4E14-9645-9211AA036964}"/>
    <hyperlink ref="E228" r:id="rId1251" display="https://fbref.com/en/squads/b8fd03ef/Manchester-City-Stats" xr:uid="{17572866-A908-4DA8-BE6F-04EBB12B7A28}"/>
    <hyperlink ref="AD228" r:id="rId1252" display="https://fbref.com/en/players/79c0821a/matchlogs/2023-2024/summary/Mateo-Kovacic-Match-Logs" xr:uid="{D2EB33E2-410D-4157-92CD-AA05D7ADAEAF}"/>
    <hyperlink ref="B481" r:id="rId1253" display="https://fbref.com/en/players/77cf6852/Emil-Krafth" xr:uid="{C01B8422-C2E0-4AAE-895E-032FB59E27E2}"/>
    <hyperlink ref="C481" r:id="rId1254" display="https://fbref.com/en/country/SWE/Sweden-Football" xr:uid="{2ECB3A43-926C-4C7C-B845-BC8798B7DCB3}"/>
    <hyperlink ref="E481" r:id="rId1255" display="https://fbref.com/en/squads/b2b47a98/Newcastle-United-Stats" xr:uid="{F40E20E8-63A3-4F2D-9042-AB22A8F7487F}"/>
    <hyperlink ref="AD481" r:id="rId1256" display="https://fbref.com/en/players/77cf6852/matchlogs/2023-2024/summary/Emil-Krafth-Match-Logs" xr:uid="{58061D37-F82E-41FC-8711-8DB2BBDBFC36}"/>
    <hyperlink ref="B570" r:id="rId1257" display="https://fbref.com/en/players/f23f9d20/Tim-Krul" xr:uid="{3C9DE800-0147-4DAE-877C-C676A30CFE48}"/>
    <hyperlink ref="C570" r:id="rId1258" display="https://fbref.com/en/country/NED/Netherlands-Football" xr:uid="{2F40AEBF-8E77-476A-A206-8B74BE87E221}"/>
    <hyperlink ref="E570" r:id="rId1259" display="https://fbref.com/en/squads/e297cd13/Luton-Town-Stats" xr:uid="{74745866-A142-4548-9942-EF9E438DF2B9}"/>
    <hyperlink ref="AD570" r:id="rId1260" display="https://fbref.com/en/players/f23f9d20/matchlogs/2023-2024/summary/Tim-Krul-Match-Logs" xr:uid="{89EF4CCD-1EE2-4DB0-8C2D-B69789EE3EFE}"/>
    <hyperlink ref="B24" r:id="rId1261" display="https://fbref.com/en/players/df3cda47/Dejan-Kulusevski" xr:uid="{43624930-4E43-4C51-A4E5-690078505DE3}"/>
    <hyperlink ref="C24" r:id="rId1262" display="https://fbref.com/en/country/SWE/Sweden-Football" xr:uid="{BAC59D02-95A9-4E7F-AC37-D62EE5C87D8C}"/>
    <hyperlink ref="E24" r:id="rId1263" display="https://fbref.com/en/squads/361ca564/Tottenham-Hotspur-Stats" xr:uid="{A19B9468-3AE3-4E2A-B62A-22E72FFB1BBF}"/>
    <hyperlink ref="AD24" r:id="rId1264" display="https://fbref.com/en/players/df3cda47/matchlogs/2023-2024/summary/Dejan-Kulusevski-Match-Logs" xr:uid="{D11A69DD-88D1-4C8C-8203-322466A29130}"/>
    <hyperlink ref="B303" r:id="rId1265" display="https://fbref.com/en/players/99813635/Adam-Lallana" xr:uid="{606E57E9-D73A-4CDA-B6DC-BAF19B53BEBA}"/>
    <hyperlink ref="C303" r:id="rId1266" display="https://fbref.com/en/country/ENG/England-Football" xr:uid="{6F48915B-9AA1-41B6-BD33-452604376F2E}"/>
    <hyperlink ref="E303" r:id="rId1267" display="https://fbref.com/en/squads/d07537b9/Brighton-and-Hove-Albion-Stats" xr:uid="{DD42D64B-36F7-42DF-87EC-1487755398FA}"/>
    <hyperlink ref="AD303" r:id="rId1268" display="https://fbref.com/en/players/99813635/matchlogs/2023-2024/summary/Adam-Lallana-Match-Logs" xr:uid="{D4435EE5-2202-4434-9F95-D4F36D12F2E3}"/>
    <hyperlink ref="B379" r:id="rId1269" display="https://fbref.com/en/players/f4e433d4/Tariq-Lamptey" xr:uid="{0E574417-6C97-4CF0-BB61-111EE6CA4BE8}"/>
    <hyperlink ref="C379" r:id="rId1270" display="https://fbref.com/en/country/GHA/Ghana-Football" xr:uid="{EE85B8F1-04DF-4FCE-AC88-389E1D8F1874}"/>
    <hyperlink ref="E379" r:id="rId1271" display="https://fbref.com/en/squads/d07537b9/Brighton-and-Hove-Albion-Stats" xr:uid="{29593F6D-BE6D-43C6-905E-C653B2EF568F}"/>
    <hyperlink ref="AD379" r:id="rId1272" display="https://fbref.com/en/players/f4e433d4/matchlogs/2023-2024/summary/Tariq-Lamptey-Match-Logs" xr:uid="{96CA95C2-6088-4960-9556-2558D0C8487B}"/>
    <hyperlink ref="B470" r:id="rId1273" display="https://fbref.com/en/players/119b9a8e/Aymeric-Laporte" xr:uid="{46502111-6F16-4D60-B12D-909061D9C7A4}"/>
    <hyperlink ref="C470" r:id="rId1274" display="https://fbref.com/en/country/ESP/Spain-Football" xr:uid="{4A8E1171-5556-4F1B-8D74-A25FD620217B}"/>
    <hyperlink ref="E470" r:id="rId1275" display="https://fbref.com/en/squads/b8fd03ef/Manchester-City-Stats" xr:uid="{99546102-46A1-4BE6-A8B1-69EDDEEF3EEE}"/>
    <hyperlink ref="AD470" r:id="rId1276" display="https://fbref.com/en/players/119b9a8e/matchlogs/2023-2024/summary/Aymeric-Laporte-Match-Logs" xr:uid="{88CF476D-54B1-4888-8992-9455BF4EF3FC}"/>
    <hyperlink ref="B365" r:id="rId1277" display="https://fbref.com/en/players/0ed063d6/Yasser-Larouci" xr:uid="{4CA0EABF-EAA4-49D0-B42A-80F3907025D0}"/>
    <hyperlink ref="C365" r:id="rId1278" display="https://fbref.com/en/country/ALG/Algeria-Football" xr:uid="{4DE3F8A7-7B0F-44A4-BC04-DAF5057E6BEB}"/>
    <hyperlink ref="E365" r:id="rId1279" display="https://fbref.com/en/squads/1df6b87e/Sheffield-United-Stats" xr:uid="{32DB6F6F-6BE9-433E-80A8-07038F5FE01C}"/>
    <hyperlink ref="AD365" r:id="rId1280" display="https://fbref.com/en/players/0ed063d6/matchlogs/2023-2024/summary/Yasser-Larouci-Match-Logs" xr:uid="{82F8AD8A-0550-418C-B5F1-7F52DC1791A0}"/>
    <hyperlink ref="B165" r:id="rId1281" display="https://fbref.com/en/players/450ab6fc/Jamaal-Lascelles" xr:uid="{9C6E231C-D3F2-4CED-8D8F-94F6E37AE0C3}"/>
    <hyperlink ref="C165" r:id="rId1282" display="https://fbref.com/en/country/ENG/England-Football" xr:uid="{938FB5EF-5360-4E7C-BAE5-9BEDF3058E05}"/>
    <hyperlink ref="E165" r:id="rId1283" display="https://fbref.com/en/squads/b2b47a98/Newcastle-United-Stats" xr:uid="{BA36264E-7D50-46F5-9F1C-8EF1B9E0317A}"/>
    <hyperlink ref="AD165" r:id="rId1284" display="https://fbref.com/en/players/450ab6fc/matchlogs/2023-2024/summary/Jamaal-Lascelles-Match-Logs" xr:uid="{02AB7E11-577B-44FE-8459-8A8C3EC292D7}"/>
    <hyperlink ref="B84" r:id="rId1285" display="https://fbref.com/en/players/2b471f99/Mario-Lemina" xr:uid="{516B0EAE-6F74-4665-9FA2-9A1D7D8E274D}"/>
    <hyperlink ref="C84" r:id="rId1286" display="https://fbref.com/en/country/GAB/Gabon-Football" xr:uid="{FB7641CA-8769-4791-9BFC-18997D6731BC}"/>
    <hyperlink ref="E84" r:id="rId1287" display="https://fbref.com/en/squads/8cec06e1/Wolverhampton-Wanderers-Stats" xr:uid="{89A03EEB-0943-4D1C-9DF0-EEB27C5B0495}"/>
    <hyperlink ref="AD84" r:id="rId1288" display="https://fbref.com/en/players/2b471f99/matchlogs/2023-2024/summary/Mario-Lemina-Match-Logs" xr:uid="{8FF5FE95-C3F7-41EE-987E-D54AF3CBD4DB}"/>
    <hyperlink ref="B571" r:id="rId1289" display="https://fbref.com/en/players/4f28a6ff/Clement-Lenglet" xr:uid="{756350F8-081A-4DC0-85C7-0F594E94D20B}"/>
    <hyperlink ref="C571" r:id="rId1290" display="https://fbref.com/en/country/FRA/France-Football" xr:uid="{D0CFF308-E4BF-406B-8F87-6958C8690D1A}"/>
    <hyperlink ref="E571" r:id="rId1291" display="https://fbref.com/en/squads/8602292d/Aston-Villa-Stats" xr:uid="{944761A6-3DDA-49CC-B6FE-FB093BE75A38}"/>
    <hyperlink ref="AD571" r:id="rId1292" display="https://fbref.com/en/players/4f28a6ff/matchlogs/2023-2024/summary/Clement-Lenglet-Match-Logs" xr:uid="{F8E51E25-3E43-458D-B716-95D8870D6550}"/>
    <hyperlink ref="B8" r:id="rId1293" display="https://fbref.com/en/players/2628fd2b/Bernd-Leno" xr:uid="{E6AC7749-8EB3-4B61-97FF-443BC1A4941E}"/>
    <hyperlink ref="C8" r:id="rId1294" display="https://fbref.com/en/country/GER/Germany-Football" xr:uid="{319F112C-22E4-4359-93AF-CC8710FC6501}"/>
    <hyperlink ref="E8" r:id="rId1295" display="https://fbref.com/en/squads/fd962109/Fulham-Stats" xr:uid="{B811F0F8-50C3-4275-8115-7C3B8E57575C}"/>
    <hyperlink ref="AD8" r:id="rId1296" display="https://fbref.com/en/players/2628fd2b/matchlogs/2023-2024/summary/Bernd-Leno-Match-Logs" xr:uid="{06330737-4528-4C2D-936A-52492B385867}"/>
    <hyperlink ref="B126" r:id="rId1297" display="https://fbref.com/en/players/9b5ce51a/Jefferson-Lerma" xr:uid="{20FAC674-A105-4A0A-A9C5-806CDD461883}"/>
    <hyperlink ref="C126" r:id="rId1298" display="https://fbref.com/en/country/COL/Colombia-Football" xr:uid="{71BBD966-7914-40E2-B5D2-0463C1DA5F77}"/>
    <hyperlink ref="E126" r:id="rId1299" display="https://fbref.com/en/squads/47c64c55/Crystal-Palace-Stats" xr:uid="{6A23D817-52A1-4571-80B7-4E0AFAE8C87A}"/>
    <hyperlink ref="AD126" r:id="rId1300" display="https://fbref.com/en/players/9b5ce51a/matchlogs/2023-2024/summary/Jefferson-Lerma-Match-Logs" xr:uid="{256E7E50-5544-4267-AFCF-18CBA0A60C76}"/>
    <hyperlink ref="B350" r:id="rId1301" display="https://fbref.com/en/players/b57e066e/Rico-Lewis" xr:uid="{953185E3-11C2-4950-A03D-4EDE7422A2B4}"/>
    <hyperlink ref="C350" r:id="rId1302" display="https://fbref.com/en/country/ENG/England-Football" xr:uid="{6CD1903B-3054-4526-A7D7-0BD3020AC9D5}"/>
    <hyperlink ref="E350" r:id="rId1303" display="https://fbref.com/en/squads/b8fd03ef/Manchester-City-Stats" xr:uid="{8A6001C8-DB58-4773-B967-6894311479BD}"/>
    <hyperlink ref="AD350" r:id="rId1304" display="https://fbref.com/en/players/b57e066e/matchlogs/2023-2024/summary/Rico-Lewis-Match-Logs" xr:uid="{0071ED47-CC75-4381-A5AA-14BF855882E0}"/>
    <hyperlink ref="B327" r:id="rId1305" display="https://fbref.com/en/players/41f08ac8/Keane-Lewis-Potter" xr:uid="{6F2B236A-8BE5-48F4-B81A-55EC08EB6A71}"/>
    <hyperlink ref="C327" r:id="rId1306" display="https://fbref.com/en/country/ENG/England-Football" xr:uid="{726BA616-851C-4E31-8EDE-DCDADEA96D3F}"/>
    <hyperlink ref="E327" r:id="rId1307" display="https://fbref.com/en/squads/cd051869/Brentford-Stats" xr:uid="{90D3E30A-D580-4C88-9371-A620C0F2C45D}"/>
    <hyperlink ref="AD327" r:id="rId1308" display="https://fbref.com/en/players/41f08ac8/matchlogs/2023-2024/summary/Keane-Lewis-Potter-Match-Logs" xr:uid="{A5184CF9-4C7D-4E9C-BDA2-DEE50C13169B}"/>
    <hyperlink ref="B171" r:id="rId1309" display="https://fbref.com/en/players/f5deef4c/Victor-Lindelof" xr:uid="{B70AB049-7787-49A0-9FB9-6077126A1C63}"/>
    <hyperlink ref="C171" r:id="rId1310" display="https://fbref.com/en/country/SWE/Sweden-Football" xr:uid="{0703E0E6-AAE7-4968-A743-12244BF71CBF}"/>
    <hyperlink ref="E171" r:id="rId1311" display="https://fbref.com/en/squads/19538871/Manchester-United-Stats" xr:uid="{31E13B12-F7FD-42BF-A83A-3A1B24FD7257}"/>
    <hyperlink ref="AD171" r:id="rId1312" display="https://fbref.com/en/players/f5deef4c/matchlogs/2023-2024/summary/Victor-Lindelof-Match-Logs" xr:uid="{FA589D9E-0B86-48A3-9F76-B82E452A3093}"/>
    <hyperlink ref="B279" r:id="rId1313" display="https://fbref.com/en/players/afed6722/Valentino-Livramento" xr:uid="{7C56F486-B872-4990-8254-C454190504B4}"/>
    <hyperlink ref="C279" r:id="rId1314" display="https://fbref.com/en/country/ENG/England-Football" xr:uid="{75B085E7-AF99-4042-B5F8-3CC8D591F4D0}"/>
    <hyperlink ref="E279" r:id="rId1315" display="https://fbref.com/en/squads/b2b47a98/Newcastle-United-Stats" xr:uid="{68863EC9-AB02-45EE-8380-28CA25215B79}"/>
    <hyperlink ref="AD279" r:id="rId1316" display="https://fbref.com/en/players/afed6722/matchlogs/2023-2024/summary/Valentino-Livramento-Match-Logs" xr:uid="{80B9215F-9334-486E-8E37-16D84C61E476}"/>
    <hyperlink ref="B340" r:id="rId1317" display="https://fbref.com/en/players/d7553721/Giovani-Lo-Celso" xr:uid="{613D2983-0681-4EE3-832A-68798462172D}"/>
    <hyperlink ref="C340" r:id="rId1318" display="https://fbref.com/en/country/ARG/Argentina-Football" xr:uid="{C4196EE7-6F37-48FC-BBC1-1C712F49C159}"/>
    <hyperlink ref="E340" r:id="rId1319" display="https://fbref.com/en/squads/361ca564/Tottenham-Hotspur-Stats" xr:uid="{B9B5D1F6-8323-4CC7-8639-153DCC44DD34}"/>
    <hyperlink ref="AD340" r:id="rId1320" display="https://fbref.com/en/players/d7553721/matchlogs/2023-2024/summary/Giovani-Lo-Celso-Match-Logs" xr:uid="{F0733BA9-D5E7-4FC4-B42B-3DAE856695BB}"/>
    <hyperlink ref="B92" r:id="rId1321" display="https://fbref.com/en/players/37118440/Tom-Lockyer" xr:uid="{EE16250F-9CDB-444A-9E4E-40C5284368CB}"/>
    <hyperlink ref="C92" r:id="rId1322" display="https://fbref.com/en/country/WAL/Wales-Football" xr:uid="{8E9DFE92-6BEA-4C68-AEBF-A3D8C9C45D0C}"/>
    <hyperlink ref="E92" r:id="rId1323" display="https://fbref.com/en/squads/e297cd13/Luton-Town-Stats" xr:uid="{928A1DE5-A482-42C4-BABD-48AC905661BA}"/>
    <hyperlink ref="AD92" r:id="rId1324" display="https://fbref.com/en/players/37118440/matchlogs/2023-2024/summary/Tom-Lockyer-Match-Logs" xr:uid="{5DC389DA-EC4D-499F-9185-D8E99C0BB0B4}"/>
    <hyperlink ref="B572" r:id="rId1325" display="https://fbref.com/en/players/165cf989/Andy-Lonergan" xr:uid="{D4836D16-D078-4C64-9ABA-0CA26E1F110E}"/>
    <hyperlink ref="C572" r:id="rId1326" display="https://fbref.com/en/country/IRL/Republic-of-Ireland-Football" xr:uid="{A10DAB3E-7226-4C86-A2D8-AD12D1A0DD62}"/>
    <hyperlink ref="E572" r:id="rId1327" display="https://fbref.com/en/squads/d3fd31cc/Everton-Stats" xr:uid="{7C96ABA5-8E88-4E9F-B38E-42E557BD5915}"/>
    <hyperlink ref="AD572" r:id="rId1328" display="https://fbref.com/en/players/165cf989/matchlogs/2023-2024/summary/Andy-Lonergan-Match-Logs" xr:uid="{6A3A666F-17DA-4930-AC0D-D0E8C4DF10BE}"/>
    <hyperlink ref="B187" r:id="rId1329" display="https://fbref.com/en/players/a2b105e0/Sean-Longstaff" xr:uid="{C8615567-D286-45B7-9C0C-01B0A7247098}"/>
    <hyperlink ref="C187" r:id="rId1330" display="https://fbref.com/en/country/ENG/England-Football" xr:uid="{0F6D2265-90E3-4FDA-8618-377987379EB5}"/>
    <hyperlink ref="E187" r:id="rId1331" display="https://fbref.com/en/squads/b2b47a98/Newcastle-United-Stats" xr:uid="{8D8BEB31-ABD8-4354-9844-2F232E29A231}"/>
    <hyperlink ref="AD187" r:id="rId1332" display="https://fbref.com/en/players/a2b105e0/matchlogs/2023-2024/summary/Sean-Longstaff-Match-Logs" xr:uid="{143ECFEF-4329-4796-8E27-87DDFA193D6E}"/>
    <hyperlink ref="B393" r:id="rId1333" display="https://fbref.com/en/players/7af88b33/Max-Lowe" xr:uid="{631C717A-A6D1-4CC4-8C7B-5AD115A8BAFF}"/>
    <hyperlink ref="C393" r:id="rId1334" display="https://fbref.com/en/country/ENG/England-Football" xr:uid="{27B3DA01-DD95-420C-A2C0-DD17AB72AF83}"/>
    <hyperlink ref="E393" r:id="rId1335" display="https://fbref.com/en/squads/1df6b87e/Sheffield-United-Stats" xr:uid="{AFFCEB12-8CD5-4883-A2F3-8910FFBE3DFA}"/>
    <hyperlink ref="AD393" r:id="rId1336" display="https://fbref.com/en/players/7af88b33/matchlogs/2023-2024/summary/Max-Lowe-Match-Logs" xr:uid="{A269227F-654B-4D8E-89A3-2A31FF3A9753}"/>
    <hyperlink ref="B31" r:id="rId1337" display="https://fbref.com/en/players/6f7d826d/Douglas-Luiz" xr:uid="{261C7606-6165-40C4-9331-EA16AC135FAA}"/>
    <hyperlink ref="C31" r:id="rId1338" display="https://fbref.com/en/country/BRA/Brazil-Football" xr:uid="{585BAC81-7022-4634-978C-6CA223162D26}"/>
    <hyperlink ref="E31" r:id="rId1339" display="https://fbref.com/en/squads/8602292d/Aston-Villa-Stats" xr:uid="{71709F71-2C2F-4257-8AAB-5563CFE19278}"/>
    <hyperlink ref="AD31" r:id="rId1340" display="https://fbref.com/en/players/6f7d826d/matchlogs/2023-2024/summary/Douglas-Luiz-Match-Logs" xr:uid="{0C8D29A1-FB94-4987-AE2C-F67AB215F520}"/>
    <hyperlink ref="B573" r:id="rId1341" display="https://fbref.com/en/players/61aed9fe/Jayden-Luker" xr:uid="{BA904F23-0384-471A-8680-F5BD48D0B3DC}"/>
    <hyperlink ref="C573" r:id="rId1342" display="https://fbref.com/en/country/ENG/England-Football" xr:uid="{8DE1C429-FCB4-4D23-B1D3-578A4F092ABC}"/>
    <hyperlink ref="E573" r:id="rId1343" display="https://fbref.com/en/squads/e297cd13/Luton-Town-Stats" xr:uid="{35531769-2B6D-4682-A7CF-2250CAD37021}"/>
    <hyperlink ref="AD573" r:id="rId1344" display="https://fbref.com/en/players/61aed9fe/matchlogs/2023-2024/summary/Jayden-Luker-Match-Logs" xr:uid="{4EEC1E15-0441-4E79-A23B-B43110514089}"/>
    <hyperlink ref="B323" r:id="rId1345" display="https://fbref.com/en/players/c6e8cf1f/Sasa-Lukic" xr:uid="{97D228BC-38E0-445C-99E2-B09EA555A0BC}"/>
    <hyperlink ref="C323" r:id="rId1346" display="https://fbref.com/en/country/SRB/Serbia-Football" xr:uid="{44FDC453-9EA7-41EB-90E2-92AF596862BC}"/>
    <hyperlink ref="E323" r:id="rId1347" display="https://fbref.com/en/squads/fd962109/Fulham-Stats" xr:uid="{8BFD2BEC-BF63-41EF-A1F6-A4A5F02BB7C9}"/>
    <hyperlink ref="AD323" r:id="rId1348" display="https://fbref.com/en/players/c6e8cf1f/matchlogs/2023-2024/summary/Sasa-Lukic-Match-Logs" xr:uid="{6A4B715C-3A73-4778-9A40-4E3E4344C4A1}"/>
    <hyperlink ref="B397" r:id="rId1349" display="https://fbref.com/en/players/cab9634e/Ian-Maatsen" xr:uid="{4A467B7C-F170-4282-B6DF-4BF70A3A4EF3}"/>
    <hyperlink ref="C397" r:id="rId1350" display="https://fbref.com/en/country/NED/Netherlands-Football" xr:uid="{84AE0653-063F-4C12-9856-53D3D9D4301A}"/>
    <hyperlink ref="E397" r:id="rId1351" display="https://fbref.com/en/squads/cff3d9bb/Chelsea-Stats" xr:uid="{13BEB113-79B6-46EB-955A-B4917AAE19BF}"/>
    <hyperlink ref="AD397" r:id="rId1352" display="https://fbref.com/en/players/cab9634e/matchlogs/2023-2024/summary/Ian-Maatsen-Match-Logs" xr:uid="{3C36B176-5B8A-4CDE-886C-5E02C5C6DEF4}"/>
    <hyperlink ref="B116" r:id="rId1353" display="https://fbref.com/en/players/83d074ff/Alexis-Mac-Allister" xr:uid="{BA543674-9721-4231-A234-48FD924167F2}"/>
    <hyperlink ref="C116" r:id="rId1354" display="https://fbref.com/en/country/ARG/Argentina-Football" xr:uid="{60695821-3F28-4318-AE49-22D6BEE48666}"/>
    <hyperlink ref="E116" r:id="rId1355" display="https://fbref.com/en/squads/822bd0ba/Liverpool-Stats" xr:uid="{6A659FF8-A6C1-4D17-9C58-7C282330C33E}"/>
    <hyperlink ref="AD116" r:id="rId1356" display="https://fbref.com/en/players/83d074ff/matchlogs/2023-2024/summary/Alexis-Mac-Allister-Match-Logs" xr:uid="{EC496CB9-D595-49F4-963B-A842428ADF65}"/>
    <hyperlink ref="B175" r:id="rId1357" display="https://fbref.com/en/players/ee38d9c5/James-Maddison" xr:uid="{D49EF4C8-D360-4CA0-807E-35F1E7ADE166}"/>
    <hyperlink ref="C175" r:id="rId1358" display="https://fbref.com/en/country/ENG/England-Football" xr:uid="{3A200DF7-1F89-44FD-ABDB-64ED05AFF862}"/>
    <hyperlink ref="E175" r:id="rId1359" display="https://fbref.com/en/squads/361ca564/Tottenham-Hotspur-Stats" xr:uid="{0EA1F097-4493-4897-9C6C-5EDC8600F5F2}"/>
    <hyperlink ref="AD175" r:id="rId1360" display="https://fbref.com/en/players/ee38d9c5/matchlogs/2023-2024/summary/James-Maddison-Match-Logs" xr:uid="{2161A9B0-24D6-411A-A4EF-E81D59D4D701}"/>
    <hyperlink ref="B410" r:id="rId1361" display="https://fbref.com/en/players/bf34eebd/Noni-Madueke" xr:uid="{8B02D88B-14E4-463A-89CD-04199DDBF5C5}"/>
    <hyperlink ref="C410" r:id="rId1362" display="https://fbref.com/en/country/ENG/England-Football" xr:uid="{2DA1C2C2-C7AD-4DD3-B118-90A9313BED67}"/>
    <hyperlink ref="E410" r:id="rId1363" display="https://fbref.com/en/squads/cff3d9bb/Chelsea-Stats" xr:uid="{D84DCC8D-C0F9-4649-86D8-059E48656CD1}"/>
    <hyperlink ref="AD410" r:id="rId1364" display="https://fbref.com/en/players/bf34eebd/matchlogs/2023-2024/summary/Noni-Madueke-Match-Logs" xr:uid="{2C034B83-55F1-4C54-9101-39E7BF2FF525}"/>
    <hyperlink ref="B188" r:id="rId1365" display="https://fbref.com/en/players/d8931174/Harry-Maguire" xr:uid="{A5C5DE07-C597-4CF1-979C-A3BA08C76546}"/>
    <hyperlink ref="C188" r:id="rId1366" display="https://fbref.com/en/country/ENG/England-Football" xr:uid="{16016BE7-16D0-41BE-A6EB-1857B9B411DC}"/>
    <hyperlink ref="E188" r:id="rId1367" display="https://fbref.com/en/squads/19538871/Manchester-United-Stats" xr:uid="{77B4E7FF-7D52-4FC7-8498-52484B31A9B4}"/>
    <hyperlink ref="AD188" r:id="rId1368" display="https://fbref.com/en/players/d8931174/matchlogs/2023-2024/summary/Harry-Maguire-Match-Logs" xr:uid="{8A28B7FB-F695-4A4A-B0B6-FB7BDC18F533}"/>
    <hyperlink ref="B389" r:id="rId1369" display="https://fbref.com/en/players/c6220452/Kobbie-Mainoo" xr:uid="{7A2A9DEC-B7C3-48A2-920A-9B6A64188F79}"/>
    <hyperlink ref="C389" r:id="rId1370" display="https://fbref.com/en/country/ENG/England-Football" xr:uid="{E353C91F-FC35-4626-A3D7-CDA023B0868B}"/>
    <hyperlink ref="E389" r:id="rId1371" display="https://fbref.com/en/squads/19538871/Manchester-United-Stats" xr:uid="{D1A9F7C9-0397-4450-A941-E66591662C40}"/>
    <hyperlink ref="AD389" r:id="rId1372" display="https://fbref.com/en/players/c6220452/matchlogs/2023-2024/summary/Kobbie-Mainoo-Match-Logs" xr:uid="{7A2AC3E0-0692-4F49-A7D9-D90B6BCE6C84}"/>
    <hyperlink ref="B65" r:id="rId1373" display="https://fbref.com/en/players/a572e291/Orel-Mangala" xr:uid="{B156D801-2383-475B-A641-A283118E51BF}"/>
    <hyperlink ref="C65" r:id="rId1374" display="https://fbref.com/en/country/BEL/Belgium-Football" xr:uid="{E4FA525B-4211-4870-9701-0ED44B086459}"/>
    <hyperlink ref="E65" r:id="rId1375" display="https://fbref.com/en/squads/e4a775cb/Nottingham-Forest-Stats" xr:uid="{A55BB800-5E08-45DB-B3FD-BD0A1EF172E0}"/>
    <hyperlink ref="AD65" r:id="rId1376" display="https://fbref.com/en/players/a572e291/matchlogs/2023-2024/summary/Orel-Mangala-Match-Logs" xr:uid="{5F1F206F-1AE4-4300-B569-C34E606F1BBC}"/>
    <hyperlink ref="B574" r:id="rId1377" display="https://fbref.com/en/players/758dd7f0/Javier-Manquillo" xr:uid="{6F5706FC-2223-4F4E-B74B-AB2D78308361}"/>
    <hyperlink ref="C574" r:id="rId1378" display="https://fbref.com/en/country/ESP/Spain-Football" xr:uid="{CD8A2BB8-48B2-4FD4-9DBF-975440B6B0A8}"/>
    <hyperlink ref="E574" r:id="rId1379" display="https://fbref.com/en/squads/b2b47a98/Newcastle-United-Stats" xr:uid="{DC705272-2685-43D1-9301-8F3668218433}"/>
    <hyperlink ref="AD574" r:id="rId1380" display="https://fbref.com/en/players/758dd7f0/matchlogs/2023-2024/summary/Javier-Manquillo-Match-Logs" xr:uid="{2962A353-96FF-4432-9CE8-EB565DC407FF}"/>
    <hyperlink ref="B440" r:id="rId1381" display="https://fbref.com/en/players/d7f99582/Benson-Manuel" xr:uid="{BD715B73-1445-4EC4-AB75-48E02F9D72DE}"/>
    <hyperlink ref="C440" r:id="rId1382" display="https://fbref.com/en/country/BEL/Belgium-Football" xr:uid="{5B07CC67-CF8E-47F9-BD03-FC72832E1F54}"/>
    <hyperlink ref="E440" r:id="rId1383" display="https://fbref.com/en/squads/943e8050/Burnley-Stats" xr:uid="{B5EE7832-E52D-4FE6-8BA7-76BFFB667C7F}"/>
    <hyperlink ref="AD440" r:id="rId1384" display="https://fbref.com/en/players/d7f99582/matchlogs/2023-2024/summary/Benson-Manuel-Match-Logs" xr:uid="{8414670B-0F33-4054-BB5A-37CC0BFB162F}"/>
    <hyperlink ref="B259" r:id="rId1385" display="https://fbref.com/en/players/bb5fbd2b/Solly-March" xr:uid="{86308D8D-C2BC-404A-9881-4CBB4C92EEA9}"/>
    <hyperlink ref="C259" r:id="rId1386" display="https://fbref.com/en/country/ENG/England-Football" xr:uid="{7E2ED77D-CFB2-47A0-8B06-585DDAFEE63F}"/>
    <hyperlink ref="E259" r:id="rId1387" display="https://fbref.com/en/squads/d07537b9/Brighton-and-Hove-Albion-Stats" xr:uid="{DA925E57-6957-4A96-BEA4-A6CAD2C74A57}"/>
    <hyperlink ref="AD259" r:id="rId1388" display="https://fbref.com/en/players/bb5fbd2b/matchlogs/2023-2024/summary/Solly-March-Match-Logs" xr:uid="{D8949F1C-AC26-40B3-A2B6-80C279344EC7}"/>
    <hyperlink ref="B575" r:id="rId1389" display="https://fbref.com/en/players/7923301c/Louie-Marsh" xr:uid="{477E1C01-DB1B-4CBA-A528-4AB62B2D7197}"/>
    <hyperlink ref="C575" r:id="rId1390" display="https://fbref.com/en/country/ENG/England-Football" xr:uid="{B7C25072-9B3E-4D17-9C05-8900FD6F07C4}"/>
    <hyperlink ref="E575" r:id="rId1391" display="https://fbref.com/en/squads/1df6b87e/Sheffield-United-Stats" xr:uid="{F65C3F47-7D10-4B4A-BF49-1D0F0D21B3C1}"/>
    <hyperlink ref="AD575" r:id="rId1392" display="https://fbref.com/en/players/7923301c/matchlogs/2023-2024/summary/Louie-Marsh-Match-Logs" xr:uid="{9F9E410C-AB59-466E-880C-298CD6E253D2}"/>
    <hyperlink ref="B576" r:id="rId1393" display="https://fbref.com/en/players/a79abd8b/Filip-Marshall" xr:uid="{4740988B-CBA0-4AD0-BCA1-0A32A5983072}"/>
    <hyperlink ref="C576" r:id="rId1394" display="https://fbref.com/en/country/ENG/England-Football" xr:uid="{7100B1D3-1C7E-47DE-BD7E-3F80383CA4CC}"/>
    <hyperlink ref="E576" r:id="rId1395" display="https://fbref.com/en/squads/8602292d/Aston-Villa-Stats" xr:uid="{D83A172C-1F2B-472B-81B1-C1D51FAB719E}"/>
    <hyperlink ref="AD576" r:id="rId1396" display="https://fbref.com/en/players/a79abd8b/matchlogs/2023-2024/summary/Filip-Marshall-Match-Logs" xr:uid="{502F7687-2BE2-434F-B20E-C557F3AA5119}"/>
    <hyperlink ref="B292" r:id="rId1397" display="https://fbref.com/en/players/8b788c01/Anthony-Martial" xr:uid="{EED27505-629B-479E-9CEF-1D38565DBA4E}"/>
    <hyperlink ref="C292" r:id="rId1398" display="https://fbref.com/en/country/FRA/France-Football" xr:uid="{488D6E0F-9F21-43FE-8AE7-2BD869DB0746}"/>
    <hyperlink ref="E292" r:id="rId1399" display="https://fbref.com/en/squads/19538871/Manchester-United-Stats" xr:uid="{5D7FD306-438D-49B0-B43F-F4A62D8DDFE3}"/>
    <hyperlink ref="AD292" r:id="rId1400" display="https://fbref.com/en/players/8b788c01/matchlogs/2023-2024/summary/Anthony-Martial-Match-Logs" xr:uid="{94A26E33-0165-40E3-86CB-90F155D88BB4}"/>
    <hyperlink ref="B136" r:id="rId1401" display="https://fbref.com/en/players/48a5a5d6/Gabriel-Martinelli" xr:uid="{95A9CBB7-F844-4945-9F0C-68AD80AF792F}"/>
    <hyperlink ref="C136" r:id="rId1402" display="https://fbref.com/en/country/BRA/Brazil-Football" xr:uid="{2E0F81D8-271F-4462-B42F-7055EF90D700}"/>
    <hyperlink ref="E136" r:id="rId1403" display="https://fbref.com/en/squads/18bb7c10/Arsenal-Stats" xr:uid="{7D497320-C498-4C8C-8FBD-A0917CB6AA40}"/>
    <hyperlink ref="AD136" r:id="rId1404" display="https://fbref.com/en/players/48a5a5d6/matchlogs/2023-2024/summary/Gabriel-Martinelli-Match-Logs" xr:uid="{F02C1EE6-1FF5-433C-AEAB-1526312CDEBC}"/>
    <hyperlink ref="B36" r:id="rId1405" display="https://fbref.com/en/players/7956236f/Emiliano-Martinez" xr:uid="{BED6717D-D5DA-4B33-88E9-655EE2C52187}"/>
    <hyperlink ref="C36" r:id="rId1406" display="https://fbref.com/en/country/ARG/Argentina-Football" xr:uid="{EC4C1166-FB99-4DC2-B6C8-770B1EF6E895}"/>
    <hyperlink ref="E36" r:id="rId1407" display="https://fbref.com/en/squads/8602292d/Aston-Villa-Stats" xr:uid="{540A4B9E-B362-44DC-8A7B-992CEC64023C}"/>
    <hyperlink ref="AD36" r:id="rId1408" display="https://fbref.com/en/players/7956236f/matchlogs/2023-2024/summary/Emiliano-Martinez-Match-Logs" xr:uid="{7FD00CD9-AD87-4290-9528-C2BFDB700277}"/>
    <hyperlink ref="B318" r:id="rId1409" display="https://fbref.com/en/players/bac46a10/Lisandro-Martinez" xr:uid="{CD103D06-7FC1-477B-A949-B909A794B5E5}"/>
    <hyperlink ref="C318" r:id="rId1410" display="https://fbref.com/en/country/ARG/Argentina-Football" xr:uid="{65A12A5E-FDF8-48DB-A848-688ADB7C6EB6}"/>
    <hyperlink ref="E318" r:id="rId1411" display="https://fbref.com/en/squads/19538871/Manchester-United-Stats" xr:uid="{AEDD68A2-D796-4EF3-AB83-EE88AEDCB25C}"/>
    <hyperlink ref="AD318" r:id="rId1412" display="https://fbref.com/en/players/bac46a10/matchlogs/2023-2024/summary/Lisandro-Martinez-Match-Logs" xr:uid="{4A180772-EF2C-475F-BB2E-B7951AA02226}"/>
    <hyperlink ref="B577" r:id="rId1413" display="https://fbref.com/en/players/eba1e557/Han-Noah-Massengo" xr:uid="{57C81719-5A73-4EF3-B74F-1E6CB1D8E963}"/>
    <hyperlink ref="C577" r:id="rId1414" display="https://fbref.com/en/country/FRA/France-Football" xr:uid="{27673C0C-ED2C-42BA-B3A2-C178FAC999E4}"/>
    <hyperlink ref="E577" r:id="rId1415" display="https://fbref.com/en/squads/943e8050/Burnley-Stats" xr:uid="{F704F0EB-92B8-4592-B496-C03899DE37E3}"/>
    <hyperlink ref="AD577" r:id="rId1416" display="https://fbref.com/en/players/eba1e557/matchlogs/2023-2024/summary/Han-Noah-Massengo-Match-Logs" xr:uid="{31E00678-B75E-4E89-99E4-2CB057B41C97}"/>
    <hyperlink ref="B166" r:id="rId1417" display="https://fbref.com/en/players/feb5d972/Pape-Matar-Sarr" xr:uid="{9F22A7B0-26C0-4E2B-B377-40BCDC6971A2}"/>
    <hyperlink ref="C166" r:id="rId1418" display="https://fbref.com/en/country/SEN/Senegal-Football" xr:uid="{73EDB9D9-2471-46E9-95F5-D1AB77A1FBAC}"/>
    <hyperlink ref="E166" r:id="rId1419" display="https://fbref.com/en/squads/361ca564/Tottenham-Hotspur-Stats" xr:uid="{9AF68C21-3088-4BFF-9D77-E475B31A8AD5}"/>
    <hyperlink ref="AD166" r:id="rId1420" display="https://fbref.com/en/players/feb5d972/matchlogs/2023-2024/summary/Pape-Matar-Sarr-Match-Logs" xr:uid="{124011D1-6D9C-4D2C-B0EB-7FB32BF65394}"/>
    <hyperlink ref="B289" r:id="rId1421" display="https://fbref.com/en/players/50e6dc35/Jean-Philippe-Mateta" xr:uid="{4E9F38FE-5F63-4E2B-AAAF-78A474275C99}"/>
    <hyperlink ref="C289" r:id="rId1422" display="https://fbref.com/en/country/FRA/France-Football" xr:uid="{E98EDEDD-B837-495F-B773-73E47CF0A536}"/>
    <hyperlink ref="E289" r:id="rId1423" display="https://fbref.com/en/squads/47c64c55/Crystal-Palace-Stats" xr:uid="{DB9D04E7-D75E-4007-8E7D-BE859EFCA1CC}"/>
    <hyperlink ref="AD289" r:id="rId1424" display="https://fbref.com/en/players/50e6dc35/matchlogs/2023-2024/summary/Jean-Philippe-Mateta-Match-Logs" xr:uid="{EDE298FF-0DD0-4816-970C-65D3BCCC5578}"/>
    <hyperlink ref="B205" r:id="rId1425" display="https://fbref.com/en/players/b217ef29/Joel-Matip" xr:uid="{37EA4A73-FF9F-4820-904C-904B1F6CD548}"/>
    <hyperlink ref="C205" r:id="rId1426" display="https://fbref.com/en/country/CMR/Cameroon-Football" xr:uid="{3B5C1C57-A4C2-45EB-A873-B5A5ACD7246F}"/>
    <hyperlink ref="E205" r:id="rId1427" display="https://fbref.com/en/squads/822bd0ba/Liverpool-Stats" xr:uid="{57FB74D9-9EC2-463C-B062-9BCB3CEF5F05}"/>
    <hyperlink ref="AD205" r:id="rId1428" display="https://fbref.com/en/players/b217ef29/matchlogs/2023-2024/summary/Joel-Matip-Match-Logs" xr:uid="{77382DAD-DD9E-4EA5-BAB0-EABDFA9D9AE5}"/>
    <hyperlink ref="B497" r:id="rId1429" display="https://fbref.com/en/players/ed383e43/Alex-Matos" xr:uid="{2323B930-9F47-4942-81E3-41B4C0E2A82F}"/>
    <hyperlink ref="C497" r:id="rId1430" display="https://fbref.com/en/country/ENG/England-Football" xr:uid="{F9A2D025-B09E-408B-966F-F7E9BE58388C}"/>
    <hyperlink ref="E497" r:id="rId1431" display="https://fbref.com/en/squads/cff3d9bb/Chelsea-Stats" xr:uid="{4A47BCB6-E639-4311-B198-26AB52B55A69}"/>
    <hyperlink ref="AD497" r:id="rId1432" display="https://fbref.com/en/players/ed383e43/matchlogs/2023-2024/summary/Alex-Matos-Match-Logs" xr:uid="{A77AB4A3-48AC-431E-8724-4A15087870A3}"/>
    <hyperlink ref="B487" r:id="rId1433" display="https://fbref.com/en/players/27f4f772/Remi-Matthews" xr:uid="{99F0F786-4DDC-44FC-90C2-E2D51B9B56F1}"/>
    <hyperlink ref="C487" r:id="rId1434" display="https://fbref.com/en/country/ENG/England-Football" xr:uid="{7B07AE75-629E-4305-903E-5D9D9B6850EA}"/>
    <hyperlink ref="E487" r:id="rId1435" display="https://fbref.com/en/squads/47c64c55/Crystal-Palace-Stats" xr:uid="{B86EAF78-AD1D-4B3F-AF2D-36D010FD87AE}"/>
    <hyperlink ref="AD487" r:id="rId1436" display="https://fbref.com/en/players/27f4f772/matchlogs/2023-2024/summary/Remi-Matthews-Match-Logs" xr:uid="{B5B6C55D-37D5-4EAE-9DA6-437015AF2926}"/>
    <hyperlink ref="B258" r:id="rId1437" display="https://fbref.com/en/players/4bcf39f6/Neal-Maupay" xr:uid="{50BD18D2-9872-4EF2-8C11-6E64ED5EAB2A}"/>
    <hyperlink ref="C258" r:id="rId1438" display="https://fbref.com/en/country/FRA/France-Football" xr:uid="{B6BC93ED-8E23-40DC-999E-4AD58FFAA8F9}"/>
    <hyperlink ref="E258" r:id="rId1439" display="https://fbref.com/en/squads/cd051869/Brentford-Stats" xr:uid="{8373AC45-EFAB-47D7-8987-597131F7E471}"/>
    <hyperlink ref="AD258" r:id="rId1440" display="https://fbref.com/en/players/4bcf39f6/matchlogs/2023-2024/summary/Neal-Maupay-Match-Logs" xr:uid="{48F015CF-5BB1-439E-94D7-24B7748C5ADC}"/>
    <hyperlink ref="B415" r:id="rId1441" display="https://fbref.com/en/players/4bcf39f6/Neal-Maupay" xr:uid="{6B318ABE-75EA-4EF3-94DD-12DDA3356658}"/>
    <hyperlink ref="C415" r:id="rId1442" display="https://fbref.com/en/country/FRA/France-Football" xr:uid="{370C66A3-1FD6-4598-8B64-3B69F0659913}"/>
    <hyperlink ref="E415" r:id="rId1443" display="https://fbref.com/en/squads/d3fd31cc/Everton-Stats" xr:uid="{FB4B7F36-B9A2-47B5-8ED9-97FF48555132}"/>
    <hyperlink ref="AD415" r:id="rId1444" display="https://fbref.com/en/players/4bcf39f6/matchlogs/2023-2024/summary/Neal-Maupay-Match-Logs" xr:uid="{C8D07B19-3F98-40B7-B3E5-93D10E477C68}"/>
    <hyperlink ref="B363" r:id="rId1445" display="https://fbref.com/en/players/00963611/Konstantinos-Mavropanos" xr:uid="{D0580961-D07E-495B-9CC3-CD5EBADA93D5}"/>
    <hyperlink ref="C363" r:id="rId1446" display="https://fbref.com/en/country/GRE/Greece-Football" xr:uid="{A96EC9E6-45F2-4B04-B142-6BBEE5AB5236}"/>
    <hyperlink ref="E363" r:id="rId1447" display="https://fbref.com/en/squads/7c21e445/West-Ham-United-Stats" xr:uid="{57025D96-2C18-4818-B779-04F0636E934F}"/>
    <hyperlink ref="AD363" r:id="rId1448" display="https://fbref.com/en/players/00963611/matchlogs/2023-2024/summary/Konstantinos-Mavropanos-Match-Logs" xr:uid="{E1720911-2074-4CD8-831A-287262C2DC0E}"/>
    <hyperlink ref="B578" r:id="rId1449" display="https://fbref.com/en/players/493924a7/Kevin-Mbabu" xr:uid="{61D9DB34-2D8E-49FC-9253-F4135E6313B2}"/>
    <hyperlink ref="C578" r:id="rId1450" display="https://fbref.com/en/country/SUI/Switzerland-Football" xr:uid="{E4040897-FAE3-4F15-A14E-9B5513400682}"/>
    <hyperlink ref="E578" r:id="rId1451" display="https://fbref.com/en/squads/fd962109/Fulham-Stats" xr:uid="{A4BA1E75-2656-4BE9-8840-58C7C304F234}"/>
    <hyperlink ref="AD578" r:id="rId1452" display="https://fbref.com/en/players/493924a7/matchlogs/2023-2024/summary/Kevin-Mbabu-Match-Logs" xr:uid="{F42E5BC8-C07D-49C2-B5C4-4787DF312677}"/>
    <hyperlink ref="B62" r:id="rId1453" display="https://fbref.com/en/players/6afaebf2/Bryan-Mbeumo" xr:uid="{36D4F591-B7DD-4DF8-8377-8517A8325CF9}"/>
    <hyperlink ref="C62" r:id="rId1454" display="https://fbref.com/en/country/CMR/Cameroon-Football" xr:uid="{B470C549-3DFB-44DD-87B4-0FC61B0394A8}"/>
    <hyperlink ref="E62" r:id="rId1455" display="https://fbref.com/en/squads/cd051869/Brentford-Stats" xr:uid="{2BF65160-6810-4F90-94DF-8615686FE131}"/>
    <hyperlink ref="AD62" r:id="rId1456" display="https://fbref.com/en/players/6afaebf2/matchlogs/2023-2024/summary/Bryan-Mbeumo-Match-Logs" xr:uid="{295BDD5F-917F-43E9-91BC-C3EDA2D25BC2}"/>
    <hyperlink ref="B197" r:id="rId1457" display="https://fbref.com/en/players/96593e89/James-Mcatee" xr:uid="{7203E637-792F-4AA2-9AE4-CBA829AEB7B6}"/>
    <hyperlink ref="C197" r:id="rId1458" display="https://fbref.com/en/country/ENG/England-Football" xr:uid="{D731B055-7668-42A8-9BD7-E24DD123E246}"/>
    <hyperlink ref="E197" r:id="rId1459" display="https://fbref.com/en/squads/1df6b87e/Sheffield-United-Stats" xr:uid="{0202C2DE-8569-4523-AD85-774EECFB89B3}"/>
    <hyperlink ref="AD197" r:id="rId1460" display="https://fbref.com/en/players/96593e89/matchlogs/2023-2024/summary/James-Mcatee-Match-Logs" xr:uid="{6C14A5B7-7843-4B71-8786-AFA4D6854F3C}"/>
    <hyperlink ref="B498" r:id="rId1461" display="https://fbref.com/en/players/96593e89/James-Mcatee" xr:uid="{8C0B760F-5B3A-4B06-9845-5F51E32FA3A3}"/>
    <hyperlink ref="C498" r:id="rId1462" display="https://fbref.com/en/country/ENG/England-Football" xr:uid="{1C3D2CE1-446A-4950-9FF8-7A7C1D7EB2F7}"/>
    <hyperlink ref="E498" r:id="rId1463" display="https://fbref.com/en/squads/b8fd03ef/Manchester-City-Stats" xr:uid="{883CA248-6F84-419E-B8B9-8AFB26F2B1FC}"/>
    <hyperlink ref="AD498" r:id="rId1464" display="https://fbref.com/en/players/96593e89/matchlogs/2023-2024/summary/James-Mcatee-Match-Logs" xr:uid="{1D52B1EC-CC08-408A-A5D0-03A92ABEE347}"/>
    <hyperlink ref="B579" r:id="rId1465" display="https://fbref.com/en/players/5c42b6b6/John-Mcatee" xr:uid="{32A77B5A-6810-4B08-91B7-167178C6F722}"/>
    <hyperlink ref="C579" r:id="rId1466" display="https://fbref.com/en/country/ENG/England-Football" xr:uid="{F918EA22-CF4E-4C0D-916C-F9C51C609C48}"/>
    <hyperlink ref="E579" r:id="rId1467" display="https://fbref.com/en/squads/e297cd13/Luton-Town-Stats" xr:uid="{D23E976B-ECC8-4EC3-BB0B-F253494B363D}"/>
    <hyperlink ref="AD579" r:id="rId1468" display="https://fbref.com/en/players/5c42b6b6/matchlogs/2023-2024/summary/John-Mcatee-Match-Logs" xr:uid="{4208471B-E735-4554-9CF9-F11B842D8B28}"/>
    <hyperlink ref="B268" r:id="rId1469" display="https://fbref.com/en/players/78b8ac63/Oliver-McBurnie" xr:uid="{5B253A52-5DDE-4B58-9182-B2B21114D751}"/>
    <hyperlink ref="C268" r:id="rId1470" display="https://fbref.com/en/country/SCO/Scotland-Football" xr:uid="{A5FB9E91-A9C4-464F-B4D5-0F5FCB17D9E3}"/>
    <hyperlink ref="E268" r:id="rId1471" display="https://fbref.com/en/squads/1df6b87e/Sheffield-United-Stats" xr:uid="{B41A93C9-9E12-4FBC-83DC-0702EAF9B939}"/>
    <hyperlink ref="AD268" r:id="rId1472" display="https://fbref.com/en/players/78b8ac63/matchlogs/2023-2024/summary/Oliver-McBurnie-Match-Logs" xr:uid="{9529ABCC-1D6D-4B06-A29F-015A43AB5082}"/>
    <hyperlink ref="B499" r:id="rId1473" display="https://fbref.com/en/players/bf973eeb/James-McConnell" xr:uid="{F5C7CD5E-28A4-4696-975D-E204C15723D1}"/>
    <hyperlink ref="C499" r:id="rId1474" display="https://fbref.com/en/country/ENG/England-Football" xr:uid="{09E36C2C-B455-48D5-8806-7B54997B61AA}"/>
    <hyperlink ref="E499" r:id="rId1475" display="https://fbref.com/en/squads/822bd0ba/Liverpool-Stats" xr:uid="{252B4835-4937-42A6-AA65-AF7512233B2D}"/>
    <hyperlink ref="AD499" r:id="rId1476" display="https://fbref.com/en/players/bf973eeb/matchlogs/2023-2024/summary/James-McConnell-Match-Logs" xr:uid="{37BA95F3-BEC0-4A78-9B0A-A88DB58BCA99}"/>
    <hyperlink ref="B37" r:id="rId1477" display="https://fbref.com/en/players/90f91999/John-McGinn" xr:uid="{56AF4F96-04B4-4929-A5E6-F2DF8D3BE3A7}"/>
    <hyperlink ref="C37" r:id="rId1478" display="https://fbref.com/en/country/SCO/Scotland-Football" xr:uid="{18ACF840-48CD-4104-B24B-F23EE8214896}"/>
    <hyperlink ref="E37" r:id="rId1479" display="https://fbref.com/en/squads/8602292d/Aston-Villa-Stats" xr:uid="{9E04B169-5C51-43CA-8E9E-23D9B9C027E8}"/>
    <hyperlink ref="AD37" r:id="rId1480" display="https://fbref.com/en/players/90f91999/matchlogs/2023-2024/summary/John-McGinn-Match-Logs" xr:uid="{4978D094-5DF9-4F42-9708-7F10F3FE3EB4}"/>
    <hyperlink ref="B299" r:id="rId1481" display="https://fbref.com/en/players/4e5a4cbc/Scott-McKenna" xr:uid="{3F589D2B-F895-4064-9295-63172CD35E15}"/>
    <hyperlink ref="C299" r:id="rId1482" display="https://fbref.com/en/country/SCO/Scotland-Football" xr:uid="{4D3B3106-328E-4723-A406-3EDB672FDEEA}"/>
    <hyperlink ref="E299" r:id="rId1483" display="https://fbref.com/en/squads/e4a775cb/Nottingham-Forest-Stats" xr:uid="{4EDC9CB6-84BC-4E63-A77B-D65812C50E21}"/>
    <hyperlink ref="AD299" r:id="rId1484" display="https://fbref.com/en/players/4e5a4cbc/matchlogs/2023-2024/summary/Scott-McKenna-Match-Logs" xr:uid="{49129D6B-EDA4-4EBF-922A-73D24810FFD8}"/>
    <hyperlink ref="B133" r:id="rId1485" display="https://fbref.com/en/players/fc15fb84/Dwight-McNeil" xr:uid="{A8729A9C-9DD9-4E7C-A5C4-A34AF2BDA4F4}"/>
    <hyperlink ref="C133" r:id="rId1486" display="https://fbref.com/en/country/ENG/England-Football" xr:uid="{0C1048EE-2A87-43BA-BFF9-A08F4EDE3D5B}"/>
    <hyperlink ref="E133" r:id="rId1487" display="https://fbref.com/en/squads/d3fd31cc/Everton-Stats" xr:uid="{484525B1-E4B2-446B-9568-9AD7FAF32054}"/>
    <hyperlink ref="AD133" r:id="rId1488" display="https://fbref.com/en/players/fc15fb84/matchlogs/2023-2024/summary/Dwight-McNeil-Match-Logs" xr:uid="{8D0AD8E5-083D-48DB-A3E2-0373D384513A}"/>
    <hyperlink ref="B176" r:id="rId1489" display="https://fbref.com/en/players/d93c2511/Scott-McTominay" xr:uid="{27AFB489-F896-407E-BE1B-E1FC8B621E94}"/>
    <hyperlink ref="C176" r:id="rId1490" display="https://fbref.com/en/country/SCO/Scotland-Football" xr:uid="{5C58F28F-A5A2-46AE-B3D5-00E6AAE4C5B3}"/>
    <hyperlink ref="E176" r:id="rId1491" display="https://fbref.com/en/squads/19538871/Manchester-United-Stats" xr:uid="{C44CF986-01D1-431A-9F19-49C4A7E84E53}"/>
    <hyperlink ref="AD176" r:id="rId1492" display="https://fbref.com/en/players/d93c2511/matchlogs/2023-2024/summary/Scott-McTominay-Match-Logs" xr:uid="{7971F6EF-8227-45AF-B8AE-C4A959627BCA}"/>
    <hyperlink ref="B249" r:id="rId1493" display="https://fbref.com/en/players/8df7a2fb/Ben-Mee" xr:uid="{D1434C07-AA21-4650-8A9E-A634F8930BB0}"/>
    <hyperlink ref="C249" r:id="rId1494" display="https://fbref.com/en/country/ENG/England-Football" xr:uid="{C04E2457-A771-4815-9322-386AD85F453A}"/>
    <hyperlink ref="E249" r:id="rId1495" display="https://fbref.com/en/squads/cd051869/Brentford-Stats" xr:uid="{5E849A05-B1F1-448A-8F95-CA371F8B0E0F}"/>
    <hyperlink ref="AD249" r:id="rId1496" display="https://fbref.com/en/players/8df7a2fb/matchlogs/2023-2024/summary/Ben-Mee-Match-Logs" xr:uid="{D2E1CA71-CD2A-49F4-8F3A-3689A1684CB2}"/>
    <hyperlink ref="B411" r:id="rId1497" display="https://fbref.com/en/players/ca22ccb0/Hannibal-Mejbri" xr:uid="{2C7235BE-E202-4E79-B11D-F1245C2DD158}"/>
    <hyperlink ref="C411" r:id="rId1498" display="https://fbref.com/en/country/TUN/Tunisia-Football" xr:uid="{6923DAE7-64E8-4FA8-9EDB-2EAE2BB67650}"/>
    <hyperlink ref="E411" r:id="rId1499" display="https://fbref.com/en/squads/19538871/Manchester-United-Stats" xr:uid="{E7CBAEA5-B9BE-4C9D-94E4-895004E5443B}"/>
    <hyperlink ref="AD411" r:id="rId1500" display="https://fbref.com/en/players/ca22ccb0/matchlogs/2023-2024/summary/Hannibal-Mejbri-Match-Logs" xr:uid="{BDC9F8CA-7C32-4AF7-9AD6-3A4B9EEA6117}"/>
    <hyperlink ref="B180" r:id="rId1501" display="https://fbref.com/en/players/91748070/Teden-Mengi" xr:uid="{27F928FB-4CE0-458A-8B13-8C92E7E36A34}"/>
    <hyperlink ref="C180" r:id="rId1502" display="https://fbref.com/en/country/ENG/England-Football" xr:uid="{0AF60EA3-B9EB-41C7-B7F8-C65D93148B78}"/>
    <hyperlink ref="E180" r:id="rId1503" display="https://fbref.com/en/squads/e297cd13/Luton-Town-Stats" xr:uid="{7B1F1621-8DAE-430E-8FF1-4DDA4F357A2A}"/>
    <hyperlink ref="AD180" r:id="rId1504" display="https://fbref.com/en/players/91748070/matchlogs/2023-2024/summary/Teden-Mengi-Match-Logs" xr:uid="{F0CD4F57-5FB9-464F-8ABC-EAB0979061C8}"/>
    <hyperlink ref="B378" r:id="rId1505" display="https://fbref.com/en/players/fed96827/Chris-Mepham" xr:uid="{53E024F0-673B-4655-A3C8-E5ED32531914}"/>
    <hyperlink ref="C378" r:id="rId1506" display="https://fbref.com/en/country/WAL/Wales-Football" xr:uid="{9ED507E6-4726-4970-92D3-5CD3E913B711}"/>
    <hyperlink ref="E378" r:id="rId1507" display="https://fbref.com/en/squads/4ba7cbea/Bournemouth-Stats" xr:uid="{86E571CB-4B40-4ED8-8CB3-732E709EE954}"/>
    <hyperlink ref="AD378" r:id="rId1508" display="https://fbref.com/en/players/fed96827/matchlogs/2023-2024/summary/Chris-Mepham-Match-Logs" xr:uid="{2D3FB324-066F-4E32-9334-47A191731330}"/>
    <hyperlink ref="B298" r:id="rId1509" display="https://fbref.com/en/players/2c6835e5/Lewis-Miley" xr:uid="{6BD99209-304E-4578-B228-E89B04471CFA}"/>
    <hyperlink ref="C298" r:id="rId1510" display="https://fbref.com/en/country/ENG/England-Football" xr:uid="{A535CEC2-3EA9-4C48-AAE5-64F8D5FA9FCA}"/>
    <hyperlink ref="E298" r:id="rId1511" display="https://fbref.com/en/squads/b2b47a98/Newcastle-United-Stats" xr:uid="{DFFAA76E-FFBA-44DF-8EA6-549794ABD28E}"/>
    <hyperlink ref="AD298" r:id="rId1512" display="https://fbref.com/en/players/2c6835e5/matchlogs/2023-2024/summary/Lewis-Miley-Match-Logs" xr:uid="{CCCA8665-EEEC-413C-8C27-FF1BEC6F4649}"/>
    <hyperlink ref="B283" r:id="rId1513" display="https://fbref.com/en/players/2f90f6b8/James-Milner" xr:uid="{21F212E2-E055-4A83-84AE-E504BBE52E39}"/>
    <hyperlink ref="C283" r:id="rId1514" display="https://fbref.com/en/country/ENG/England-Football" xr:uid="{FBF3D2C1-4886-42BC-8535-0F18E4B6AB8E}"/>
    <hyperlink ref="E283" r:id="rId1515" display="https://fbref.com/en/squads/d07537b9/Brighton-and-Hove-Albion-Stats" xr:uid="{B79F35A7-7791-4D1F-952D-1EF7B3911FDF}"/>
    <hyperlink ref="AD283" r:id="rId1516" display="https://fbref.com/en/players/2f90f6b8/matchlogs/2023-2024/summary/James-Milner-Match-Logs" xr:uid="{75BACE98-7450-4723-A266-B1F6618AE165}"/>
    <hyperlink ref="B455" r:id="rId1517" display="https://fbref.com/en/players/8397a50c/Tyrone-Mings" xr:uid="{CCC2A516-B575-4A7E-8866-AFEC54ABCBBA}"/>
    <hyperlink ref="C455" r:id="rId1518" display="https://fbref.com/en/country/ENG/England-Football" xr:uid="{7B9D5FD2-71A7-4193-8B88-B394ACFB1763}"/>
    <hyperlink ref="E455" r:id="rId1519" display="https://fbref.com/en/squads/8602292d/Aston-Villa-Stats" xr:uid="{FA6B73CC-E81B-45EE-900E-725C626CF0F9}"/>
    <hyperlink ref="AD455" r:id="rId1520" display="https://fbref.com/en/players/8397a50c/matchlogs/2023-2024/summary/Tyrone-Mings-Match-Logs" xr:uid="{38A3AD23-CD12-4FB9-BB7B-E75DF73743DF}"/>
    <hyperlink ref="B66" r:id="rId1521" display="https://fbref.com/en/players/5cbd1eb0/Tyrick-Mitchell" xr:uid="{E7022BE6-2160-4A0B-86CA-3EC5BD7B2319}"/>
    <hyperlink ref="C66" r:id="rId1522" display="https://fbref.com/en/country/ENG/England-Football" xr:uid="{4CA1FBDD-CF95-4358-A222-01CE20FC2B87}"/>
    <hyperlink ref="E66" r:id="rId1523" display="https://fbref.com/en/squads/47c64c55/Crystal-Palace-Stats" xr:uid="{DAAC11CF-6099-464E-A263-4FDB522726DD}"/>
    <hyperlink ref="AD66" r:id="rId1524" display="https://fbref.com/en/players/5cbd1eb0/matchlogs/2023-2024/summary/Tyrick-Mitchell-Match-Logs" xr:uid="{E930A062-AF57-4C14-B8DC-7E1564DA7617}"/>
    <hyperlink ref="B96" r:id="rId1525" display="https://fbref.com/en/players/74618572/Kaoru-Mitoma" xr:uid="{B575C5F7-B533-4226-A283-9A998C7104E0}"/>
    <hyperlink ref="C96" r:id="rId1526" display="https://fbref.com/en/country/JPN/Japan-Football" xr:uid="{D31DA124-393B-4752-AC91-4B33958F13C0}"/>
    <hyperlink ref="E96" r:id="rId1527" display="https://fbref.com/en/squads/d07537b9/Brighton-and-Hove-Albion-Stats" xr:uid="{D7808A1B-DA95-4EE7-B30A-457F940475F4}"/>
    <hyperlink ref="AD96" r:id="rId1528" display="https://fbref.com/en/players/74618572/matchlogs/2023-2024/summary/Kaoru-Mitoma-Match-Logs" xr:uid="{1E9D0827-F164-4EC7-B695-59008D2E852C}"/>
    <hyperlink ref="B453" r:id="rId1529" display="https://fbref.com/en/players/3925dbd6/Aleksandar-Mitrovic" xr:uid="{24B1B788-5905-42AE-B53F-1B6ECC994695}"/>
    <hyperlink ref="C453" r:id="rId1530" display="https://fbref.com/en/country/SRB/Serbia-Football" xr:uid="{4BF99AD8-C5CD-41D0-A32D-A41E363260C9}"/>
    <hyperlink ref="E453" r:id="rId1531" display="https://fbref.com/en/squads/fd962109/Fulham-Stats" xr:uid="{0E97D8C0-30FA-4E8A-A8F0-E8F268C316CB}"/>
    <hyperlink ref="AD453" r:id="rId1532" display="https://fbref.com/en/players/3925dbd6/matchlogs/2023-2024/summary/Aleksandar-Mitrovic-Match-Logs" xr:uid="{5B306A67-91A6-42CB-AF18-E5814FF19B84}"/>
    <hyperlink ref="B461" r:id="rId1533" display="https://fbref.com/en/players/f230bc30/Jakub-Moder" xr:uid="{E27776D6-6D02-426C-8120-357E085CBAA2}"/>
    <hyperlink ref="C461" r:id="rId1534" display="https://fbref.com/en/country/POL/Poland-Football" xr:uid="{DCBAC107-1130-4C35-AC28-555602B7FCEC}"/>
    <hyperlink ref="E461" r:id="rId1535" display="https://fbref.com/en/squads/d07537b9/Brighton-and-Hove-Albion-Stats" xr:uid="{144F4F46-954A-495D-B664-1529739A8409}"/>
    <hyperlink ref="AD461" r:id="rId1536" display="https://fbref.com/en/players/f230bc30/matchlogs/2023-2024/summary/Jakub-Moder-Match-Logs" xr:uid="{020D1DEB-E2F5-4BC1-8738-96015511EF0C}"/>
    <hyperlink ref="B220" r:id="rId1537" display="https://fbref.com/en/players/b62878a5/Kudus-Mohammed" xr:uid="{515A2711-6A28-429B-A868-3A747B897C22}"/>
    <hyperlink ref="C220" r:id="rId1538" display="https://fbref.com/en/country/GHA/Ghana-Football" xr:uid="{F1CD5679-6671-4886-B21E-3FF04705212D}"/>
    <hyperlink ref="E220" r:id="rId1539" display="https://fbref.com/en/squads/7c21e445/West-Ham-United-Stats" xr:uid="{84B5C3D0-62CD-4912-85EE-58C2808902F7}"/>
    <hyperlink ref="AD220" r:id="rId1540" display="https://fbref.com/en/players/b62878a5/matchlogs/2023-2024/summary/Kudus-Mohammed-Match-Logs" xr:uid="{B0DBD74C-9D90-4512-B24F-E913FAEED805}"/>
    <hyperlink ref="B381" r:id="rId1541" display="https://fbref.com/en/players/374d5158/Gonzalo-Montiel" xr:uid="{ED84B35C-9CFD-4301-9E56-7D0CDD4C7983}"/>
    <hyperlink ref="C381" r:id="rId1542" display="https://fbref.com/en/country/ARG/Argentina-Football" xr:uid="{92B0EA55-DC3A-45DD-A7B5-CF2841E8B238}"/>
    <hyperlink ref="E381" r:id="rId1543" display="https://fbref.com/en/squads/e4a775cb/Nottingham-Forest-Stats" xr:uid="{8102DF29-01E9-4B31-A264-D746A0417F23}"/>
    <hyperlink ref="AD381" r:id="rId1544" display="https://fbref.com/en/players/374d5158/matchlogs/2023-2024/summary/Gonzalo-Montiel-Match-Logs" xr:uid="{F477D63F-AF1B-4573-A340-3819649787D7}"/>
    <hyperlink ref="B426" r:id="rId1545" display="https://fbref.com/en/players/01ce9e70/Kieffer-Moore" xr:uid="{18EEEAD9-35EE-469E-AAFB-A7D2F64DEA1A}"/>
    <hyperlink ref="C426" r:id="rId1546" display="https://fbref.com/en/country/WAL/Wales-Football" xr:uid="{F00F5E3D-E1EA-4EEC-9278-9F2BAF3E770E}"/>
    <hyperlink ref="E426" r:id="rId1547" display="https://fbref.com/en/squads/4ba7cbea/Bournemouth-Stats" xr:uid="{BE9A8ED8-5E2F-44FE-A740-F61EC376EC1E}"/>
    <hyperlink ref="AD426" r:id="rId1548" display="https://fbref.com/en/players/01ce9e70/matchlogs/2023-2024/summary/Kieffer-Moore-Match-Logs" xr:uid="{CC7248CA-0F47-4D95-9DBC-7536B5460FF3}"/>
    <hyperlink ref="B580" r:id="rId1549" display="https://fbref.com/en/players/12de1b0d/Diego-Moreira" xr:uid="{91D34AB5-80CB-41B6-BA1A-58E5EF97F4B1}"/>
    <hyperlink ref="C580" r:id="rId1550" display="https://fbref.com/en/country/POR/Portugal-Football" xr:uid="{A4B0B356-6ED7-4643-8E57-1F50B0936AAF}"/>
    <hyperlink ref="E580" r:id="rId1551" display="https://fbref.com/en/squads/cff3d9bb/Chelsea-Stats" xr:uid="{4B42ADAF-A680-42DD-B006-7DFCB35DAA68}"/>
    <hyperlink ref="AD580" r:id="rId1552" display="https://fbref.com/en/players/12de1b0d/matchlogs/2023-2024/summary/Diego-Moreira-Match-Logs" xr:uid="{7DDCD7F7-6595-43FE-A527-C5EDDEED9156}"/>
    <hyperlink ref="B454" r:id="rId1553" display="https://fbref.com/en/players/16e9d0ea/Alex-Moreno" xr:uid="{7BEAFA19-45B5-44CA-B80D-E88D3C44951A}"/>
    <hyperlink ref="C454" r:id="rId1554" display="https://fbref.com/en/country/ESP/Spain-Football" xr:uid="{8FFB90A1-6E5C-49E7-B2A5-6222FAB03DA7}"/>
    <hyperlink ref="E454" r:id="rId1555" display="https://fbref.com/en/squads/8602292d/Aston-Villa-Stats" xr:uid="{54A2DE3B-593E-4B64-BF79-FDB7538498B6}"/>
    <hyperlink ref="AD454" r:id="rId1556" display="https://fbref.com/en/players/16e9d0ea/matchlogs/2023-2024/summary/Alex-Moreno-Match-Logs" xr:uid="{4BFA63BB-89CD-4AF4-B9C7-BBFF201B75ED}"/>
    <hyperlink ref="B89" r:id="rId1557" display="https://fbref.com/en/players/2da834f1/Carlton-Morris" xr:uid="{A44BC6E9-699A-4626-AA12-871A818B5173}"/>
    <hyperlink ref="C89" r:id="rId1558" display="https://fbref.com/en/country/ENG/England-Football" xr:uid="{932A0F75-491E-44FD-ADE5-84C9440124FA}"/>
    <hyperlink ref="E89" r:id="rId1559" display="https://fbref.com/en/squads/e297cd13/Luton-Town-Stats" xr:uid="{76EB3317-8190-4B24-A085-48313245DA93}"/>
    <hyperlink ref="AD89" r:id="rId1560" display="https://fbref.com/en/players/2da834f1/matchlogs/2023-2024/summary/Carlton-Morris-Match-Logs" xr:uid="{DEC6EC5E-7594-4D0F-99CA-E979E2E742BD}"/>
    <hyperlink ref="B307" r:id="rId1561" display="https://fbref.com/en/players/9674002f/Mason-Mount" xr:uid="{ED9C63A9-6612-4E33-A690-33E290D6B445}"/>
    <hyperlink ref="C307" r:id="rId1562" display="https://fbref.com/en/country/ENG/England-Football" xr:uid="{97E76869-17E6-4D17-9E67-BDE918005619}"/>
    <hyperlink ref="E307" r:id="rId1563" display="https://fbref.com/en/squads/19538871/Manchester-United-Stats" xr:uid="{CA98D6C0-FE82-4838-B5A0-8161A7786A8C}"/>
    <hyperlink ref="AD307" r:id="rId1564" display="https://fbref.com/en/players/9674002f/matchlogs/2023-2024/summary/Mason-Mount-Match-Logs" xr:uid="{47455976-D3F4-48C4-974F-A719AB7C89A4}"/>
    <hyperlink ref="B444" r:id="rId1565" display="https://fbref.com/en/players/92868cb5/Divin-Mubama" xr:uid="{11E9FFAA-F046-4B58-953B-3CDEC7B7DF17}"/>
    <hyperlink ref="C444" r:id="rId1566" display="https://fbref.com/en/country/ENG/England-Football" xr:uid="{F22434D5-8091-4A01-8911-F2DFC33113DF}"/>
    <hyperlink ref="E444" r:id="rId1567" display="https://fbref.com/en/squads/7c21e445/West-Ham-United-Stats" xr:uid="{CDD167E6-EC77-47AA-9DC8-52D89D0D29A6}"/>
    <hyperlink ref="AD444" r:id="rId1568" display="https://fbref.com/en/players/92868cb5/matchlogs/2023-2024/summary/Divin-Mubama-Match-Logs" xr:uid="{72347A82-423F-4180-9ED8-201557DA7928}"/>
    <hyperlink ref="B239" r:id="rId1569" display="https://fbref.com/en/players/049a888d/Mykhailo-Mudryk" xr:uid="{14E35C5C-A995-4273-B9E9-83DF0B4305C5}"/>
    <hyperlink ref="C239" r:id="rId1570" display="https://fbref.com/en/country/UKR/Ukraine-Football" xr:uid="{BC94ACDA-61D6-408B-ABB1-6DE78F3BC6A2}"/>
    <hyperlink ref="E239" r:id="rId1571" display="https://fbref.com/en/squads/cff3d9bb/Chelsea-Stats" xr:uid="{444AEC54-1366-4012-9E1E-F42C13A9E1F7}"/>
    <hyperlink ref="AD239" r:id="rId1572" display="https://fbref.com/en/players/049a888d/matchlogs/2023-2024/summary/Mykhailo-Mudryk-Match-Logs" xr:uid="{DE4E7C4A-D743-4A3D-8595-D3AF9AE6BA51}"/>
    <hyperlink ref="B403" r:id="rId1573" display="https://fbref.com/en/players/a755db8c/Rodrigo-Muniz" xr:uid="{C3075287-06BA-47A0-BFA3-D9616204A8DA}"/>
    <hyperlink ref="C403" r:id="rId1574" display="https://fbref.com/en/country/BRA/Brazil-Football" xr:uid="{EEBA1046-5333-4D4D-AE0E-A8F8A3549C59}"/>
    <hyperlink ref="E403" r:id="rId1575" display="https://fbref.com/en/squads/fd962109/Fulham-Stats" xr:uid="{3BFB9081-8FAE-4F0E-99F7-5E016FE41591}"/>
    <hyperlink ref="AD403" r:id="rId1576" display="https://fbref.com/en/players/a755db8c/matchlogs/2023-2024/summary/Rodrigo-Muniz-Match-Logs" xr:uid="{7AEDAE25-2269-45A3-89C5-D5BBCB25E6B9}"/>
    <hyperlink ref="B581" r:id="rId1577" display="https://fbref.com/en/players/99aa1a84/Arijanet-Muric" xr:uid="{0A9CCC69-CED1-462A-A202-19C0F1F1CE12}"/>
    <hyperlink ref="C581" r:id="rId1578" display="https://fbref.com/en/country/KVX/Kosovo-Football" xr:uid="{087ECFA4-8446-456D-B1E8-0DC02D18C2EE}"/>
    <hyperlink ref="E581" r:id="rId1579" display="https://fbref.com/en/squads/943e8050/Burnley-Stats" xr:uid="{23FBA204-7591-464E-865D-1BE288605E08}"/>
    <hyperlink ref="AD581" r:id="rId1580" display="https://fbref.com/en/players/99aa1a84/matchlogs/2023-2024/summary/Arijanet-Muric-Match-Logs" xr:uid="{B7060177-117E-4D21-918F-1312B965778F}"/>
    <hyperlink ref="B178" r:id="rId1581" display="https://fbref.com/en/players/1704b0b8/Murillo" xr:uid="{3C8C4F87-8E1B-4881-933E-EFC830318B8C}"/>
    <hyperlink ref="C178" r:id="rId1582" display="https://fbref.com/en/country/BRA/Brazil-Football" xr:uid="{6161CAF4-95C0-4F7C-AD68-FDA8842473AE}"/>
    <hyperlink ref="E178" r:id="rId1583" display="https://fbref.com/en/squads/e4a775cb/Nottingham-Forest-Stats" xr:uid="{9543AFA3-B7F0-4F25-A80F-2FA6D0B228F2}"/>
    <hyperlink ref="AD178" r:id="rId1584" display="https://fbref.com/en/players/1704b0b8/matchlogs/2023-2024/summary/Murillo-Match-Logs" xr:uid="{EF28C942-F3A7-4EE8-93B9-F10FF7909C6D}"/>
    <hyperlink ref="B488" r:id="rId1585" display="https://fbref.com/en/players/f1c42eb3/Alex-Murphy" xr:uid="{38256929-923F-49DE-923A-0B1E3B2DD6F8}"/>
    <hyperlink ref="C488" r:id="rId1586" display="https://fbref.com/en/country/IRL/Republic-of-Ireland-Football" xr:uid="{CE919845-42E7-473D-BA29-2528BB47EF96}"/>
    <hyperlink ref="E488" r:id="rId1587" display="https://fbref.com/en/squads/b2b47a98/Newcastle-United-Stats" xr:uid="{44C69974-32C6-4E2F-B633-84EDFA586B9A}"/>
    <hyperlink ref="AD488" r:id="rId1588" display="https://fbref.com/en/players/f1c42eb3/matchlogs/2023-2024/summary/Alex-Murphy-Match-Logs" xr:uid="{C7CE8493-0955-4AFB-AB01-93E1848790E0}"/>
    <hyperlink ref="B413" r:id="rId1589" display="https://fbref.com/en/players/de112b84/Jacob-Murphy" xr:uid="{295EBEF1-0210-4268-9568-34E915E25A43}"/>
    <hyperlink ref="C413" r:id="rId1590" display="https://fbref.com/en/country/ENG/England-Football" xr:uid="{923D2E44-7253-42F3-8CEA-9C9D50807C2E}"/>
    <hyperlink ref="E413" r:id="rId1591" display="https://fbref.com/en/squads/b2b47a98/Newcastle-United-Stats" xr:uid="{DE572B95-F8B8-4682-BC8E-3B3E0833E4BB}"/>
    <hyperlink ref="AD413" r:id="rId1592" display="https://fbref.com/en/players/de112b84/matchlogs/2023-2024/summary/Jacob-Murphy-Match-Logs" xr:uid="{D717C425-2AB6-4A3B-A7C4-BC3FAB498236}"/>
    <hyperlink ref="B119" r:id="rId1593" display="https://fbref.com/en/players/30d4a2e5/Vitaliy-Mykolenko" xr:uid="{2D0FEB40-2C51-4D0E-8E2A-28CFEA0F6845}"/>
    <hyperlink ref="C119" r:id="rId1594" display="https://fbref.com/en/country/UKR/Ukraine-Football" xr:uid="{574A80E3-2CC9-4626-AA0F-C1F90EA4B40C}"/>
    <hyperlink ref="E119" r:id="rId1595" display="https://fbref.com/en/squads/d3fd31cc/Everton-Stats" xr:uid="{52376E9F-BD21-4D23-9A5B-B63EDA413E1F}"/>
    <hyperlink ref="AD119" r:id="rId1596" display="https://fbref.com/en/players/30d4a2e5/matchlogs/2023-2024/summary/Vitaliy-Mykolenko-Match-Logs" xr:uid="{BA574EB7-3EBD-483B-A093-3DB3004B1C33}"/>
    <hyperlink ref="B107" r:id="rId1597" display="https://fbref.com/en/players/de5b5570/Marvelous-Nakamba" xr:uid="{AAD76C29-0BC8-486A-B820-3B5B40C1A100}"/>
    <hyperlink ref="C107" r:id="rId1598" display="https://fbref.com/en/country/ZIM/Zimbabwe-Football" xr:uid="{DCC186DF-FEAF-404B-B2D5-D42637300568}"/>
    <hyperlink ref="E107" r:id="rId1599" display="https://fbref.com/en/squads/e297cd13/Luton-Town-Stats" xr:uid="{DEF673F6-62B4-4043-B20C-B0BF09E693C0}"/>
    <hyperlink ref="AD107" r:id="rId1600" display="https://fbref.com/en/players/de5b5570/matchlogs/2023-2024/summary/Marvelous-Nakamba-Match-Logs" xr:uid="{F054E05F-388F-4428-9330-3BECA7BC978D}"/>
    <hyperlink ref="B500" r:id="rId1601" display="https://fbref.com/en/players/8aff2b51/Michael-Ndiweni" xr:uid="{3D5D9F8B-FA15-4461-B9F6-2AF07296B35C}"/>
    <hyperlink ref="C500" r:id="rId1602" display="https://fbref.com/en/country/ENG/England-Football" xr:uid="{A43056EE-83EA-4B2F-9071-A2152B1928F5}"/>
    <hyperlink ref="E500" r:id="rId1603" display="https://fbref.com/en/squads/b2b47a98/Newcastle-United-Stats" xr:uid="{322D25DA-8C80-4E7F-A31F-8BF59D78E6EC}"/>
    <hyperlink ref="AD500" r:id="rId1604" display="https://fbref.com/en/players/8aff2b51/matchlogs/2023-2024/summary/Michael-Ndiweni-Match-Logs" xr:uid="{B0DC491E-A3F9-4903-AC94-31A50540D246}"/>
    <hyperlink ref="B442" r:id="rId1605" display="https://fbref.com/en/players/c5bdb6e3/Reiss-Nelson" xr:uid="{84F3E9C1-28B5-4AA7-B95D-9F95D9E4C623}"/>
    <hyperlink ref="C442" r:id="rId1606" display="https://fbref.com/en/country/ENG/England-Football" xr:uid="{D6B72FC9-1170-4F76-9280-40800450D8D0}"/>
    <hyperlink ref="E442" r:id="rId1607" display="https://fbref.com/en/squads/18bb7c10/Arsenal-Stats" xr:uid="{6A66C29F-67B6-4EB4-81F5-BCDC8C3D9EBB}"/>
    <hyperlink ref="AD442" r:id="rId1608" display="https://fbref.com/en/players/c5bdb6e3/matchlogs/2023-2024/summary/Reiss-Nelson-Match-Logs" xr:uid="{2DC419CB-B802-4194-B7F9-34654C64553F}"/>
    <hyperlink ref="B582" r:id="rId1609" display="https://fbref.com/en/players/de0abf23/Zack-Nelson" xr:uid="{47968109-0356-41E5-95F0-69B2FDBDD196}"/>
    <hyperlink ref="C582" r:id="rId1610" display="https://fbref.com/en/country/ENG/England-Football" xr:uid="{6184AD0A-91EF-45FD-92C3-AF7407CB7166}"/>
    <hyperlink ref="E582" r:id="rId1611" display="https://fbref.com/en/squads/e297cd13/Luton-Town-Stats" xr:uid="{4A4938B6-092F-4A42-A44C-6484D39ADE09}"/>
    <hyperlink ref="AD582" r:id="rId1612" display="https://fbref.com/en/players/de0abf23/matchlogs/2023-2024/summary/Zack-Nelson-Match-Logs" xr:uid="{7E29D12C-302E-4799-AEA6-9EBA51BB319E}"/>
    <hyperlink ref="B70" r:id="rId1613" display="https://fbref.com/en/players/a9dc785c/Neto" xr:uid="{A0CA4FC6-D4B9-4352-ABF0-55D738D42130}"/>
    <hyperlink ref="C70" r:id="rId1614" display="https://fbref.com/en/country/BRA/Brazil-Football" xr:uid="{4176347C-83E4-45C5-8B7F-C5C502200640}"/>
    <hyperlink ref="E70" r:id="rId1615" display="https://fbref.com/en/squads/4ba7cbea/Bournemouth-Stats" xr:uid="{14210EEE-F842-4B10-B794-9AC039822D7E}"/>
    <hyperlink ref="AD70" r:id="rId1616" display="https://fbref.com/en/players/a9dc785c/matchlogs/2023-2024/summary/Neto-Match-Logs" xr:uid="{052D4C06-FCAF-4D01-84B5-A39204AFBF75}"/>
    <hyperlink ref="B174" r:id="rId1617" display="https://fbref.com/en/players/7ba2eaa9/Pedro-Neto" xr:uid="{DBCF46C1-8C10-4E21-913D-4FF479C02789}"/>
    <hyperlink ref="C174" r:id="rId1618" display="https://fbref.com/en/country/POR/Portugal-Football" xr:uid="{DE5F0903-FBA6-47B2-B956-AEA7CBEFCB29}"/>
    <hyperlink ref="E174" r:id="rId1619" display="https://fbref.com/en/squads/8cec06e1/Wolverhampton-Wanderers-Stats" xr:uid="{E04DACE6-7148-475B-9859-A82F00BB692D}"/>
    <hyperlink ref="AD174" r:id="rId1620" display="https://fbref.com/en/players/7ba2eaa9/matchlogs/2023-2024/summary/Pedro-Neto-Match-Logs" xr:uid="{AD0D7F01-51D6-4DCB-875D-FFED1969E852}"/>
    <hyperlink ref="B236" r:id="rId1621" display="https://fbref.com/en/players/00242715/Moussa-Niakhate" xr:uid="{198E40BB-26F2-4CB0-85B7-1E3026593829}"/>
    <hyperlink ref="C236" r:id="rId1622" display="https://fbref.com/en/country/SEN/Senegal-Football" xr:uid="{5383AE4F-D617-4F08-A2E5-B395261A303B}"/>
    <hyperlink ref="E236" r:id="rId1623" display="https://fbref.com/en/squads/e4a775cb/Nottingham-Forest-Stats" xr:uid="{79B6E329-E4EC-4E39-9EE5-79B3AFBA73EB}"/>
    <hyperlink ref="AD236" r:id="rId1624" display="https://fbref.com/en/players/00242715/matchlogs/2023-2024/summary/Moussa-Niakhate-Match-Logs" xr:uid="{41644AB5-0A6C-4952-AF2B-E8C471466B48}"/>
    <hyperlink ref="B192" r:id="rId1625" display="https://fbref.com/en/players/a53649b7/Eddie-Nketiah" xr:uid="{62C71BD3-D822-4D64-82AD-396DC0FC840E}"/>
    <hyperlink ref="C192" r:id="rId1626" display="https://fbref.com/en/country/ENG/England-Football" xr:uid="{4F639AA7-EE28-4EAC-9AB7-74B7E672908D}"/>
    <hyperlink ref="E192" r:id="rId1627" display="https://fbref.com/en/squads/18bb7c10/Arsenal-Stats" xr:uid="{064F2C10-41B9-4615-95D4-C45634A15DF2}"/>
    <hyperlink ref="AD192" r:id="rId1628" display="https://fbref.com/en/players/a53649b7/matchlogs/2023-2024/summary/Eddie-Nketiah-Match-Logs" xr:uid="{D4F350D6-EC8D-452B-96C2-EDF1494C883D}"/>
    <hyperlink ref="B121" r:id="rId1629" display="https://fbref.com/en/players/43439614/Oliver-Norwood" xr:uid="{FB9D8678-FB63-402D-A5AC-C663D12CC8C2}"/>
    <hyperlink ref="C121" r:id="rId1630" display="https://fbref.com/en/country/NIR/Northern-Ireland-Football" xr:uid="{BE93CFD6-FC3A-49D0-9166-4AF73A24E8C4}"/>
    <hyperlink ref="E121" r:id="rId1631" display="https://fbref.com/en/squads/1df6b87e/Sheffield-United-Stats" xr:uid="{40257F44-93EA-4C6E-A51A-7795239555D0}"/>
    <hyperlink ref="AD121" r:id="rId1632" display="https://fbref.com/en/players/43439614/matchlogs/2023-2024/summary/Oliver-Norwood-Match-Logs" xr:uid="{A22BD8B7-763F-48C2-A691-00B7638FD82C}"/>
    <hyperlink ref="B377" r:id="rId1633" display="https://fbref.com/en/players/e6af02e0/Matheus-Nunes" xr:uid="{30549450-752A-4DD8-8E6E-D48F7C4AB761}"/>
    <hyperlink ref="C377" r:id="rId1634" display="https://fbref.com/en/country/POR/Portugal-Football" xr:uid="{01ADA460-7A1A-4428-AAAF-CE1C9B679375}"/>
    <hyperlink ref="E377" r:id="rId1635" display="https://fbref.com/en/squads/8cec06e1/Wolverhampton-Wanderers-Stats" xr:uid="{DE4C94CB-85AC-4F11-AF87-722613D4A277}"/>
    <hyperlink ref="AD377" r:id="rId1636" display="https://fbref.com/en/players/e6af02e0/matchlogs/2023-2024/summary/Matheus-Nunes-Match-Logs" xr:uid="{FDF6FB31-C5EC-459C-BF1E-04C1A59F79E5}"/>
    <hyperlink ref="B361" r:id="rId1637" display="https://fbref.com/en/players/e6af02e0/Matheus-Nunes" xr:uid="{9340A4C4-54D0-411B-891D-F74F2B782168}"/>
    <hyperlink ref="C361" r:id="rId1638" display="https://fbref.com/en/country/POR/Portugal-Football" xr:uid="{2D764F9A-F102-485A-8415-970CE4C1230A}"/>
    <hyperlink ref="E361" r:id="rId1639" display="https://fbref.com/en/squads/b8fd03ef/Manchester-City-Stats" xr:uid="{A93815B6-4F4F-4BAE-9CF1-9B06C455C088}"/>
    <hyperlink ref="AD361" r:id="rId1640" display="https://fbref.com/en/players/e6af02e0/matchlogs/2023-2024/summary/Matheus-Nunes-Match-Logs" xr:uid="{EBDDE317-87C2-43AB-BC07-87767D89915F}"/>
    <hyperlink ref="B179" r:id="rId1641" display="https://fbref.com/en/players/4d77b365/Darwin-Nunez" xr:uid="{618B3830-72E9-429C-881B-F1F3D48298B9}"/>
    <hyperlink ref="C179" r:id="rId1642" display="https://fbref.com/en/country/URU/Uruguay-Football" xr:uid="{17691B8A-58E5-4E26-A807-F0CB142ED9BF}"/>
    <hyperlink ref="E179" r:id="rId1643" display="https://fbref.com/en/squads/822bd0ba/Liverpool-Stats" xr:uid="{AD8FE7D8-E9EF-4C79-B356-6F90A7A1BAAF}"/>
    <hyperlink ref="AD179" r:id="rId1644" display="https://fbref.com/en/players/4d77b365/matchlogs/2023-2024/summary/Darwin-Nunez-Match-Logs" xr:uid="{3ECBEA35-BE0A-448F-8DD9-743E39C9F07D}"/>
    <hyperlink ref="B583" r:id="rId1645" display="https://fbref.com/en/players/1d3b3d77/Trey-Nyoni" xr:uid="{E7250DC8-7988-457A-BA21-75715CD0C40D}"/>
    <hyperlink ref="C583" r:id="rId1646" display="https://fbref.com/en/country/ENG/England-Football" xr:uid="{98B8DA4D-2563-4CF0-BA83-5660F0C5E320}"/>
    <hyperlink ref="E583" r:id="rId1647" display="https://fbref.com/en/squads/822bd0ba/Liverpool-Stats" xr:uid="{A1BFA266-135E-4C36-96F6-4E462EDF52C3}"/>
    <hyperlink ref="AD583" r:id="rId1648" display="https://fbref.com/en/players/1d3b3d77/matchlogs/2023-2024/summary/Trey-Nyoni-Match-Logs" xr:uid="{6B895E7F-67FF-4FE9-B58B-3A01BE8B8791}"/>
    <hyperlink ref="B57" r:id="rId1649" display="https://fbref.com/en/players/df0a4c90/Christian-Norgaard" xr:uid="{C8030978-B8C2-4687-94B3-BF09D3C202D5}"/>
    <hyperlink ref="C57" r:id="rId1650" display="https://fbref.com/en/country/DEN/Denmark-Football" xr:uid="{2DB47BF6-2D06-4C7C-91C6-51EA6EFB96EB}"/>
    <hyperlink ref="E57" r:id="rId1651" display="https://fbref.com/en/squads/cd051869/Brentford-Stats" xr:uid="{2D09CBC7-8390-4903-95BD-40AC45602BBA}"/>
    <hyperlink ref="AD57" r:id="rId1652" display="https://fbref.com/en/players/df0a4c90/matchlogs/2023-2024/summary/Christian-Norgaard-Match-Logs" xr:uid="{AD2D9C36-84E6-4C67-B2F1-47415BD5D6C3}"/>
    <hyperlink ref="B584" r:id="rId1653" display="https://fbref.com/en/players/089667a5/Lewis-OBrien" xr:uid="{38C4244B-FA66-491E-8944-4EF20BF16A8C}"/>
    <hyperlink ref="C584" r:id="rId1654" display="https://fbref.com/en/country/ENG/England-Football" xr:uid="{F49B1D7E-6CA5-477E-B820-5AEAD55C7A1D}"/>
    <hyperlink ref="E584" r:id="rId1655" display="https://fbref.com/en/squads/e4a775cb/Nottingham-Forest-Stats" xr:uid="{BC5BEF63-B340-46B7-BA7F-4A4D03875A31}"/>
    <hyperlink ref="AD584" r:id="rId1656" display="https://fbref.com/en/players/089667a5/matchlogs/2023-2024/summary/Lewis-OBrien-Match-Logs" xr:uid="{3F2F54D9-4C9F-4427-B6F4-720F5AB5684B}"/>
    <hyperlink ref="B585" r:id="rId1657" display="https://fbref.com/en/players/a3afdd69/Mark-OMahony" xr:uid="{D71F1B2A-05F9-4130-8ABD-7368F7B9DDC0}"/>
    <hyperlink ref="C585" r:id="rId1658" display="https://fbref.com/en/country/IRL/Republic-of-Ireland-Football" xr:uid="{2BC29444-E337-41A4-B6CE-B6091F78D8C6}"/>
    <hyperlink ref="E585" r:id="rId1659" display="https://fbref.com/en/squads/d07537b9/Brighton-and-Hove-Albion-Stats" xr:uid="{BC9BFE08-2322-4116-82D6-CD31AB148372}"/>
    <hyperlink ref="AD585" r:id="rId1660" display="https://fbref.com/en/players/a3afdd69/matchlogs/2023-2024/summary/Mark-OMahony-Match-Logs" xr:uid="{566F6B69-4CCC-4A6C-8C66-D8FC0DEBEE6D}"/>
    <hyperlink ref="B131" r:id="rId1661" display="https://fbref.com/en/players/1d042188/Dara-OShea" xr:uid="{D684D76B-B5E5-4FA9-A51C-64D97AB4560B}"/>
    <hyperlink ref="C131" r:id="rId1662" display="https://fbref.com/en/country/IRL/Republic-of-Ireland-Football" xr:uid="{E22791A5-23D4-4613-B62D-5B4C843F5135}"/>
    <hyperlink ref="E131" r:id="rId1663" display="https://fbref.com/en/squads/943e8050/Burnley-Stats" xr:uid="{4ECD25A8-11EF-4C17-B931-AC8F0932B598}"/>
    <hyperlink ref="AD131" r:id="rId1664" display="https://fbref.com/en/players/1d042188/matchlogs/2023-2024/summary/Dara-OShea-Match-Logs" xr:uid="{6CA896B8-6BA4-4B39-AF34-FA339EC1B5B0}"/>
    <hyperlink ref="B462" r:id="rId1665" display="https://fbref.com/en/players/caa1a7f0/Michael-Obafemi" xr:uid="{6E780BC7-208E-46CA-8BBF-57CCFAECD499}"/>
    <hyperlink ref="C462" r:id="rId1666" display="https://fbref.com/en/country/IRL/Republic-of-Ireland-Football" xr:uid="{505C71FE-3315-4E48-BC95-9AB8260EC384}"/>
    <hyperlink ref="E462" r:id="rId1667" display="https://fbref.com/en/squads/943e8050/Burnley-Stats" xr:uid="{2A13C152-F481-481B-B222-059392988D85}"/>
    <hyperlink ref="AD462" r:id="rId1668" display="https://fbref.com/en/players/caa1a7f0/matchlogs/2023-2024/summary/Michael-Obafemi-Match-Logs" xr:uid="{D0314287-26E5-402A-8D50-F8F9D92D943F}"/>
    <hyperlink ref="B355" r:id="rId1669" display="https://fbref.com/en/players/35516eac/Wilson-Odobert" xr:uid="{6DB8C03F-651D-4165-8D66-C54D8B688C48}"/>
    <hyperlink ref="C355" r:id="rId1670" display="https://fbref.com/en/country/FRA/France-Football" xr:uid="{4880363C-9FFD-4AF7-AAA2-D10B2FBC312F}"/>
    <hyperlink ref="E355" r:id="rId1671" display="https://fbref.com/en/squads/943e8050/Burnley-Stats" xr:uid="{A15114CC-92F2-45D9-98EA-6E5114C21147}"/>
    <hyperlink ref="AD355" r:id="rId1672" display="https://fbref.com/en/players/35516eac/matchlogs/2023-2024/summary/Wilson-Odobert-Match-Logs" xr:uid="{5ACD5279-9771-4AC0-8C71-930CEFF77EA6}"/>
    <hyperlink ref="B158" r:id="rId1673" display="https://fbref.com/en/players/788c0277/Chiedozie-Ogbene" xr:uid="{6BA1B26F-1AC5-49B1-824F-D25DEC1B59C4}"/>
    <hyperlink ref="C158" r:id="rId1674" display="https://fbref.com/en/country/IRL/Republic-of-Ireland-Football" xr:uid="{A7BB4ADB-6604-4DF8-96A4-17A494F27603}"/>
    <hyperlink ref="E158" r:id="rId1675" display="https://fbref.com/en/squads/e297cd13/Luton-Town-Stats" xr:uid="{1DFCE32E-4EAC-4598-A3DB-D6656F75FE32}"/>
    <hyperlink ref="AD158" r:id="rId1676" display="https://fbref.com/en/players/788c0277/matchlogs/2023-2024/summary/Chiedozie-Ogbene-Match-Logs" xr:uid="{02B1EFB0-2BC5-46C1-9333-7BE435A440AE}"/>
    <hyperlink ref="B396" r:id="rId1677" display="https://fbref.com/en/players/74b2cd7e/Angelo-Ogbonna" xr:uid="{03B641CE-01D3-4087-87AE-9A5DE3AB55E2}"/>
    <hyperlink ref="C396" r:id="rId1678" display="https://fbref.com/en/country/ITA/Italy-Football" xr:uid="{EB40D46D-98BD-44BA-AFB4-B559B52D4E88}"/>
    <hyperlink ref="E396" r:id="rId1679" display="https://fbref.com/en/squads/7c21e445/West-Ham-United-Stats" xr:uid="{C5FFF47B-767E-4732-B98B-69E964AD8736}"/>
    <hyperlink ref="AD396" r:id="rId1680" display="https://fbref.com/en/players/74b2cd7e/matchlogs/2023-2024/summary/Angelo-Ogbonna-Match-Logs" xr:uid="{13164D36-BF6B-499B-B496-B1766FDB0D24}"/>
    <hyperlink ref="B586" r:id="rId1681" display="https://fbref.com/en/players/efacf4fd/Ademola-Ola-Adebomi" xr:uid="{BF61F7BF-C3FB-4CBD-89C0-6DEB66DBC35A}"/>
    <hyperlink ref="C586" r:id="rId1682" display="https://fbref.com/en/country/ENG/England-Football" xr:uid="{8F3D5F67-4BFD-4494-B51C-17A63FE9DDDA}"/>
    <hyperlink ref="E586" r:id="rId1683" display="https://fbref.com/en/squads/47c64c55/Crystal-Palace-Stats" xr:uid="{ACFA41C3-3D18-4209-A46F-0071E9A6D3BB}"/>
    <hyperlink ref="AD586" r:id="rId1684" display="https://fbref.com/en/players/efacf4fd/matchlogs/2023-2024/summary/Ademola-Ola-Adebomi-Match-Logs" xr:uid="{427B3B82-26E9-4960-B41A-0882D6307399}"/>
    <hyperlink ref="B449" r:id="rId1685" display="https://fbref.com/en/players/cdd70dc0/Michael-Olakigbe" xr:uid="{19A4740F-2804-41FD-ADD7-63C7F5D619D2}"/>
    <hyperlink ref="C449" r:id="rId1686" display="https://fbref.com/en/country/ENG/England-Football" xr:uid="{6071830F-1DD6-4AE5-A0B7-B55747347D21}"/>
    <hyperlink ref="E449" r:id="rId1687" display="https://fbref.com/en/squads/cd051869/Brentford-Stats" xr:uid="{C20BDC29-339B-48BE-AFB3-AD538305C9D1}"/>
    <hyperlink ref="AD449" r:id="rId1688" display="https://fbref.com/en/players/cdd70dc0/matchlogs/2023-2024/summary/Michael-Olakigbe-Match-Logs" xr:uid="{01DEF642-FA18-4CAF-9B06-5EF3C6E4E587}"/>
    <hyperlink ref="B333" r:id="rId1689" display="https://fbref.com/en/players/c4486bac/Michael-Olise" xr:uid="{07F9B980-DAFC-4909-9AC8-0E9F00261E26}"/>
    <hyperlink ref="C333" r:id="rId1690" display="https://fbref.com/en/country/FRA/France-Football" xr:uid="{C844F474-6BFF-4F98-A60A-B02D0379FE45}"/>
    <hyperlink ref="E333" r:id="rId1691" display="https://fbref.com/en/squads/47c64c55/Crystal-Palace-Stats" xr:uid="{8A04236F-0B33-4942-885F-A750C0B0480C}"/>
    <hyperlink ref="AD333" r:id="rId1692" display="https://fbref.com/en/players/c4486bac/matchlogs/2023-2024/summary/Michael-Olise-Match-Logs" xr:uid="{4C6003D4-86FD-4C55-8E9E-9F61ABA549AD}"/>
    <hyperlink ref="B429" r:id="rId1693" display="https://fbref.com/en/players/e7ee38c3/Robin-Olsen" xr:uid="{3E6E7F63-1F9C-4D1C-8175-EBB9C8408944}"/>
    <hyperlink ref="C429" r:id="rId1694" display="https://fbref.com/en/country/SWE/Sweden-Football" xr:uid="{872B45D9-08AF-49E3-A3D0-2011D00899A1}"/>
    <hyperlink ref="E429" r:id="rId1695" display="https://fbref.com/en/squads/8602292d/Aston-Villa-Stats" xr:uid="{978944E2-DF36-4D9F-AE2A-8BFC00724DBE}"/>
    <hyperlink ref="AD429" r:id="rId1696" display="https://fbref.com/en/players/e7ee38c3/matchlogs/2023-2024/summary/Robin-Olsen-Match-Logs" xr:uid="{1738C745-0575-493F-A029-215DF309C0D2}"/>
    <hyperlink ref="B587" r:id="rId1697" display="https://fbref.com/en/players/c393a6c4/Andrew-Omobamidele" xr:uid="{E0DBFA98-B13B-4B7B-A35B-A4879CCAFAB5}"/>
    <hyperlink ref="C587" r:id="rId1698" display="https://fbref.com/en/country/IRL/Republic-of-Ireland-Football" xr:uid="{EBC220BE-DA9F-433E-A2F2-893F9266DE7B}"/>
    <hyperlink ref="E587" r:id="rId1699" display="https://fbref.com/en/squads/e4a775cb/Nottingham-Forest-Stats" xr:uid="{DE24CB2B-D082-4228-A18D-F26D6912057C}"/>
    <hyperlink ref="AD587" r:id="rId1700" display="https://fbref.com/en/players/c393a6c4/matchlogs/2023-2024/summary/Andrew-Omobamidele-Match-Logs" xr:uid="{BA9BB3F1-CD76-4870-8F7E-8EF3C597C32B}"/>
    <hyperlink ref="B149" r:id="rId1701" display="https://fbref.com/en/players/828657ff/Amadou-Onana" xr:uid="{968069AA-FC83-4B22-99D5-8593301A969D}"/>
    <hyperlink ref="C149" r:id="rId1702" display="https://fbref.com/en/country/BEL/Belgium-Football" xr:uid="{87D0762C-8814-4F9A-A9B4-729086025C4E}"/>
    <hyperlink ref="E149" r:id="rId1703" display="https://fbref.com/en/squads/d3fd31cc/Everton-Stats" xr:uid="{17829F60-312E-4D7F-9E48-5C066BC014C7}"/>
    <hyperlink ref="AD149" r:id="rId1704" display="https://fbref.com/en/players/828657ff/matchlogs/2023-2024/summary/Amadou-Onana-Match-Logs" xr:uid="{54C98038-7362-4DA9-A01F-43C9700985BF}"/>
    <hyperlink ref="B9" r:id="rId1705" display="https://fbref.com/en/players/e9c0c1b2/Andre-Onana" xr:uid="{5781B0C3-7604-4A9A-9DEB-502A6D779C74}"/>
    <hyperlink ref="C9" r:id="rId1706" display="https://fbref.com/en/country/CMR/Cameroon-Football" xr:uid="{36A5A982-A7FF-4D9C-8258-9BAEF46034C9}"/>
    <hyperlink ref="E9" r:id="rId1707" display="https://fbref.com/en/squads/19538871/Manchester-United-Stats" xr:uid="{AB7600E6-11A7-4F71-837E-E4278BBD9F8C}"/>
    <hyperlink ref="AD9" r:id="rId1708" display="https://fbref.com/en/players/e9c0c1b2/matchlogs/2023-2024/summary/Andre-Onana-Match-Logs" xr:uid="{91FD87FC-E7FE-40ED-90D7-A735F032EBEF}"/>
    <hyperlink ref="B478" r:id="rId1709" display="https://fbref.com/en/players/d4aa4582/Ryan-One" xr:uid="{8461B492-A0A8-4EEF-8A6E-7B2DFD51B1E9}"/>
    <hyperlink ref="C478" r:id="rId1710" display="https://fbref.com/en/country/SCO/Scotland-Football" xr:uid="{CD2E2006-5F3B-4168-AC56-C2BA6B9DC2D3}"/>
    <hyperlink ref="E478" r:id="rId1711" display="https://fbref.com/en/squads/1df6b87e/Sheffield-United-Stats" xr:uid="{F7521097-57CF-47B0-BC61-607E75CFC172}"/>
    <hyperlink ref="AD478" r:id="rId1712" display="https://fbref.com/en/players/d4aa4582/matchlogs/2023-2024/summary/Ryan-One-Match-Logs" xr:uid="{551C415D-BB56-4F37-BFC3-4B3EACB62DC6}"/>
    <hyperlink ref="B501" r:id="rId1713" display="https://fbref.com/en/players/d86a1f3e/Tyler-Onyango" xr:uid="{E6BA4CC7-2D8F-4362-892A-99A6D4F80497}"/>
    <hyperlink ref="C501" r:id="rId1714" display="https://fbref.com/en/country/ENG/England-Football" xr:uid="{9E9689CD-97C6-48AF-8D08-95EF2CB57B57}"/>
    <hyperlink ref="E501" r:id="rId1715" display="https://fbref.com/en/squads/d3fd31cc/Everton-Stats" xr:uid="{4B10E21D-F798-480C-A493-01E5B4D4B062}"/>
    <hyperlink ref="AD501" r:id="rId1716" display="https://fbref.com/en/players/d86a1f3e/matchlogs/2023-2024/summary/Tyler-Onyango-Match-Logs" xr:uid="{A2DE6876-03FE-4552-A0FF-C0A0C43F5355}"/>
    <hyperlink ref="B222" r:id="rId1717" display="https://fbref.com/en/players/2944f86f/Frank-Onyeka" xr:uid="{25D1D28F-41B5-4B79-8A09-A92C431BA492}"/>
    <hyperlink ref="C222" r:id="rId1718" display="https://fbref.com/en/country/NGA/Nigeria-Football" xr:uid="{346A9FCD-8596-4F3F-85F9-3284E83FE345}"/>
    <hyperlink ref="E222" r:id="rId1719" display="https://fbref.com/en/squads/cd051869/Brentford-Stats" xr:uid="{A744BD20-7648-45C6-BC84-BE2CF94896C7}"/>
    <hyperlink ref="AD222" r:id="rId1720" display="https://fbref.com/en/players/2944f86f/matchlogs/2023-2024/summary/Frank-Onyeka-Match-Logs" xr:uid="{59F27D2A-0C7E-466A-A006-D5C2A61A90F4}"/>
    <hyperlink ref="B386" r:id="rId1721" display="https://fbref.com/en/players/43a166b4/Divock-Origi" xr:uid="{363DE46E-4780-4FE1-9B04-1574479B5919}"/>
    <hyperlink ref="C386" r:id="rId1722" display="https://fbref.com/en/country/BEL/Belgium-Football" xr:uid="{482FC720-744F-407A-B176-D9F315E9A083}"/>
    <hyperlink ref="E386" r:id="rId1723" display="https://fbref.com/en/squads/e4a775cb/Nottingham-Forest-Stats" xr:uid="{BE0450D5-2A48-4A47-B703-C77AF0E0B3B4}"/>
    <hyperlink ref="AD386" r:id="rId1724" display="https://fbref.com/en/players/43a166b4/matchlogs/2023-2024/summary/Divock-Origi-Match-Logs" xr:uid="{3C4D3C19-70D0-4423-ABDA-B673A906BB1F}"/>
    <hyperlink ref="B430" r:id="rId1725" display="https://fbref.com/en/players/c1242d4e/Stefan-Ortega" xr:uid="{531102AD-68CB-43EF-9E8E-904AF9559A5C}"/>
    <hyperlink ref="C430" r:id="rId1726" display="https://fbref.com/en/country/GER/Germany-Football" xr:uid="{A27534E5-DF0B-45E3-AB0F-454D53CF376C}"/>
    <hyperlink ref="E430" r:id="rId1727" display="https://fbref.com/en/squads/b8fd03ef/Manchester-City-Stats" xr:uid="{BDFA59F5-C32E-494A-99D7-477501A974E2}"/>
    <hyperlink ref="AD430" r:id="rId1728" display="https://fbref.com/en/players/c1242d4e/matchlogs/2023-2024/summary/Stefan-Ortega-Match-Logs" xr:uid="{D2A8B5F6-4628-4515-BE0F-EEF19AE9F397}"/>
    <hyperlink ref="B335" r:id="rId1729" display="https://fbref.com/en/players/79bc4c45/Ben-Osborn" xr:uid="{01FBCDD6-26D9-47AA-B950-E80D0508DAB4}"/>
    <hyperlink ref="C335" r:id="rId1730" display="https://fbref.com/en/country/ENG/England-Football" xr:uid="{E8FBB4DC-47D6-4B1E-A3AB-933EA4202C4A}"/>
    <hyperlink ref="E335" r:id="rId1731" display="https://fbref.com/en/squads/1df6b87e/Sheffield-United-Stats" xr:uid="{4674DA47-A009-4B7A-892A-536F04A224B8}"/>
    <hyperlink ref="AD335" r:id="rId1732" display="https://fbref.com/en/players/79bc4c45/matchlogs/2023-2024/summary/Ben-Osborn-Match-Logs" xr:uid="{992672E3-4DCD-4EEA-8805-EB0F5431E6DE}"/>
    <hyperlink ref="B273" r:id="rId1733" display="https://fbref.com/en/players/cd889153/Gabriel-Osho" xr:uid="{18C259B2-A704-4416-A2C6-508AFFDC2901}"/>
    <hyperlink ref="C273" r:id="rId1734" display="https://fbref.com/en/country/ENG/England-Football" xr:uid="{B72AAA06-8E6B-4911-B70B-8960613AF21E}"/>
    <hyperlink ref="E273" r:id="rId1735" display="https://fbref.com/en/squads/e297cd13/Luton-Town-Stats" xr:uid="{0BF309D3-434F-48B1-B0B6-568E77A72861}"/>
    <hyperlink ref="AD273" r:id="rId1736" display="https://fbref.com/en/players/cd889153/matchlogs/2023-2024/summary/Gabriel-Osho-Match-Logs" xr:uid="{AEA93D18-8750-4A2F-8F22-FE65BEBA9153}"/>
    <hyperlink ref="B300" r:id="rId1737" display="https://fbref.com/en/players/7b355808/William-Osula" xr:uid="{9282261E-CDB3-4FA8-8E12-080CD3E24E65}"/>
    <hyperlink ref="C300" r:id="rId1738" display="https://fbref.com/en/country/DEN/Denmark-Football" xr:uid="{CBD56A6D-9D76-4CC8-8C41-F9208A713C0F}"/>
    <hyperlink ref="E300" r:id="rId1739" display="https://fbref.com/en/squads/1df6b87e/Sheffield-United-Stats" xr:uid="{B5DE0F7C-BAE4-4896-857B-0303CF6A4320}"/>
    <hyperlink ref="AD300" r:id="rId1740" display="https://fbref.com/en/players/7b355808/matchlogs/2023-2024/summary/William-Osula-Match-Logs" xr:uid="{74CE7C66-BA6B-4494-A170-B54EFDD58FF6}"/>
    <hyperlink ref="B353" r:id="rId1741" display="https://fbref.com/en/players/2f9e4435/Dango-Ouattara" xr:uid="{ECFD8D72-7D4C-44F6-B61E-F20114F8F9B6}"/>
    <hyperlink ref="C353" r:id="rId1742" display="https://fbref.com/en/country/BFA/Burkina-Faso-Football" xr:uid="{BF4217E3-3B22-4FC8-930C-9C6B8D30CE5F}"/>
    <hyperlink ref="E353" r:id="rId1743" display="https://fbref.com/en/squads/4ba7cbea/Bournemouth-Stats" xr:uid="{DF23F603-61D2-474F-B7A5-2570EF6EC3FE}"/>
    <hyperlink ref="AD353" r:id="rId1744" display="https://fbref.com/en/players/2f9e4435/matchlogs/2023-2024/summary/Dango-Ouattara-Match-Logs" xr:uid="{0A81531E-B7A6-4169-BAA8-4E832C09BBA3}"/>
    <hyperlink ref="B486" r:id="rId1745" display="https://fbref.com/en/players/d00d45ab/David-Ozoh" xr:uid="{652A6B87-52D5-4F6D-8AB9-784D01238364}"/>
    <hyperlink ref="C486" r:id="rId1746" display="https://fbref.com/en/country/ENG/England-Football" xr:uid="{4286F1FE-9A3E-4CF9-827E-47EE1C55E0D5}"/>
    <hyperlink ref="E486" r:id="rId1747" display="https://fbref.com/en/squads/47c64c55/Crystal-Palace-Stats" xr:uid="{49A2645F-DAB4-4213-AD45-C2B1D4369122}"/>
    <hyperlink ref="AD486" r:id="rId1748" display="https://fbref.com/en/players/d00d45ab/matchlogs/2023-2024/summary/David-Ozoh-Match-Logs" xr:uid="{12DD2C69-C9FB-4C2A-B945-377A7ADD93AD}"/>
    <hyperlink ref="B120" r:id="rId1749" display="https://fbref.com/en/players/a78ff07f/Joao-Palhinha" xr:uid="{ECD93663-43D6-4085-8212-1758E446301F}"/>
    <hyperlink ref="C120" r:id="rId1750" display="https://fbref.com/en/country/POR/Portugal-Football" xr:uid="{A1D95880-B7A1-4547-9DDF-F3A3DC8F2C9E}"/>
    <hyperlink ref="E120" r:id="rId1751" display="https://fbref.com/en/squads/fd962109/Fulham-Stats" xr:uid="{C21A8AFD-0ECF-413B-80E3-C799677D3F80}"/>
    <hyperlink ref="AD120" r:id="rId1752" display="https://fbref.com/en/players/a78ff07f/matchlogs/2023-2024/summary/Joao-Palhinha-Match-Logs" xr:uid="{F177F0D1-7C66-48C9-9A59-D7829B3C6807}"/>
    <hyperlink ref="B471" r:id="rId1753" display="https://fbref.com/en/players/dc7f8a28/Cole-Palmer" xr:uid="{6FF2D40E-33BD-476B-A182-C8F552A6B022}"/>
    <hyperlink ref="C471" r:id="rId1754" display="https://fbref.com/en/country/ENG/England-Football" xr:uid="{076D02CE-CE81-414D-96DD-9E53186CEB98}"/>
    <hyperlink ref="E471" r:id="rId1755" display="https://fbref.com/en/squads/b8fd03ef/Manchester-City-Stats" xr:uid="{6BD34BAF-A9D0-44B2-AEFF-F31FE6F4A82E}"/>
    <hyperlink ref="AD471" r:id="rId1756" display="https://fbref.com/en/players/dc7f8a28/matchlogs/2023-2024/summary/Cole-Palmer-Match-Logs" xr:uid="{AA996CC4-0BE6-4A51-B6DB-9D96DA24A07A}"/>
    <hyperlink ref="B177" r:id="rId1757" display="https://fbref.com/en/players/dc7f8a28/Cole-Palmer" xr:uid="{B34B1AA9-A9A8-4D31-953F-13E765EFB003}"/>
    <hyperlink ref="C177" r:id="rId1758" display="https://fbref.com/en/country/ENG/England-Football" xr:uid="{CE3BAA0C-BB7B-4271-A27E-E8B841E00E7A}"/>
    <hyperlink ref="E177" r:id="rId1759" display="https://fbref.com/en/squads/cff3d9bb/Chelsea-Stats" xr:uid="{35F0CD3E-00B0-4E50-AED3-5112B4A21ABE}"/>
    <hyperlink ref="AD177" r:id="rId1760" display="https://fbref.com/en/players/dc7f8a28/matchlogs/2023-2024/summary/Cole-Palmer-Match-Logs" xr:uid="{BFA380DC-F2BD-4C9E-891D-57198D6BDBB0}"/>
    <hyperlink ref="B54" r:id="rId1761" display="https://fbref.com/en/players/e0bc6fdc/Emerson-Palmieri" xr:uid="{97F4EFCA-362F-4363-B729-6FE8DEDD2E3E}"/>
    <hyperlink ref="C54" r:id="rId1762" display="https://fbref.com/en/country/ITA/Italy-Football" xr:uid="{D58EAE4A-2F41-474E-94AE-53A181E3CE63}"/>
    <hyperlink ref="E54" r:id="rId1763" display="https://fbref.com/en/squads/7c21e445/West-Ham-United-Stats" xr:uid="{26C4D325-91E1-4C92-9F86-84A550BCA202}"/>
    <hyperlink ref="AD54" r:id="rId1764" display="https://fbref.com/en/players/e0bc6fdc/matchlogs/2023-2024/summary/Emerson-Palmieri-Match-Logs" xr:uid="{82E64D5F-A15B-4595-8DD5-5BA848BD080B}"/>
    <hyperlink ref="B55" r:id="rId1765" display="https://fbref.com/en/players/9b6f7fd5/Lucas-Paqueta" xr:uid="{C09BED63-F477-4B1C-A3F5-A266A956855F}"/>
    <hyperlink ref="C55" r:id="rId1766" display="https://fbref.com/en/country/BRA/Brazil-Football" xr:uid="{5EF94EBE-0255-4653-8D8A-02ED2538C4A2}"/>
    <hyperlink ref="E55" r:id="rId1767" display="https://fbref.com/en/squads/7c21e445/West-Ham-United-Stats" xr:uid="{E1CB3B18-985B-4986-92C4-F98FB351C4E3}"/>
    <hyperlink ref="AD55" r:id="rId1768" display="https://fbref.com/en/players/9b6f7fd5/matchlogs/2023-2024/summary/Lucas-Paqueta-Match-Logs" xr:uid="{0312AB4B-51CE-459B-A04B-3E38EF935A6B}"/>
    <hyperlink ref="B458" r:id="rId1769" display="https://fbref.com/en/players/32163807/Ben-Parkinson" xr:uid="{ADBC49FE-47F7-4E91-981F-132E4DDF8E25}"/>
    <hyperlink ref="C458" r:id="rId1770" display="https://fbref.com/en/country/ENG/England-Football" xr:uid="{AABD8213-7DC9-4C2C-AA44-F6848EEB66E1}"/>
    <hyperlink ref="E458" r:id="rId1771" display="https://fbref.com/en/squads/b2b47a98/Newcastle-United-Stats" xr:uid="{472F97EB-B761-4BCB-B56B-BFA97061576D}"/>
    <hyperlink ref="AD458" r:id="rId1772" display="https://fbref.com/en/players/32163807/matchlogs/2023-2024/summary/Ben-Parkinson-Match-Logs" xr:uid="{A1CCAC52-3C22-4D85-9592-82EC845C47DB}"/>
    <hyperlink ref="B351" r:id="rId1773" display="https://fbref.com/en/players/529f49ab/Thomas-Partey" xr:uid="{915E4590-2D50-44E4-90E9-EEFBD7EE4CE2}"/>
    <hyperlink ref="C351" r:id="rId1774" display="https://fbref.com/en/country/GHA/Ghana-Football" xr:uid="{FF14068B-A18A-4378-B84E-AD9A2F9017B2}"/>
    <hyperlink ref="E351" r:id="rId1775" display="https://fbref.com/en/squads/18bb7c10/Arsenal-Stats" xr:uid="{19340322-0979-4333-8A3A-C3B34CE3F485}"/>
    <hyperlink ref="AD351" r:id="rId1776" display="https://fbref.com/en/players/529f49ab/matchlogs/2023-2024/summary/Thomas-Partey-Match-Logs" xr:uid="{47B67199-ABF9-4CEB-BB87-09672AE226E5}"/>
    <hyperlink ref="B244" r:id="rId1777" display="https://fbref.com/en/players/230f0471/Nathan-Patterson" xr:uid="{05A24863-4E00-43B0-9651-A5D16B0C0CBD}"/>
    <hyperlink ref="C244" r:id="rId1778" display="https://fbref.com/en/country/SCO/Scotland-Football" xr:uid="{BC8F130D-8D5B-4DE2-B516-9576A9376D7F}"/>
    <hyperlink ref="E244" r:id="rId1779" display="https://fbref.com/en/squads/d3fd31cc/Everton-Stats" xr:uid="{95DB7911-2049-4C24-83CB-44ED6A9C5BAE}"/>
    <hyperlink ref="AD244" r:id="rId1780" display="https://fbref.com/en/players/230f0471/matchlogs/2023-2024/summary/Nathan-Patterson-Match-Logs" xr:uid="{BA303ABB-593E-4F82-B884-B8985C8C9375}"/>
    <hyperlink ref="B479" r:id="rId1781" display="https://fbref.com/en/players/ea1a5662/Myles-Peart-Harris" xr:uid="{CE861D09-0283-4D30-88D4-E888AA5919BC}"/>
    <hyperlink ref="C479" r:id="rId1782" display="https://fbref.com/en/country/ENG/England-Football" xr:uid="{B517D3B4-87B3-4252-984E-479CCED833B1}"/>
    <hyperlink ref="E479" r:id="rId1783" display="https://fbref.com/en/squads/cd051869/Brentford-Stats" xr:uid="{E8CD8118-4E80-42D5-AF5E-4F8F8CB62F59}"/>
    <hyperlink ref="AD479" r:id="rId1784" display="https://fbref.com/en/players/ea1a5662/matchlogs/2023-2024/summary/Myles-Peart-Harris-Match-Logs" xr:uid="{2F66D143-B5C4-40A8-ACFA-CE3799F7FB32}"/>
    <hyperlink ref="B474" r:id="rId1785" display="https://fbref.com/en/players/767d9605/Sydie-Peck" xr:uid="{F4E078E5-C7EC-407F-8FED-F2F871D8904E}"/>
    <hyperlink ref="C474" r:id="rId1786" display="https://fbref.com/en/country/ENG/England-Football" xr:uid="{39271592-C4DC-49FD-80DC-5FA269CC3853}"/>
    <hyperlink ref="E474" r:id="rId1787" display="https://fbref.com/en/squads/1df6b87e/Sheffield-United-Stats" xr:uid="{1F4CAB31-B119-4204-8BB9-B062B0205045}"/>
    <hyperlink ref="AD474" r:id="rId1788" display="https://fbref.com/en/players/767d9605/matchlogs/2023-2024/summary/Sydie-Peck-Match-Logs" xr:uid="{48CFEB07-EC26-43EC-A7F0-1C41A6185EC9}"/>
    <hyperlink ref="B394" r:id="rId1789" display="https://fbref.com/en/players/ac7e7b1c/Facundo-Pellistri" xr:uid="{F83871E1-A705-4279-99F7-468A47CCC59B}"/>
    <hyperlink ref="C394" r:id="rId1790" display="https://fbref.com/en/country/URU/Uruguay-Football" xr:uid="{0006B350-ACC1-4240-AA85-4CA27D9030A2}"/>
    <hyperlink ref="E394" r:id="rId1791" display="https://fbref.com/en/squads/19538871/Manchester-United-Stats" xr:uid="{ED185059-FE6E-4C6F-8D05-E36C7C8FC872}"/>
    <hyperlink ref="AD394" r:id="rId1792" display="https://fbref.com/en/players/ac7e7b1c/matchlogs/2023-2024/summary/Facundo-Pellistri-Match-Logs" xr:uid="{5DFAF0BC-7F2B-4CD7-8D95-6F6F33ED0770}"/>
    <hyperlink ref="B112" r:id="rId1793" display="https://fbref.com/en/players/6639e500/Andreas-Pereira" xr:uid="{3D5F6D73-99F8-4019-8519-7A6B3B9ABBAC}"/>
    <hyperlink ref="C112" r:id="rId1794" display="https://fbref.com/en/country/BRA/Brazil-Football" xr:uid="{D9EC959C-5338-438E-9EF3-2A4E4F4F7D0F}"/>
    <hyperlink ref="E112" r:id="rId1795" display="https://fbref.com/en/squads/fd962109/Fulham-Stats" xr:uid="{FF9F62D6-E60E-4616-AC5B-0D6C1F476DEC}"/>
    <hyperlink ref="AD112" r:id="rId1796" display="https://fbref.com/en/players/6639e500/matchlogs/2023-2024/summary/Andreas-Pereira-Match-Logs" xr:uid="{10137512-6B82-4C19-8F00-9551331AD0AC}"/>
    <hyperlink ref="B418" r:id="rId1797" display="https://fbref.com/en/players/6fe90922/Ivan-Perisic" xr:uid="{59048D15-CE7B-4E41-AA02-A8C3E5BAEDEB}"/>
    <hyperlink ref="C418" r:id="rId1798" display="https://fbref.com/en/country/CRO/Croatia-Football" xr:uid="{52CA3001-357A-4339-8201-71268F6CE1DF}"/>
    <hyperlink ref="E418" r:id="rId1799" display="https://fbref.com/en/squads/361ca564/Tottenham-Hotspur-Stats" xr:uid="{02543EC9-34E2-4A10-8CE7-2D5E7524DFA5}"/>
    <hyperlink ref="AD418" r:id="rId1800" display="https://fbref.com/en/players/6fe90922/matchlogs/2023-2024/summary/Ivan-Perisic-Match-Logs" xr:uid="{13F1B7A1-1EF7-4A22-BF0D-FD49E1553EC6}"/>
    <hyperlink ref="B588" r:id="rId1801" display="https://fbref.com/en/players/53552942/Maximo-Perrone" xr:uid="{80C59713-51EC-49F2-9D38-284E0520A6BA}"/>
    <hyperlink ref="C588" r:id="rId1802" display="https://fbref.com/en/country/ARG/Argentina-Football" xr:uid="{0C45A45E-2A39-4775-A28D-1FEB6C6E9BFA}"/>
    <hyperlink ref="E588" r:id="rId1803" display="https://fbref.com/en/squads/b8fd03ef/Manchester-City-Stats" xr:uid="{07A718E0-35A7-4A4C-B8B3-98D9875204DD}"/>
    <hyperlink ref="AD588" r:id="rId1804" display="https://fbref.com/en/players/53552942/matchlogs/2023-2024/summary/Maximo-Perrone-Match-Logs" xr:uid="{1A606E11-68B0-4B3F-90C1-438AE5AF737B}"/>
    <hyperlink ref="B482" r:id="rId1805" display="https://fbref.com/en/players/0cf321c8/Djordje-Petrovic" xr:uid="{5D5701A3-111D-44EA-81B7-4B713E8C0333}"/>
    <hyperlink ref="C482" r:id="rId1806" display="https://fbref.com/en/country/SRB/Serbia-Football" xr:uid="{17ED4CAA-2CDF-448D-8FF7-FB768A4BA60E}"/>
    <hyperlink ref="E482" r:id="rId1807" display="https://fbref.com/en/squads/cff3d9bb/Chelsea-Stats" xr:uid="{2373F9B4-92AC-4EE3-A1F0-6E4A85813B10}"/>
    <hyperlink ref="AD482" r:id="rId1808" display="https://fbref.com/en/players/0cf321c8/matchlogs/2023-2024/summary/Djordje-Petrovic-Match-Logs" xr:uid="{0C893C1F-B88D-417F-AB5F-337D716A415A}"/>
    <hyperlink ref="B589" r:id="rId1809" display="https://fbref.com/en/players/4f21d3af/Ashley-Phillips" xr:uid="{EFF7FB7C-3397-4748-9B4C-5EDDC6056047}"/>
    <hyperlink ref="C589" r:id="rId1810" display="https://fbref.com/en/country/WAL/Wales-Football" xr:uid="{0D3BA428-2D9B-431C-838F-96CCB5960AA3}"/>
    <hyperlink ref="E589" r:id="rId1811" display="https://fbref.com/en/squads/361ca564/Tottenham-Hotspur-Stats" xr:uid="{4DD16B99-1C7F-49C9-A977-BEE53D2E75CA}"/>
    <hyperlink ref="AD589" r:id="rId1812" display="https://fbref.com/en/players/4f21d3af/matchlogs/2023-2024/summary/Ashley-Phillips-Match-Logs" xr:uid="{B5FC4E0F-0992-4C9C-8DE4-955499B743C6}"/>
    <hyperlink ref="B424" r:id="rId1813" display="https://fbref.com/en/players/4f565d77/Kalvin-Phillips" xr:uid="{22C29174-B36B-441D-8FED-93C092F7B1DB}"/>
    <hyperlink ref="C424" r:id="rId1814" display="https://fbref.com/en/country/ENG/England-Football" xr:uid="{1CF1F8FF-B010-459F-976B-ED3EE3620351}"/>
    <hyperlink ref="E424" r:id="rId1815" display="https://fbref.com/en/squads/b8fd03ef/Manchester-City-Stats" xr:uid="{4ECFC66B-0BE8-445E-AFDC-CCB205735D58}"/>
    <hyperlink ref="AD424" r:id="rId1816" display="https://fbref.com/en/players/4f565d77/matchlogs/2023-2024/summary/Kalvin-Phillips-Match-Logs" xr:uid="{3D3D3ED0-32D6-4805-8FA6-0B4D7D4AE9E3}"/>
    <hyperlink ref="B489" r:id="rId1817" display="https://fbref.com/en/players/19f4d211/Jaden-Philogene-Bidace" xr:uid="{AA245092-FF5A-4028-A92B-C718F3D352C2}"/>
    <hyperlink ref="C489" r:id="rId1818" display="https://fbref.com/en/country/ENG/England-Football" xr:uid="{EE548B3C-5DCF-444A-A323-C2DB36A8EDE8}"/>
    <hyperlink ref="E489" r:id="rId1819" display="https://fbref.com/en/squads/8602292d/Aston-Villa-Stats" xr:uid="{25F8DDAF-07DA-4CC1-A5D7-BFF03F0E1D32}"/>
    <hyperlink ref="AD489" r:id="rId1820" display="https://fbref.com/en/players/19f4d211/matchlogs/2023-2024/summary/Jaden-Philogene-Bidace-Match-Logs" xr:uid="{9EF00E70-6762-4387-B908-351523FA6583}"/>
    <hyperlink ref="B10" r:id="rId1821" display="https://fbref.com/en/players/4806ec67/Jordan-Pickford" xr:uid="{5D9C4D27-6629-4FA4-8881-714628B26F82}"/>
    <hyperlink ref="C10" r:id="rId1822" display="https://fbref.com/en/country/ENG/England-Football" xr:uid="{D2E9C438-85EF-4ADC-AC73-4E49A7162377}"/>
    <hyperlink ref="E10" r:id="rId1823" display="https://fbref.com/en/squads/d3fd31cc/Everton-Stats" xr:uid="{4824B8E0-1B42-48DD-BF3C-C16CF5E17C30}"/>
    <hyperlink ref="AD10" r:id="rId1824" display="https://fbref.com/en/players/4806ec67/matchlogs/2023-2024/summary/Jordan-Pickford-Match-Logs" xr:uid="{767F0E1D-C7DD-4301-A7E2-DB6E5BD38FBD}"/>
    <hyperlink ref="B11" r:id="rId1825" display="https://fbref.com/en/players/e541326e/Ethan-Pinnock" xr:uid="{8A115733-B1A6-4115-B76F-4991438364C4}"/>
    <hyperlink ref="C11" r:id="rId1826" display="https://fbref.com/en/country/JAM/Jamaica-Football" xr:uid="{65FA8B0D-43D6-4834-865C-328B8D2D52DD}"/>
    <hyperlink ref="E11" r:id="rId1827" display="https://fbref.com/en/squads/cd051869/Brentford-Stats" xr:uid="{A80FBCF3-2257-4EF7-B658-9B15792696E4}"/>
    <hyperlink ref="AD11" r:id="rId1828" display="https://fbref.com/en/players/e541326e/matchlogs/2023-2024/summary/Ethan-Pinnock-Match-Logs" xr:uid="{DFD86818-F28E-4331-951B-F6C6E3C1F202}"/>
    <hyperlink ref="B590" r:id="rId1829" display="https://fbref.com/en/players/b3cafda8/Marcelo-Pitaluga" xr:uid="{1B4EAE06-E46B-4BD5-A289-74C083075870}"/>
    <hyperlink ref="C590" r:id="rId1830" display="https://fbref.com/en/country/BRA/Brazil-Football" xr:uid="{4500E8C7-70E5-4A35-B94D-41BEAFC2D030}"/>
    <hyperlink ref="E590" r:id="rId1831" display="https://fbref.com/en/squads/822bd0ba/Liverpool-Stats" xr:uid="{9C7E1868-B951-4CB6-B19D-C1B87CEDF6DF}"/>
    <hyperlink ref="AD590" r:id="rId1832" display="https://fbref.com/en/players/b3cafda8/matchlogs/2023-2024/summary/Marcelo-Pitaluga-Match-Logs" xr:uid="{822B4B6C-19C3-47A3-9271-A48AB4FB18E5}"/>
    <hyperlink ref="B72" r:id="rId1833" display="https://fbref.com/en/players/4b40d9ca/Nick-Pope" xr:uid="{124E7019-87A3-4F72-AE97-BF49E2DA45AD}"/>
    <hyperlink ref="C72" r:id="rId1834" display="https://fbref.com/en/country/ENG/England-Football" xr:uid="{68ACE647-E7C2-4B99-9141-18AF6F298679}"/>
    <hyperlink ref="E72" r:id="rId1835" display="https://fbref.com/en/squads/b2b47a98/Newcastle-United-Stats" xr:uid="{8115D45E-3BE1-4487-8FFF-E96CADE8CA87}"/>
    <hyperlink ref="AD72" r:id="rId1836" display="https://fbref.com/en/players/4b40d9ca/matchlogs/2023-2024/summary/Nick-Pope-Match-Logs" xr:uid="{A412992B-715D-4DDE-9BD9-F93D90C1C40E}"/>
    <hyperlink ref="B41" r:id="rId1837" display="https://fbref.com/en/players/27d0a506/Pedro-Porro" xr:uid="{355B55AC-93BE-4061-944A-187147034156}"/>
    <hyperlink ref="C41" r:id="rId1838" display="https://fbref.com/en/country/ESP/Spain-Football" xr:uid="{37FF736B-0D68-4A5D-B269-49276993FB7F}"/>
    <hyperlink ref="E41" r:id="rId1839" display="https://fbref.com/en/squads/361ca564/Tottenham-Hotspur-Stats" xr:uid="{FFFAAD80-619C-4FAE-BC58-50A93680FFB6}"/>
    <hyperlink ref="AD41" r:id="rId1840" display="https://fbref.com/en/players/27d0a506/matchlogs/2023-2024/summary/Pedro-Porro-Match-Logs" xr:uid="{9B193056-C3F7-4798-AE08-868F92B27663}"/>
    <hyperlink ref="B380" r:id="rId1841" display="https://fbref.com/en/players/4125cb98/Jarrell-Quansah" xr:uid="{6A31DCFD-0BDC-4955-B2F0-8FC9704CA349}"/>
    <hyperlink ref="C380" r:id="rId1842" display="https://fbref.com/en/country/ENG/England-Football" xr:uid="{AC6B6A39-4680-45A7-8658-524D0EEE57C5}"/>
    <hyperlink ref="E380" r:id="rId1843" display="https://fbref.com/en/squads/822bd0ba/Liverpool-Stats" xr:uid="{CB2776DE-B852-473C-A849-F447F70ED9CD}"/>
    <hyperlink ref="AD380" r:id="rId1844" display="https://fbref.com/en/players/4125cb98/matchlogs/2023-2024/summary/Jarrell-Quansah-Match-Logs" xr:uid="{4B7EABEA-F88B-499D-9380-689B4D43454B}"/>
    <hyperlink ref="B376" r:id="rId1845" display="https://fbref.com/en/players/67f649be/Ionut-Radu" xr:uid="{DE2569AF-A748-4549-A5B1-0364BBE43948}"/>
    <hyperlink ref="C376" r:id="rId1846" display="https://fbref.com/en/country/ROU/Romania-Football" xr:uid="{10E1BB73-4686-4E97-A4A7-129934F6F5F6}"/>
    <hyperlink ref="E376" r:id="rId1847" display="https://fbref.com/en/squads/4ba7cbea/Bournemouth-Stats" xr:uid="{3C1F595F-2137-45DA-930D-821FB67BF1AD}"/>
    <hyperlink ref="AD376" r:id="rId1848" display="https://fbref.com/en/players/67f649be/matchlogs/2023-2024/summary/Ionut-Radu-Match-Logs" xr:uid="{155A00E0-353B-4B04-85D5-141813935844}"/>
    <hyperlink ref="B404" r:id="rId1849" display="https://fbref.com/en/players/45685411/Jesuran-Rak-Sakyi" xr:uid="{A650797A-F8F9-41AA-8928-99F269297996}"/>
    <hyperlink ref="C404" r:id="rId1850" display="https://fbref.com/en/country/ENG/England-Football" xr:uid="{41DEB1DD-5D66-406F-89AD-B9FBC2181D12}"/>
    <hyperlink ref="E404" r:id="rId1851" display="https://fbref.com/en/squads/47c64c55/Crystal-Palace-Stats" xr:uid="{AA091CAB-A956-42B3-8D34-BDF821CAB69B}"/>
    <hyperlink ref="AD404" r:id="rId1852" display="https://fbref.com/en/players/45685411/matchlogs/2023-2024/summary/Jesuran-Rak-Sakyi-Match-Logs" xr:uid="{8FDCCFFF-66AA-4442-91BA-59F2A6C589DF}"/>
    <hyperlink ref="B290" r:id="rId1853" display="https://fbref.com/en/players/466fb2c5/Aaron-Ramsdale" xr:uid="{29E03550-57CC-4ACD-9FBC-F973F2DDC743}"/>
    <hyperlink ref="C290" r:id="rId1854" display="https://fbref.com/en/country/ENG/England-Football" xr:uid="{97D49DB2-977A-42E8-ADC1-308B9E982F15}"/>
    <hyperlink ref="E290" r:id="rId1855" display="https://fbref.com/en/squads/18bb7c10/Arsenal-Stats" xr:uid="{7921DF39-B581-4034-BFC4-70356B9CDBD6}"/>
    <hyperlink ref="AD290" r:id="rId1856" display="https://fbref.com/en/players/466fb2c5/matchlogs/2023-2024/summary/Aaron-Ramsdale-Match-Logs" xr:uid="{08591DB3-46EA-4575-8A51-920864087BB8}"/>
    <hyperlink ref="B348" r:id="rId1857" display="https://fbref.com/en/players/e1618c22/Aaron-Ramsey" xr:uid="{84B8BBE5-2570-4D1E-8F1B-F6723AADB735}"/>
    <hyperlink ref="C348" r:id="rId1858" display="https://fbref.com/en/country/ENG/England-Football" xr:uid="{863A7391-C7E5-45CA-8F7D-B4F10C4A2E0A}"/>
    <hyperlink ref="E348" r:id="rId1859" display="https://fbref.com/en/squads/943e8050/Burnley-Stats" xr:uid="{988EB1B9-8625-408F-B770-E4CDFB58466C}"/>
    <hyperlink ref="AD348" r:id="rId1860" display="https://fbref.com/en/players/e1618c22/matchlogs/2023-2024/summary/Aaron-Ramsey-Match-Logs" xr:uid="{911AFB37-C17B-4A19-82D1-D98F83EBA979}"/>
    <hyperlink ref="B400" r:id="rId1861" display="https://fbref.com/en/players/1544f145/Jacob-Ramsey" xr:uid="{FD3C1323-A219-4B40-BC55-E4C3D3D41E21}"/>
    <hyperlink ref="C400" r:id="rId1862" display="https://fbref.com/en/country/ENG/England-Football" xr:uid="{306E487C-FF58-4F26-B248-56AFFB7C0793}"/>
    <hyperlink ref="E400" r:id="rId1863" display="https://fbref.com/en/squads/8602292d/Aston-Villa-Stats" xr:uid="{B02E3E3F-DD77-41B6-B08D-84F9EDAB189A}"/>
    <hyperlink ref="AD400" r:id="rId1864" display="https://fbref.com/en/players/1544f145/matchlogs/2023-2024/summary/Jacob-Ramsey-Match-Logs" xr:uid="{8388A9E9-FC58-47B2-B400-77DEAC728FB9}"/>
    <hyperlink ref="B111" r:id="rId1865" display="https://fbref.com/en/players/a1d5bd30/Marcus-Rashford" xr:uid="{4CE338E1-FF75-49DF-A37F-621FC9FA9E0E}"/>
    <hyperlink ref="C111" r:id="rId1866" display="https://fbref.com/en/country/ENG/England-Football" xr:uid="{208B2E41-D5ED-45C3-BD61-B66A83156308}"/>
    <hyperlink ref="E111" r:id="rId1867" display="https://fbref.com/en/squads/19538871/Manchester-United-Stats" xr:uid="{B63A537C-5004-4C3C-B1A3-B816C7560F07}"/>
    <hyperlink ref="AD111" r:id="rId1868" display="https://fbref.com/en/players/a1d5bd30/matchlogs/2023-2024/summary/Marcus-Rashford-Match-Logs" xr:uid="{3C3377D1-43CC-4B6E-8818-EF594C55195F}"/>
    <hyperlink ref="B142" r:id="rId1869" display="https://fbref.com/en/players/98ea5115/David-Raya" xr:uid="{A1D5DBB2-DD7A-44A4-A0A1-511062F357AE}"/>
    <hyperlink ref="C142" r:id="rId1870" display="https://fbref.com/en/country/ESP/Spain-Football" xr:uid="{4E361B99-0BA5-4684-B53E-47F0C7FDC970}"/>
    <hyperlink ref="E142" r:id="rId1871" display="https://fbref.com/en/squads/18bb7c10/Arsenal-Stats" xr:uid="{9711E854-0EE9-4267-81F1-6144911FEA1C}"/>
    <hyperlink ref="AD142" r:id="rId1872" display="https://fbref.com/en/players/98ea5115/matchlogs/2023-2024/summary/David-Raya-Match-Logs" xr:uid="{B46A6A77-83D0-4E5A-9BEB-C0E585975973}"/>
    <hyperlink ref="B591" r:id="rId1873" display="https://fbref.com/en/players/9ad8d732/Jadan-Raymond" xr:uid="{9915A8B3-D1E2-4A2F-8048-9C1E5DA26B48}"/>
    <hyperlink ref="C591" r:id="rId1874" display="https://fbref.com/en/country/WAL/Wales-Football" xr:uid="{369D7AC9-138B-4E43-A90E-79AF94CFF505}"/>
    <hyperlink ref="E591" r:id="rId1875" display="https://fbref.com/en/squads/47c64c55/Crystal-Palace-Stats" xr:uid="{8BEC2861-2D87-4F28-BFF7-5B0D809E0ED0}"/>
    <hyperlink ref="AD591" r:id="rId1876" display="https://fbref.com/en/players/9ad8d732/matchlogs/2023-2024/summary/Jadan-Raymond-Match-Logs" xr:uid="{A7AF33CC-79E8-4351-8FAB-073D8BA0B0A7}"/>
    <hyperlink ref="B100" r:id="rId1877" display="https://fbref.com/en/players/28b40c9c/Tim-Ream" xr:uid="{72D106B7-3FCF-4317-AAF6-88AD7715E040}"/>
    <hyperlink ref="C100" r:id="rId1878" display="https://fbref.com/en/country/USA/United-States-Football" xr:uid="{1708772C-6908-4B72-AE6D-26CE8E2FB2CA}"/>
    <hyperlink ref="E100" r:id="rId1879" display="https://fbref.com/en/squads/fd962109/Fulham-Stats" xr:uid="{82448BDD-79D7-4BC3-9DE4-AF0776181B06}"/>
    <hyperlink ref="AD100" r:id="rId1880" display="https://fbref.com/en/players/28b40c9c/matchlogs/2023-2024/summary/Tim-Ream-Match-Logs" xr:uid="{844E6EFD-D585-42D3-8597-4C7A75C760E1}"/>
    <hyperlink ref="B414" r:id="rId1881" display="https://fbref.com/en/players/ab651565/Nathan-Redmond" xr:uid="{0DD6C21A-6199-44DF-ABFD-4CD3F0D0A5E3}"/>
    <hyperlink ref="C414" r:id="rId1882" display="https://fbref.com/en/country/ENG/England-Football" xr:uid="{A1285699-409A-4DE9-B7AC-7EA3A47E3EAE}"/>
    <hyperlink ref="E414" r:id="rId1883" display="https://fbref.com/en/squads/943e8050/Burnley-Stats" xr:uid="{F6B19934-26BC-44AF-B0DC-A6E8DA3C747B}"/>
    <hyperlink ref="AD414" r:id="rId1884" display="https://fbref.com/en/players/ab651565/matchlogs/2023-2024/summary/Nathan-Redmond-Match-Logs" xr:uid="{76DCF976-49F2-4FE7-87E9-2D8D81F664F2}"/>
    <hyperlink ref="B208" r:id="rId1885" display="https://fbref.com/en/players/803ae100/Harrison-Reed" xr:uid="{0294779F-7101-4D7D-864B-B3F14EEA8B82}"/>
    <hyperlink ref="C208" r:id="rId1886" display="https://fbref.com/en/country/ENG/England-Football" xr:uid="{487C64FF-9005-4972-9003-7B4CC022A43D}"/>
    <hyperlink ref="E208" r:id="rId1887" display="https://fbref.com/en/squads/fd962109/Fulham-Stats" xr:uid="{9009DC79-D916-420E-A577-843B6247C96E}"/>
    <hyperlink ref="AD208" r:id="rId1888" display="https://fbref.com/en/players/803ae100/matchlogs/2023-2024/summary/Harrison-Reed-Match-Logs" xr:uid="{C8A21720-8CDD-45A2-94E0-05B220BED304}"/>
    <hyperlink ref="B305" r:id="rId1889" display="https://fbref.com/en/players/3353737a/Sergio-Reguilon" xr:uid="{E5237DB0-1306-4E1B-94FD-603FB7FB494F}"/>
    <hyperlink ref="C305" r:id="rId1890" display="https://fbref.com/en/country/ESP/Spain-Football" xr:uid="{3FFF56BA-46EF-48F3-9CC0-6A9D9AA4E18F}"/>
    <hyperlink ref="E305" r:id="rId1891" display="https://fbref.com/en/squads/19538871/Manchester-United-Stats" xr:uid="{DA1D0264-D1BE-4FF3-862E-019B3B580A2F}"/>
    <hyperlink ref="AD305" r:id="rId1892" display="https://fbref.com/en/players/3353737a/matchlogs/2023-2024/summary/Sergio-Reguilon-Match-Logs" xr:uid="{D592B426-0470-4B51-90F2-C93E41317413}"/>
    <hyperlink ref="B233" r:id="rId1893" display="https://fbref.com/en/players/0f7533cd/Bobby-Reid" xr:uid="{6D6F2E72-0296-487A-A6EF-0F764D1B5327}"/>
    <hyperlink ref="C233" r:id="rId1894" display="https://fbref.com/en/country/JAM/Jamaica-Football" xr:uid="{6E3963AB-3787-45CB-B67C-C71B9B597889}"/>
    <hyperlink ref="E233" r:id="rId1895" display="https://fbref.com/en/squads/fd962109/Fulham-Stats" xr:uid="{BDD9F214-426E-4B52-93AA-4DCB8B7CDE81}"/>
    <hyperlink ref="AD233" r:id="rId1896" display="https://fbref.com/en/players/0f7533cd/matchlogs/2023-2024/summary/Bobby-Reid-Match-Logs" xr:uid="{390943A3-DF52-44A6-BF68-9DC00A59E217}"/>
    <hyperlink ref="B32" r:id="rId1897" display="https://fbref.com/en/players/1c7012b8/Declan-Rice" xr:uid="{AE5B35F0-5C77-446E-A4B6-C6BAEDA96366}"/>
    <hyperlink ref="C32" r:id="rId1898" display="https://fbref.com/en/country/ENG/England-Football" xr:uid="{12B7C552-2840-4D36-BEED-6EF0BF7B2B7A}"/>
    <hyperlink ref="E32" r:id="rId1899" display="https://fbref.com/en/squads/18bb7c10/Arsenal-Stats" xr:uid="{B905805B-7FC3-4DD7-9870-2CF4AEB6BF12}"/>
    <hyperlink ref="AD32" r:id="rId1900" display="https://fbref.com/en/players/1c7012b8/matchlogs/2023-2024/summary/Declan-Rice-Match-Logs" xr:uid="{5E27E969-E184-4A4D-BD46-C4496217E6AC}"/>
    <hyperlink ref="B315" r:id="rId1901" display="https://fbref.com/en/players/0a3d6d2b/Chris-Richards" xr:uid="{BD24ACD4-A9A2-49F7-8976-44615A8F51B5}"/>
    <hyperlink ref="C315" r:id="rId1902" display="https://fbref.com/en/country/USA/United-States-Football" xr:uid="{E1A6F084-FBF9-4D33-A952-0F2FECA48A09}"/>
    <hyperlink ref="E315" r:id="rId1903" display="https://fbref.com/en/squads/47c64c55/Crystal-Palace-Stats" xr:uid="{5F705F93-2BD7-4F7B-A2B1-7813A46501A9}"/>
    <hyperlink ref="AD315" r:id="rId1904" display="https://fbref.com/en/players/0a3d6d2b/matchlogs/2023-2024/summary/Chris-Richards-Match-Logs" xr:uid="{55F2F35D-3057-428A-B1E8-789AF14ED715}"/>
    <hyperlink ref="B237" r:id="rId1905" display="https://fbref.com/en/players/fa031b34/Richarlison" xr:uid="{B1B01C32-6F07-4C8A-BA99-6F783457A1CF}"/>
    <hyperlink ref="C237" r:id="rId1906" display="https://fbref.com/en/country/BRA/Brazil-Football" xr:uid="{F9BD0BAD-EFCD-4295-B091-9B7B2F7D4383}"/>
    <hyperlink ref="E237" r:id="rId1907" display="https://fbref.com/en/squads/361ca564/Tottenham-Hotspur-Stats" xr:uid="{7C8FCB8F-8048-4284-BB0E-92696F8DE513}"/>
    <hyperlink ref="AD237" r:id="rId1908" display="https://fbref.com/en/players/fa031b34/matchlogs/2023-2024/summary/Richarlison-Match-Logs" xr:uid="{FA9564FD-7D76-4617-8487-A5106912E9B7}"/>
    <hyperlink ref="B422" r:id="rId1909" display="https://fbref.com/en/players/7a1f2c08/Jairo-Riedewald" xr:uid="{1621A325-795E-435E-A8F1-69C8AEB9EF16}"/>
    <hyperlink ref="C422" r:id="rId1910" display="https://fbref.com/en/country/NED/Netherlands-Football" xr:uid="{6107F2EB-85B8-4E0F-B11B-EC8A10474C99}"/>
    <hyperlink ref="E422" r:id="rId1911" display="https://fbref.com/en/squads/47c64c55/Crystal-Palace-Stats" xr:uid="{095C20D2-E48F-4994-9AAE-A08A4FEA86E1}"/>
    <hyperlink ref="AD422" r:id="rId1912" display="https://fbref.com/en/players/7a1f2c08/matchlogs/2023-2024/summary/Jairo-Riedewald-Match-Logs" xr:uid="{572B052D-9F1D-4992-A909-D773B2EE0500}"/>
    <hyperlink ref="B421" r:id="rId1913" display="https://fbref.com/en/players/71ef519e/Matt-Ritchie" xr:uid="{E5995074-7295-4753-B02C-4395298CC535}"/>
    <hyperlink ref="C421" r:id="rId1914" display="https://fbref.com/en/country/SCO/Scotland-Football" xr:uid="{103DC150-57A6-4034-A5D7-09B440D310C4}"/>
    <hyperlink ref="E421" r:id="rId1915" display="https://fbref.com/en/squads/b2b47a98/Newcastle-United-Stats" xr:uid="{F1DD87DA-10F6-4A1A-A117-3341130DC780}"/>
    <hyperlink ref="AD421" r:id="rId1916" display="https://fbref.com/en/players/71ef519e/matchlogs/2023-2024/summary/Matt-Ritchie-Match-Logs" xr:uid="{FFD00059-6CB5-4984-B2D2-AEE0224028B0}"/>
    <hyperlink ref="B210" r:id="rId1917" display="https://fbref.com/en/players/24fae784/Connor-Roberts" xr:uid="{B97A0874-0D58-4CA3-BE5A-BD073136907A}"/>
    <hyperlink ref="C210" r:id="rId1918" display="https://fbref.com/en/country/WAL/Wales-Football" xr:uid="{5C433607-0E04-4251-BDA6-2A69683CB816}"/>
    <hyperlink ref="E210" r:id="rId1919" display="https://fbref.com/en/squads/943e8050/Burnley-Stats" xr:uid="{2363B95F-9751-47DD-BD8C-85FD8CB6885E}"/>
    <hyperlink ref="AD210" r:id="rId1920" display="https://fbref.com/en/players/24fae784/matchlogs/2023-2024/summary/Connor-Roberts-Match-Logs" xr:uid="{A0C8A70F-C58F-4E7C-9D63-07699A96686D}"/>
    <hyperlink ref="B215" r:id="rId1921" display="https://fbref.com/en/players/2e4f5f03/Andrew-Robertson" xr:uid="{B8306719-ECE0-46D0-949C-0E338BCD556E}"/>
    <hyperlink ref="C215" r:id="rId1922" display="https://fbref.com/en/country/SCO/Scotland-Football" xr:uid="{9796B055-689A-43B9-95A5-B0CD8C2D1383}"/>
    <hyperlink ref="E215" r:id="rId1923" display="https://fbref.com/en/squads/822bd0ba/Liverpool-Stats" xr:uid="{38D27D0D-3EC5-4481-911E-B04E5C8D4E4E}"/>
    <hyperlink ref="AD215" r:id="rId1924" display="https://fbref.com/en/players/2e4f5f03/matchlogs/2023-2024/summary/Andrew-Robertson-Match-Logs" xr:uid="{ADF44EC1-FC99-410F-87A9-2A222D419E49}"/>
    <hyperlink ref="B50" r:id="rId1925" display="https://fbref.com/en/players/289601e6/Antonee-Robinson" xr:uid="{4027007B-DDE0-4670-BDAC-0E7556FFABB0}"/>
    <hyperlink ref="C50" r:id="rId1926" display="https://fbref.com/en/country/USA/United-States-Football" xr:uid="{96D6990C-5F3D-44FE-A991-16D4D8203800}"/>
    <hyperlink ref="E50" r:id="rId1927" display="https://fbref.com/en/squads/fd962109/Fulham-Stats" xr:uid="{45A44750-6650-4922-9517-D1D52F4116E5}"/>
    <hyperlink ref="AD50" r:id="rId1928" display="https://fbref.com/en/players/289601e6/matchlogs/2023-2024/summary/Antonee-Robinson-Match-Logs" xr:uid="{607BABF1-FCEC-4693-B119-1D86B44AE7A6}"/>
    <hyperlink ref="B29" r:id="rId1929" display="https://fbref.com/en/players/7399c7a8/Jack-Robinson" xr:uid="{E930B955-C41D-4B3B-B3BA-23E3BF0536C9}"/>
    <hyperlink ref="C29" r:id="rId1930" display="https://fbref.com/en/country/ENG/England-Football" xr:uid="{1C545508-DE49-4559-98CE-6E1314CB2912}"/>
    <hyperlink ref="E29" r:id="rId1931" display="https://fbref.com/en/squads/1df6b87e/Sheffield-United-Stats" xr:uid="{EBB1512C-4C99-470D-8CD2-7EC494AB4B21}"/>
    <hyperlink ref="AD29" r:id="rId1932" display="https://fbref.com/en/players/7399c7a8/matchlogs/2023-2024/summary/Jack-Robinson-Match-Logs" xr:uid="{FA3D1BFE-1104-49E5-8360-E92E606E6F80}"/>
    <hyperlink ref="B592" r:id="rId1933" display="https://fbref.com/en/players/17acc2ed/Marek-Rodak" xr:uid="{4F1F5C54-DFEB-461E-A950-E6DD8E983C89}"/>
    <hyperlink ref="C592" r:id="rId1934" display="https://fbref.com/en/country/SVK/Slovakia-Football" xr:uid="{6DF5BD88-FD2E-4A29-92E1-5DBCAD254D05}"/>
    <hyperlink ref="E592" r:id="rId1935" display="https://fbref.com/en/squads/fd962109/Fulham-Stats" xr:uid="{BD140D5F-9587-4A6E-90F7-4043EC72CB50}"/>
    <hyperlink ref="AD592" r:id="rId1936" display="https://fbref.com/en/players/17acc2ed/matchlogs/2023-2024/summary/Marek-Rodak-Match-Logs" xr:uid="{375A1A73-92CD-4957-BEDB-D442B5E52709}"/>
    <hyperlink ref="B114" r:id="rId1937" display="https://fbref.com/en/players/6434f10d/Rodri" xr:uid="{1DB311AD-730A-4AFD-BC60-22F1AAE898E5}"/>
    <hyperlink ref="C114" r:id="rId1938" display="https://fbref.com/en/country/ESP/Spain-Football" xr:uid="{21C03603-4B8B-4CAB-BAF2-9996FE378C40}"/>
    <hyperlink ref="E114" r:id="rId1939" display="https://fbref.com/en/squads/b8fd03ef/Manchester-City-Stats" xr:uid="{6E04C9E1-D274-4D03-BEA5-8BD6D4B396A6}"/>
    <hyperlink ref="AD114" r:id="rId1940" display="https://fbref.com/en/players/6434f10d/matchlogs/2023-2024/summary/Rodri-Match-Logs" xr:uid="{C02C603E-9F03-4560-B3E0-5D61FC1561AE}"/>
    <hyperlink ref="B241" r:id="rId1941" display="https://fbref.com/en/players/4ab53cdb/Jay-Rodriguez" xr:uid="{9ED30967-330C-4542-8EA5-80E6C1C88EAB}"/>
    <hyperlink ref="C241" r:id="rId1942" display="https://fbref.com/en/country/ENG/England-Football" xr:uid="{97DDD68A-4C7D-49CC-A8AB-97E9E61A9FB2}"/>
    <hyperlink ref="E241" r:id="rId1943" display="https://fbref.com/en/squads/943e8050/Burnley-Stats" xr:uid="{F75BC229-6E33-4103-9035-28C07E6665D1}"/>
    <hyperlink ref="AD241" r:id="rId1944" display="https://fbref.com/en/players/4ab53cdb/matchlogs/2023-2024/summary/Jay-Rodriguez-Match-Logs" xr:uid="{4397D06D-C0C7-479D-9A78-855DEC8F8507}"/>
    <hyperlink ref="B269" r:id="rId1945" display="https://fbref.com/en/players/57c94db2/Mads-Roerslev" xr:uid="{F7AF346E-BB82-4268-8EAE-6EC3CC5C2C5A}"/>
    <hyperlink ref="C269" r:id="rId1946" display="https://fbref.com/en/country/DEN/Denmark-Football" xr:uid="{EB373380-1B12-432A-87A8-BE2979073F3D}"/>
    <hyperlink ref="E269" r:id="rId1947" display="https://fbref.com/en/squads/cd051869/Brentford-Stats" xr:uid="{30C65E4F-FAD1-4001-9358-2BCB27564835}"/>
    <hyperlink ref="AD269" r:id="rId1948" display="https://fbref.com/en/players/57c94db2/matchlogs/2023-2024/summary/Mads-Roerslev-Match-Logs" xr:uid="{BDE3D27C-6DF8-4864-B7AD-FA9F23E50C6A}"/>
    <hyperlink ref="B128" r:id="rId1949" display="https://fbref.com/en/players/a3d94a58/Cristian-Romero" xr:uid="{35392C79-FC16-4A66-966C-02A34FE1A581}"/>
    <hyperlink ref="C128" r:id="rId1950" display="https://fbref.com/en/country/ARG/Argentina-Football" xr:uid="{D9199B8C-5F80-45B8-922E-57BA578AD116}"/>
    <hyperlink ref="E128" r:id="rId1951" display="https://fbref.com/en/squads/361ca564/Tottenham-Hotspur-Stats" xr:uid="{FCB7B6BF-3828-4C59-B9DE-20BBB443A12B}"/>
    <hyperlink ref="AD128" r:id="rId1952" display="https://fbref.com/en/players/a3d94a58/matchlogs/2023-2024/summary/Cristian-Romero-Match-Logs" xr:uid="{03D19F82-0C35-4296-8E7D-816688F5755F}"/>
    <hyperlink ref="B324" r:id="rId1953" display="https://fbref.com/en/players/10a10454/Joe-Rothwell" xr:uid="{1FE85115-3383-44CD-9E1F-E1E927E3D2AA}"/>
    <hyperlink ref="C324" r:id="rId1954" display="https://fbref.com/en/country/ENG/England-Football" xr:uid="{E2A6BBC8-2A95-4547-AA92-6AA57FC35225}"/>
    <hyperlink ref="E324" r:id="rId1955" display="https://fbref.com/en/squads/4ba7cbea/Bournemouth-Stats" xr:uid="{5D7E3C66-9FEE-4428-9403-1FED9B213227}"/>
    <hyperlink ref="AD324" r:id="rId1956" display="https://fbref.com/en/players/10a10454/matchlogs/2023-2024/summary/Joe-Rothwell-Match-Logs" xr:uid="{644511F4-C45C-4C62-BBD5-9766BC959CA4}"/>
    <hyperlink ref="B216" r:id="rId1957" display="https://fbref.com/en/players/a9b1c319/Pelly-Ruddock-Mpanzu" xr:uid="{A7883966-34B2-40B8-B51F-999A49A854D2}"/>
    <hyperlink ref="C216" r:id="rId1958" display="https://fbref.com/en/country/COD/Congo-DR-Football" xr:uid="{CCC87C48-C122-4199-B7A9-DD0EC59D0AD8}"/>
    <hyperlink ref="E216" r:id="rId1959" display="https://fbref.com/en/squads/e297cd13/Luton-Town-Stats" xr:uid="{B096AB66-43B1-4904-B3B9-2AFAFCFCD109}"/>
    <hyperlink ref="AD216" r:id="rId1960" display="https://fbref.com/en/players/a9b1c319/matchlogs/2023-2024/summary/Pelly-Ruddock-Mpanzu-Match-Logs" xr:uid="{F1FC083E-B027-46A5-9B04-DD5F86CD54EB}"/>
    <hyperlink ref="B64" r:id="rId1961" display="https://fbref.com/en/players/903b6e8b/Jose-Sa" xr:uid="{8BB807E4-A610-4419-B2B3-E3349F14D4F1}"/>
    <hyperlink ref="C64" r:id="rId1962" display="https://fbref.com/en/country/POR/Portugal-Football" xr:uid="{87EB30F3-A56D-4D54-8D1B-EF933D145661}"/>
    <hyperlink ref="E64" r:id="rId1963" display="https://fbref.com/en/squads/8cec06e1/Wolverhampton-Wanderers-Stats" xr:uid="{EBC7CB96-BED5-4468-9C9D-C36306E22F6C}"/>
    <hyperlink ref="AD64" r:id="rId1964" display="https://fbref.com/en/players/903b6e8b/matchlogs/2023-2024/summary/Jose-Sa-Match-Logs" xr:uid="{00CD3671-C8B5-4F72-AD28-EFA6F9C93D09}"/>
    <hyperlink ref="B593" r:id="rId1965" display="https://fbref.com/en/players/187ab096/Charles-Sagoe-Jr" xr:uid="{9BBC5751-804E-46B3-96CE-F9E050425BA1}"/>
    <hyperlink ref="C593" r:id="rId1966" display="https://fbref.com/en/country/ENG/England-Football" xr:uid="{69BFE2BE-4B07-42F0-9F7C-F8EFBB5D670F}"/>
    <hyperlink ref="E593" r:id="rId1967" display="https://fbref.com/en/squads/18bb7c10/Arsenal-Stats" xr:uid="{56D55DA3-28B1-43E0-AA76-9247F981B884}"/>
    <hyperlink ref="AD593" r:id="rId1968" display="https://fbref.com/en/players/187ab096/matchlogs/2023-2024/summary/Charles-Sagoe-Jr-Match-Logs" xr:uid="{103455BF-2429-411D-9B85-93040043017E}"/>
    <hyperlink ref="B56" r:id="rId1969" display="https://fbref.com/en/players/bc7dc64d/Bukayo-Saka" xr:uid="{AE43C331-3B45-41AC-AE0C-12F8EAADA7DD}"/>
    <hyperlink ref="C56" r:id="rId1970" display="https://fbref.com/en/country/ENG/England-Football" xr:uid="{1C025A00-F905-4461-8A47-E6D35CD887AE}"/>
    <hyperlink ref="E56" r:id="rId1971" display="https://fbref.com/en/squads/18bb7c10/Arsenal-Stats" xr:uid="{3A525807-2EB4-42F2-A752-A99B2D94CCC1}"/>
    <hyperlink ref="AD56" r:id="rId1972" display="https://fbref.com/en/players/bc7dc64d/matchlogs/2023-2024/summary/Bukayo-Saka-Match-Logs" xr:uid="{A5A6A41B-7A32-4318-9F32-D7847CD75984}"/>
    <hyperlink ref="B33" r:id="rId1973" display="https://fbref.com/en/players/e342ad68/Mohamed-Salah" xr:uid="{339FFE7C-89E0-49BD-A2D2-ADCFD88C0332}"/>
    <hyperlink ref="C33" r:id="rId1974" display="https://fbref.com/en/country/EGY/Egypt-Football" xr:uid="{85932D05-CC96-498A-850F-AED7AA84097F}"/>
    <hyperlink ref="E33" r:id="rId1975" display="https://fbref.com/en/squads/822bd0ba/Liverpool-Stats" xr:uid="{72A82C5D-3882-4B9C-97D4-7C2C3546E79C}"/>
    <hyperlink ref="AD33" r:id="rId1976" display="https://fbref.com/en/players/e342ad68/matchlogs/2023-2024/summary/Mohamed-Salah-Match-Logs" xr:uid="{9F05BCC7-F6B5-4B39-988E-B08C38012C0E}"/>
    <hyperlink ref="B12" r:id="rId1977" display="https://fbref.com/en/players/972aeb2a/William-Saliba" xr:uid="{7BA42C20-5D9C-4C90-AEF6-8E136430211E}"/>
    <hyperlink ref="C12" r:id="rId1978" display="https://fbref.com/en/country/FRA/France-Football" xr:uid="{C97969CE-647D-40B8-AE5E-3183CECE3C3A}"/>
    <hyperlink ref="E12" r:id="rId1979" display="https://fbref.com/en/squads/18bb7c10/Arsenal-Stats" xr:uid="{B32507A6-BB4C-4289-8E7A-4E74CFB8F745}"/>
    <hyperlink ref="AD12" r:id="rId1980" display="https://fbref.com/en/players/972aeb2a/matchlogs/2023-2024/summary/William-Saliba-Match-Logs" xr:uid="{72D46654-FD43-48C7-9655-26C86F657CCF}"/>
    <hyperlink ref="B390" r:id="rId1981" display="https://fbref.com/en/players/1b4f1169/Albert-Sambi-Lokonga" xr:uid="{DE0AF6B2-F402-442E-8065-2D80113A40DA}"/>
    <hyperlink ref="C390" r:id="rId1982" display="https://fbref.com/en/country/BEL/Belgium-Football" xr:uid="{78BF4CB2-A097-4EFF-AD77-730EA631656E}"/>
    <hyperlink ref="E390" r:id="rId1983" display="https://fbref.com/en/squads/e297cd13/Luton-Town-Stats" xr:uid="{61A5E0C0-BD8C-4F07-8268-D107AC686AFA}"/>
    <hyperlink ref="AD390" r:id="rId1984" display="https://fbref.com/en/players/1b4f1169/matchlogs/2023-2024/summary/Albert-Sambi-Lokonga-Match-Logs" xr:uid="{271A6700-12CE-42FD-8641-021C749D84CC}"/>
    <hyperlink ref="B435" r:id="rId1985" display="https://fbref.com/en/players/da7b447d/Davinson-Sanchez" xr:uid="{2C4DFFD1-334E-4482-9332-70E84B52557A}"/>
    <hyperlink ref="C435" r:id="rId1986" display="https://fbref.com/en/country/COL/Colombia-Football" xr:uid="{A15BC316-D9B5-4042-B031-57EF6005DA8B}"/>
    <hyperlink ref="E435" r:id="rId1987" display="https://fbref.com/en/squads/361ca564/Tottenham-Hotspur-Stats" xr:uid="{718BF99C-F9B8-4EDF-98D2-674A9D1CC2ED}"/>
    <hyperlink ref="AD435" r:id="rId1988" display="https://fbref.com/en/players/da7b447d/matchlogs/2023-2024/summary/Davinson-Sanchez-Match-Logs" xr:uid="{49B6436B-F64C-427F-9A91-0B67E5B7B6DD}"/>
    <hyperlink ref="B21" r:id="rId1989" display="https://fbref.com/en/players/6a713852/Robert-Sanchez" xr:uid="{6161AB5E-76E5-47A0-A82A-87FC2C5D0D8D}"/>
    <hyperlink ref="C21" r:id="rId1990" display="https://fbref.com/en/country/ESP/Spain-Football" xr:uid="{463BCC4A-9C92-4980-9E62-70EB56C18C3D}"/>
    <hyperlink ref="E21" r:id="rId1991" display="https://fbref.com/en/squads/cff3d9bb/Chelsea-Stats" xr:uid="{7E616B8B-1B18-4FD1-AA49-0E8B41FF33EA}"/>
    <hyperlink ref="AD21" r:id="rId1992" display="https://fbref.com/en/players/6a713852/matchlogs/2023-2024/summary/Robert-Sanchez-Match-Logs" xr:uid="{60F6CBED-4124-49CA-8683-423D582449E0}"/>
    <hyperlink ref="B433" r:id="rId1993" display="https://fbref.com/en/players/dbf053da/Jadon-Sancho" xr:uid="{FC50E2F3-44BE-42B5-B3DC-54CF33511ACA}"/>
    <hyperlink ref="C433" r:id="rId1994" display="https://fbref.com/en/country/ENG/England-Football" xr:uid="{69DF395A-C0FB-4D9F-B817-3B4EFBC948E3}"/>
    <hyperlink ref="E433" r:id="rId1995" display="https://fbref.com/en/squads/19538871/Manchester-United-Stats" xr:uid="{0B8F1B3D-7F48-4DD8-A3BA-10CDB6529613}"/>
    <hyperlink ref="AD433" r:id="rId1996" display="https://fbref.com/en/players/dbf053da/matchlogs/2023-2024/summary/Jadon-Sancho-Match-Logs" xr:uid="{D507CD3B-4FBD-4D89-8E15-BF41D01FB92F}"/>
    <hyperlink ref="B209" r:id="rId1997" display="https://fbref.com/en/players/bced0375/Ibrahim-Sangare" xr:uid="{A47A7C43-4AFD-4819-A262-2A2B21E06E66}"/>
    <hyperlink ref="C209" r:id="rId1998" display="https://fbref.com/en/country/CIV/Cote-dIvoire-Football" xr:uid="{E2044C13-AB58-4796-BA72-8F1359CA7151}"/>
    <hyperlink ref="E209" r:id="rId1999" display="https://fbref.com/en/squads/e4a775cb/Nottingham-Forest-Stats" xr:uid="{E7A5DA88-9F20-4120-8F23-BCC8D52A26A7}"/>
    <hyperlink ref="AD209" r:id="rId2000" display="https://fbref.com/en/players/bced0375/matchlogs/2023-2024/summary/Ibrahim-Sangare-Match-Logs" xr:uid="{D1519C65-14DC-4F52-A2FC-55816A513A55}"/>
    <hyperlink ref="B594" r:id="rId2001" display="https://fbref.com/en/players/88b3215c/Yago-Santiago" xr:uid="{0D49F9AA-F050-4515-BE30-2C0C1D904BAB}"/>
    <hyperlink ref="C594" r:id="rId2002" display="https://fbref.com/en/country/ESP/Spain-Football" xr:uid="{6CE4FD9D-0A32-44D9-9AA5-5C84B263117E}"/>
    <hyperlink ref="E594" r:id="rId2003" display="https://fbref.com/en/squads/361ca564/Tottenham-Hotspur-Stats" xr:uid="{533B40ED-9C36-4534-A948-6FDB8CD64005}"/>
    <hyperlink ref="AD594" r:id="rId2004" display="https://fbref.com/en/players/88b3215c/matchlogs/2023-2024/summary/Yago-Santiago-Match-Logs" xr:uid="{CF8E0B86-8346-4C2A-945F-37DFA5158D81}"/>
    <hyperlink ref="B595" r:id="rId2005" display="https://fbref.com/en/players/dd745366/Andrey-Santos" xr:uid="{5676841B-30F2-4D66-8506-2490C31B73B6}"/>
    <hyperlink ref="C595" r:id="rId2006" display="https://fbref.com/en/country/BRA/Brazil-Football" xr:uid="{870DD449-18FF-4EC8-9BEF-3DABDFEA3358}"/>
    <hyperlink ref="E595" r:id="rId2007" display="https://fbref.com/en/squads/cff3d9bb/Chelsea-Stats" xr:uid="{DC72C3C2-A89C-4C71-AB3C-164E9454EEA1}"/>
    <hyperlink ref="AD595" r:id="rId2008" display="https://fbref.com/en/players/dd745366/matchlogs/2023-2024/summary/Andrey-Santos-Match-Logs" xr:uid="{17AEEA05-5C2B-4EB2-897D-7959DC6F6E97}"/>
    <hyperlink ref="B480" r:id="rId2009" display="https://fbref.com/en/players/dd745366/Andrey-Santos" xr:uid="{C2E50482-E495-4C7E-92A7-4B85D689D162}"/>
    <hyperlink ref="C480" r:id="rId2010" display="https://fbref.com/en/country/BRA/Brazil-Football" xr:uid="{EB7DDFBC-B741-412B-A2F6-68D9AEB8C71E}"/>
    <hyperlink ref="E480" r:id="rId2011" display="https://fbref.com/en/squads/e4a775cb/Nottingham-Forest-Stats" xr:uid="{332BE3F8-CB62-4DFE-AB4A-C2D38474B30A}"/>
    <hyperlink ref="AD480" r:id="rId2012" display="https://fbref.com/en/players/dd745366/matchlogs/2023-2024/summary/Andrey-Santos-Match-Logs" xr:uid="{57666A42-4168-445B-A5F1-F3ED3BEE2C5F}"/>
    <hyperlink ref="B322" r:id="rId2013" display="https://fbref.com/en/players/9744ff80/Pablo-Sarabia" xr:uid="{C94A8865-79FE-4C99-864B-589EC45BA83C}"/>
    <hyperlink ref="C322" r:id="rId2014" display="https://fbref.com/en/country/ESP/Spain-Football" xr:uid="{01300601-A95A-44A2-8709-2AE6BF8D882D}"/>
    <hyperlink ref="E322" r:id="rId2015" display="https://fbref.com/en/squads/8cec06e1/Wolverhampton-Wanderers-Stats" xr:uid="{73CA3B22-8D14-43C6-8A02-3BAD3E5C82D6}"/>
    <hyperlink ref="AD322" r:id="rId2016" display="https://fbref.com/en/players/9744ff80/matchlogs/2023-2024/summary/Pablo-Sarabia-Match-Logs" xr:uid="{DE7340C0-961A-4F2D-9AB6-8DC387464711}"/>
    <hyperlink ref="B596" r:id="rId2017" display="https://fbref.com/en/players/37739c71/Calum-Scanlon" xr:uid="{5D0B657B-1381-49AB-849D-AD2D2779DF13}"/>
    <hyperlink ref="C596" r:id="rId2018" display="https://fbref.com/en/country/ENG/England-Football" xr:uid="{8ECD76B3-01E4-434F-9119-CE62E15A8592}"/>
    <hyperlink ref="E596" r:id="rId2019" display="https://fbref.com/en/squads/822bd0ba/Liverpool-Stats" xr:uid="{3FAC9839-7900-44B2-85B9-9DCB2F59D1BB}"/>
    <hyperlink ref="AD596" r:id="rId2020" display="https://fbref.com/en/players/37739c71/matchlogs/2023-2024/summary/Calum-Scanlon-Match-Logs" xr:uid="{EEF5DC1C-F3BC-475D-A478-25D79F149433}"/>
    <hyperlink ref="B349" r:id="rId2021" display="https://fbref.com/en/players/52afb588/Kevin-Schade" xr:uid="{F63BCFC0-545D-46BD-925B-086FBA8123B3}"/>
    <hyperlink ref="C349" r:id="rId2022" display="https://fbref.com/en/country/GER/Germany-Football" xr:uid="{A0D94777-AECD-4D04-B8B5-E7CCD1F687CB}"/>
    <hyperlink ref="E349" r:id="rId2023" display="https://fbref.com/en/squads/cd051869/Brentford-Stats" xr:uid="{17378089-7111-41F3-92F7-E305D7D17866}"/>
    <hyperlink ref="AD349" r:id="rId2024" display="https://fbref.com/en/players/52afb588/matchlogs/2023-2024/summary/Kevin-Schade-Match-Logs" xr:uid="{B59144B5-F704-41A8-96E3-A1EA4094B8C5}"/>
    <hyperlink ref="B13" r:id="rId2025" display="https://fbref.com/en/players/c8aa95da/Fabian-Schar" xr:uid="{798F968F-A421-4552-97CF-A7BB98B4C9F6}"/>
    <hyperlink ref="C13" r:id="rId2026" display="https://fbref.com/en/country/SUI/Switzerland-Football" xr:uid="{FE504422-775A-419A-8B71-5FE987437EE6}"/>
    <hyperlink ref="E13" r:id="rId2027" display="https://fbref.com/en/squads/b2b47a98/Newcastle-United-Stats" xr:uid="{2F8FDADB-6F73-49EE-A6A6-C06B5F9BABF2}"/>
    <hyperlink ref="AD13" r:id="rId2028" display="https://fbref.com/en/players/c8aa95da/matchlogs/2023-2024/summary/Fabian-Schar-Match-Logs" xr:uid="{54D3DA1B-D4D1-4BAD-86EB-35B6734A1D27}"/>
    <hyperlink ref="B145" r:id="rId2029" display="https://fbref.com/en/players/3312f911/Jeffrey-Schlupp" xr:uid="{B05181BE-4B42-45B7-9BDC-39CB9A29111A}"/>
    <hyperlink ref="C145" r:id="rId2030" display="https://fbref.com/en/country/GHA/Ghana-Football" xr:uid="{07E3D6EE-2A65-4731-84E5-C8D39E74ACBA}"/>
    <hyperlink ref="E145" r:id="rId2031" display="https://fbref.com/en/squads/47c64c55/Crystal-Palace-Stats" xr:uid="{A180E77B-A1AE-4521-ADAD-C3F74033060C}"/>
    <hyperlink ref="AD145" r:id="rId2032" display="https://fbref.com/en/players/3312f911/matchlogs/2023-2024/summary/Jeffrey-Schlupp-Match-Logs" xr:uid="{C55358DA-83F8-4650-B4CC-F2043E49E7D4}"/>
    <hyperlink ref="B370" r:id="rId2033" display="https://fbref.com/en/players/104d0bb8/Alex-Scott" xr:uid="{22FB589C-AE9C-4004-A1B6-14CCE7F59D67}"/>
    <hyperlink ref="C370" r:id="rId2034" display="https://fbref.com/en/country/ENG/England-Football" xr:uid="{A9AD2CC7-2CBB-406C-9CB3-23DFE46D0890}"/>
    <hyperlink ref="E370" r:id="rId2035" display="https://fbref.com/en/squads/4ba7cbea/Bournemouth-Stats" xr:uid="{8E1FE5D7-8F9A-416C-A739-ECEECFB893D2}"/>
    <hyperlink ref="AD370" r:id="rId2036" display="https://fbref.com/en/players/104d0bb8/matchlogs/2023-2024/summary/Alex-Scott-Match-Logs" xr:uid="{9DE93B8D-61E8-47A0-8FA1-4670A221ABE9}"/>
    <hyperlink ref="B48" r:id="rId2037" display="https://fbref.com/en/players/d04b94db/Nelson-Semedo" xr:uid="{B37096F1-F31D-49D4-AEC5-DC0F11203EE6}"/>
    <hyperlink ref="C48" r:id="rId2038" display="https://fbref.com/en/country/POR/Portugal-Football" xr:uid="{7FE0CE12-EE6C-418F-A55B-FD2AA27CBDA3}"/>
    <hyperlink ref="E48" r:id="rId2039" display="https://fbref.com/en/squads/8cec06e1/Wolverhampton-Wanderers-Stats" xr:uid="{16C392EE-6121-42B7-8808-A8F5D7ADB0C2}"/>
    <hyperlink ref="AD48" r:id="rId2040" display="https://fbref.com/en/players/d04b94db/matchlogs/2023-2024/summary/Nelson-Semedo-Match-Logs" xr:uid="{6BF28298-AF10-478D-8771-3D482746C93C}"/>
    <hyperlink ref="B226" r:id="rId2041" display="https://fbref.com/en/players/efd2ec23/Antoine-Semenyo" xr:uid="{97E75F67-9625-4D33-B47B-61B13490EB07}"/>
    <hyperlink ref="C226" r:id="rId2042" display="https://fbref.com/en/country/GHA/Ghana-Football" xr:uid="{FF6CA31F-171D-4B77-8EA6-A0A875002DDB}"/>
    <hyperlink ref="E226" r:id="rId2043" display="https://fbref.com/en/squads/4ba7cbea/Bournemouth-Stats" xr:uid="{CC2194D5-9DDB-4BD6-A180-E5550C1A6EDA}"/>
    <hyperlink ref="AD226" r:id="rId2044" display="https://fbref.com/en/players/efd2ec23/matchlogs/2023-2024/summary/Antoine-Semenyo-Match-Logs" xr:uid="{8A144EF7-270B-4E66-9899-0B0ACEC44C3C}"/>
    <hyperlink ref="B159" r:id="rId2045" display="https://fbref.com/en/players/35141f4c/Marcos-Senesi" xr:uid="{97020709-B26B-4D62-8581-104AA1E7EC7F}"/>
    <hyperlink ref="C159" r:id="rId2046" display="https://fbref.com/en/country/ARG/Argentina-Football" xr:uid="{0975D420-D9A0-4E53-83BE-0B4259453539}"/>
    <hyperlink ref="E159" r:id="rId2047" display="https://fbref.com/en/squads/4ba7cbea/Bournemouth-Stats" xr:uid="{40779C98-B8FE-4B92-B5E8-05D6F0A02DCF}"/>
    <hyperlink ref="AD159" r:id="rId2048" display="https://fbref.com/en/players/35141f4c/matchlogs/2023-2024/summary/Marcos-Senesi-Match-Logs" xr:uid="{E4F5C420-A6B9-4C6D-BE06-E47D00A38032}"/>
    <hyperlink ref="B597" r:id="rId2049" display="https://fbref.com/en/players/e4e0deaa/Femi-Seriki" xr:uid="{A2500A38-7C61-4E2E-9477-96F042C2C9D0}"/>
    <hyperlink ref="C597" r:id="rId2050" display="https://fbref.com/en/country/ENG/England-Football" xr:uid="{96879EAA-AB4A-429D-9102-6D89183EF72E}"/>
    <hyperlink ref="E597" r:id="rId2051" display="https://fbref.com/en/squads/1df6b87e/Sheffield-United-Stats" xr:uid="{A988DEB4-B946-4E14-9D75-CE5B525D8331}"/>
    <hyperlink ref="AD597" r:id="rId2052" display="https://fbref.com/en/players/e4e0deaa/matchlogs/2023-2024/summary/Femi-Seriki-Match-Logs" xr:uid="{53324FFC-9905-4CBD-B7B6-A7FC2C2F4C70}"/>
    <hyperlink ref="B270" r:id="rId2053" display="https://fbref.com/en/players/9c94165b/Luke-Shaw" xr:uid="{F54755EC-F0C4-4677-88B2-5F6FF346DAF4}"/>
    <hyperlink ref="C270" r:id="rId2054" display="https://fbref.com/en/country/ENG/England-Football" xr:uid="{3156E765-751B-46BB-BE0A-FFDCDECB109D}"/>
    <hyperlink ref="E270" r:id="rId2055" display="https://fbref.com/en/squads/19538871/Manchester-United-Stats" xr:uid="{2AD43221-256F-4FFA-BD2C-48DE38C0FBDD}"/>
    <hyperlink ref="AD270" r:id="rId2056" display="https://fbref.com/en/players/9c94165b/matchlogs/2023-2024/summary/Luke-Shaw-Match-Logs" xr:uid="{9B326900-2C8A-4843-AC86-3D68FE4A10BA}"/>
    <hyperlink ref="B598" r:id="rId2057" display="https://fbref.com/en/players/ee7c0a5e/James-Shea" xr:uid="{E7A3B9C2-8F03-4C99-A433-FB1DC8F54C44}"/>
    <hyperlink ref="C598" r:id="rId2058" display="https://fbref.com/en/country/ENG/England-Football" xr:uid="{959E2EF0-47A2-4C6C-A26F-495E9C9303EA}"/>
    <hyperlink ref="E598" r:id="rId2059" display="https://fbref.com/en/squads/e297cd13/Luton-Town-Stats" xr:uid="{604F00F3-9122-408E-B7E0-A37F9573C585}"/>
    <hyperlink ref="AD598" r:id="rId2060" display="https://fbref.com/en/players/ee7c0a5e/matchlogs/2023-2024/summary/James-Shea-Match-Logs" xr:uid="{41DBD18E-3AFC-4875-9BAF-21DBD199EFC2}"/>
    <hyperlink ref="B115" r:id="rId2061" display="https://fbref.com/en/players/3eb22ec9/Bernardo-Silva" xr:uid="{D4AF2279-7405-43C6-B3E4-D929F549FECF}"/>
    <hyperlink ref="C115" r:id="rId2062" display="https://fbref.com/en/country/POR/Portugal-Football" xr:uid="{A8C56452-9A77-473C-955D-7CBFC27E54FB}"/>
    <hyperlink ref="E115" r:id="rId2063" display="https://fbref.com/en/squads/b8fd03ef/Manchester-City-Stats" xr:uid="{22F45AF0-AFF7-4ABD-BBB1-DFC660ACCAE2}"/>
    <hyperlink ref="AD115" r:id="rId2064" display="https://fbref.com/en/players/3eb22ec9/matchlogs/2023-2024/summary/Bernardo-Silva-Match-Logs" xr:uid="{CFE2CBDC-1661-43B3-AD08-FF0F8CEBE070}"/>
    <hyperlink ref="B347" r:id="rId2065" display="https://fbref.com/en/players/e7aa9d7c/Fabio-Silva" xr:uid="{41BD20BA-3DD7-4A91-9868-B84B43D0357E}"/>
    <hyperlink ref="C347" r:id="rId2066" display="https://fbref.com/en/country/POR/Portugal-Football" xr:uid="{7D579607-3142-480C-B2E7-310482F8CC9C}"/>
    <hyperlink ref="E347" r:id="rId2067" display="https://fbref.com/en/squads/8cec06e1/Wolverhampton-Wanderers-Stats" xr:uid="{4EAA227A-FF58-43BC-93ED-7C213AE965A8}"/>
    <hyperlink ref="AD347" r:id="rId2068" display="https://fbref.com/en/players/e7aa9d7c/matchlogs/2023-2024/summary/Fabio-Silva-Match-Logs" xr:uid="{BDB9BAB8-C303-4C46-88AB-197217E6557E}"/>
    <hyperlink ref="B38" r:id="rId2069" display="https://fbref.com/en/players/86e7deaf/Thiago-Silva" xr:uid="{B3651709-067C-4765-A0B4-2A07399B4282}"/>
    <hyperlink ref="C38" r:id="rId2070" display="https://fbref.com/en/country/BRA/Brazil-Football" xr:uid="{98E767A8-64A4-4163-B966-2140FE43E056}"/>
    <hyperlink ref="E38" r:id="rId2071" display="https://fbref.com/en/squads/cff3d9bb/Chelsea-Stats" xr:uid="{BDF274B4-A7E3-4731-911C-BE3B6C2DA885}"/>
    <hyperlink ref="AD38" r:id="rId2072" display="https://fbref.com/en/players/86e7deaf/matchlogs/2023-2024/summary/Thiago-Silva-Match-Logs" xr:uid="{1FA409CB-8DFB-4DA2-B8B9-C5B11DFC4E3B}"/>
    <hyperlink ref="B345" r:id="rId2073" display="https://fbref.com/en/players/8e16dd48/Luis-Sinisterra" xr:uid="{2D355623-11D1-4171-9AE1-E0D3F4953C56}"/>
    <hyperlink ref="C345" r:id="rId2074" display="https://fbref.com/en/country/COL/Colombia-Football" xr:uid="{AB8BD120-2DD7-44EF-BDE2-F4814018D01B}"/>
    <hyperlink ref="E345" r:id="rId2075" display="https://fbref.com/en/squads/4ba7cbea/Bournemouth-Stats" xr:uid="{AEE7DC5C-FB50-4CFB-BEA6-CB29C55CB72B}"/>
    <hyperlink ref="AD345" r:id="rId2076" display="https://fbref.com/en/players/8e16dd48/matchlogs/2023-2024/summary/Luis-Sinisterra-Match-Logs" xr:uid="{C7E65BFB-E814-4734-84FE-792D97F40E82}"/>
    <hyperlink ref="B357" r:id="rId2077" display="https://fbref.com/en/players/6250083a/Oliver-Skipp" xr:uid="{865B16A0-7A4B-4333-9F81-E86153849814}"/>
    <hyperlink ref="C357" r:id="rId2078" display="https://fbref.com/en/country/ENG/England-Football" xr:uid="{03A91CCD-E340-4FCD-8103-726DEB57BB58}"/>
    <hyperlink ref="E357" r:id="rId2079" display="https://fbref.com/en/squads/361ca564/Tottenham-Hotspur-Stats" xr:uid="{AFAB4DCE-13FA-4CFE-BEA8-0BF960F4045C}"/>
    <hyperlink ref="AD357" r:id="rId2080" display="https://fbref.com/en/players/6250083a/matchlogs/2023-2024/summary/Oliver-Skipp-Match-Logs" xr:uid="{F98AC4FC-1765-4D29-AA8E-06E7F504F886}"/>
    <hyperlink ref="B280" r:id="rId2081" display="https://fbref.com/en/players/20b104bc/Adam-Smith" xr:uid="{C22B986B-CBAA-4D54-A01C-E28DFBB07A06}"/>
    <hyperlink ref="C280" r:id="rId2082" display="https://fbref.com/en/country/ENG/England-Football" xr:uid="{F15EBA8F-72A5-46BD-BF9B-A80E3D3F91F1}"/>
    <hyperlink ref="E280" r:id="rId2083" display="https://fbref.com/en/squads/4ba7cbea/Bournemouth-Stats" xr:uid="{DB58C418-D670-4152-93F7-F3032B5EBB3B}"/>
    <hyperlink ref="AD280" r:id="rId2084" display="https://fbref.com/en/players/20b104bc/matchlogs/2023-2024/summary/Adam-Smith-Match-Logs" xr:uid="{DD3E5C7F-37BF-44D5-AD9C-3DE9C5EF20A5}"/>
    <hyperlink ref="B416" r:id="rId2085" display="https://fbref.com/en/players/17695062/Emile-Smith-Rowe" xr:uid="{D2493F4C-856F-46BB-A524-571DCFE3788E}"/>
    <hyperlink ref="C416" r:id="rId2086" display="https://fbref.com/en/country/ENG/England-Football" xr:uid="{62914ABB-6922-42A1-A371-2972B43E57D7}"/>
    <hyperlink ref="E416" r:id="rId2087" display="https://fbref.com/en/squads/18bb7c10/Arsenal-Stats" xr:uid="{C19E5E18-CB3B-487C-9CAD-BBA3469A3E85}"/>
    <hyperlink ref="AD416" r:id="rId2088" display="https://fbref.com/en/players/17695062/matchlogs/2023-2024/summary/Emile-Smith-Rowe-Match-Logs" xr:uid="{23D2C92A-96B9-41BF-901F-63BDCCD5BABE}"/>
    <hyperlink ref="B599" r:id="rId2089" display="https://fbref.com/en/players/839c14e1/Cedric-Soares" xr:uid="{02DF73BF-2BDA-4C73-BD85-2CA0B6125186}"/>
    <hyperlink ref="C599" r:id="rId2090" display="https://fbref.com/en/country/POR/Portugal-Football" xr:uid="{1D06E3E7-9314-40B5-A3CE-67DFFAC2846A}"/>
    <hyperlink ref="E599" r:id="rId2091" display="https://fbref.com/en/squads/18bb7c10/Arsenal-Stats" xr:uid="{D476D9B6-CC98-4060-93AD-29139F92261D}"/>
    <hyperlink ref="AD599" r:id="rId2092" display="https://fbref.com/en/players/839c14e1/matchlogs/2023-2024/summary/Cedric-Soares-Match-Logs" xr:uid="{CBCB1DBD-1F66-43DC-9623-29BA2786B8B4}"/>
    <hyperlink ref="B22" r:id="rId2093" display="https://fbref.com/en/players/e77dc3b2/Dominic-Solanke" xr:uid="{24CE6D56-C1E0-4F3A-AEB8-7912E2C4522F}"/>
    <hyperlink ref="C22" r:id="rId2094" display="https://fbref.com/en/country/ENG/England-Football" xr:uid="{080ADCAB-6271-4351-B1D4-5A21CD1008F8}"/>
    <hyperlink ref="E22" r:id="rId2095" display="https://fbref.com/en/squads/4ba7cbea/Bournemouth-Stats" xr:uid="{A12012DC-3540-4937-AA1F-8BF99F813ED8}"/>
    <hyperlink ref="AD22" r:id="rId2096" display="https://fbref.com/en/players/e77dc3b2/matchlogs/2023-2024/summary/Dominic-Solanke-Match-Logs" xr:uid="{7D167891-4324-463F-A893-3541D73335B9}"/>
    <hyperlink ref="B368" r:id="rId2097" display="https://fbref.com/en/players/886f9aac/Manor-Solomon" xr:uid="{AAC36923-3834-487B-8BD2-EAD701EEF68A}"/>
    <hyperlink ref="C368" r:id="rId2098" display="https://fbref.com/en/country/ISR/Israel-Football" xr:uid="{573903B0-C34F-4EDF-A23C-CF1639FAD6E2}"/>
    <hyperlink ref="E368" r:id="rId2099" display="https://fbref.com/en/squads/361ca564/Tottenham-Hotspur-Stats" xr:uid="{F2B74030-6D2B-4170-A227-E65F03C5538D}"/>
    <hyperlink ref="AD368" r:id="rId2100" display="https://fbref.com/en/players/886f9aac/matchlogs/2023-2024/summary/Manor-Solomon-Match-Logs" xr:uid="{549A3C6A-ADE3-4686-B901-94B89FAAD68E}"/>
    <hyperlink ref="B93" r:id="rId2101" display="https://fbref.com/en/players/6613c819/Tomas-Soucek" xr:uid="{BBFEA84E-6CED-49E8-955D-D58CC62B24FF}"/>
    <hyperlink ref="C93" r:id="rId2102" display="https://fbref.com/en/country/CZE/Czech-Republic-Football" xr:uid="{C35325DC-7311-4153-9830-1845A887269B}"/>
    <hyperlink ref="E93" r:id="rId2103" display="https://fbref.com/en/squads/7c21e445/West-Ham-United-Stats" xr:uid="{CCECFD48-85D4-44A3-BDFC-2C3D24984A1C}"/>
    <hyperlink ref="AD93" r:id="rId2104" display="https://fbref.com/en/players/6613c819/matchlogs/2023-2024/summary/Tomas-Soucek-Match-Logs" xr:uid="{27ACF3BD-2EB3-4629-A007-AB2CA1F3B451}"/>
    <hyperlink ref="B97" r:id="rId2105" display="https://fbref.com/en/players/6a8a7af8/Vinicius-Souza" xr:uid="{A2BCB3E0-D302-482C-964B-FAD10AA6FFE6}"/>
    <hyperlink ref="C97" r:id="rId2106" display="https://fbref.com/en/country/BRA/Brazil-Football" xr:uid="{C158FA34-3534-4B17-8FB8-D7237E0C4853}"/>
    <hyperlink ref="E97" r:id="rId2107" display="https://fbref.com/en/squads/1df6b87e/Sheffield-United-Stats" xr:uid="{40225073-40F1-412B-AEB8-3F87045EA3E2}"/>
    <hyperlink ref="AD97" r:id="rId2108" display="https://fbref.com/en/players/6a8a7af8/matchlogs/2023-2024/summary/Vinicius-Souza-Match-Logs" xr:uid="{9116822A-ACAC-4B57-9517-545AA8DB6A82}"/>
    <hyperlink ref="B600" r:id="rId2109" display="https://fbref.com/en/players/b2626673/Jay-Stansfield" xr:uid="{BCD93AFA-CCB7-4396-A89C-69D192E76D32}"/>
    <hyperlink ref="C600" r:id="rId2110" display="https://fbref.com/en/country/ENG/England-Football" xr:uid="{1BC9530A-4ED5-41CA-A947-3D2A06B9E7F0}"/>
    <hyperlink ref="E600" r:id="rId2111" display="https://fbref.com/en/squads/fd962109/Fulham-Stats" xr:uid="{02179360-047E-4C30-9B76-4654CC66F978}"/>
    <hyperlink ref="AD600" r:id="rId2112" display="https://fbref.com/en/players/b2626673/matchlogs/2023-2024/summary/Jay-Stansfield-Match-Logs" xr:uid="{44CCD240-D0B1-4FC2-84D5-06A62F39E0D8}"/>
    <hyperlink ref="B196" r:id="rId2113" display="https://fbref.com/en/players/28300a16/Jason-Steele" xr:uid="{185D59E0-2199-49E7-96DD-C2ECD3190B64}"/>
    <hyperlink ref="C196" r:id="rId2114" display="https://fbref.com/en/country/ENG/England-Football" xr:uid="{DAC57B06-6F8E-492A-9CAC-E508589914B9}"/>
    <hyperlink ref="E196" r:id="rId2115" display="https://fbref.com/en/squads/d07537b9/Brighton-and-Hove-Albion-Stats" xr:uid="{3C99CDE0-5C7D-4148-92E7-D4D9C39B7321}"/>
    <hyperlink ref="AD196" r:id="rId2116" display="https://fbref.com/en/players/28300a16/matchlogs/2023-2024/summary/Jason-Steele-Match-Logs" xr:uid="{50325C22-9FAD-4A54-B9BD-99BD74FD068F}"/>
    <hyperlink ref="B73" r:id="rId2117" display="https://fbref.com/en/players/b400bde0/Raheem-Sterling" xr:uid="{4E1C690B-4399-4E9B-A30C-93ECE5F33C6F}"/>
    <hyperlink ref="C73" r:id="rId2118" display="https://fbref.com/en/country/ENG/England-Football" xr:uid="{17FFCDC3-5E7C-44A3-A2D4-B58F78F8436E}"/>
    <hyperlink ref="E73" r:id="rId2119" display="https://fbref.com/en/squads/cff3d9bb/Chelsea-Stats" xr:uid="{B73AB0C3-407E-4DEE-A388-826871C6D8F3}"/>
    <hyperlink ref="AD73" r:id="rId2120" display="https://fbref.com/en/players/b400bde0/matchlogs/2023-2024/summary/Raheem-Sterling-Match-Logs" xr:uid="{EDC9F860-2230-43C9-A402-3360EFB8C7D4}"/>
    <hyperlink ref="B321" r:id="rId2121" display="https://fbref.com/en/players/5eecec3d/John-Stones" xr:uid="{6F5931AC-FB5F-4A33-8C87-E20DC2400A7F}"/>
    <hyperlink ref="C321" r:id="rId2122" display="https://fbref.com/en/country/ENG/England-Football" xr:uid="{B7D5271F-D0A3-49E6-AE8A-0B397E39D313}"/>
    <hyperlink ref="E321" r:id="rId2123" display="https://fbref.com/en/squads/b8fd03ef/Manchester-City-Stats" xr:uid="{CCD1E45F-B9E0-4A6C-997B-B3D543F21A8A}"/>
    <hyperlink ref="AD321" r:id="rId2124" display="https://fbref.com/en/players/5eecec3d/matchlogs/2023-2024/summary/John-Stones-Match-Logs" xr:uid="{9DBE8C94-121D-4E5C-B0CE-2E1A20701AFC}"/>
    <hyperlink ref="B405" r:id="rId2125" display="https://fbref.com/en/players/339fe0e8/Thomas-Strakosha" xr:uid="{0D1E7E51-ADF7-4890-8E8E-9B80EFC30E89}"/>
    <hyperlink ref="C405" r:id="rId2126" display="https://fbref.com/en/country/ALB/Albania-Football" xr:uid="{2C312EE2-21D5-4A08-8584-733B42322F51}"/>
    <hyperlink ref="E405" r:id="rId2127" display="https://fbref.com/en/squads/cd051869/Brentford-Stats" xr:uid="{5F0DA3E2-ECE1-4346-B4A3-0A6C84FBF0DA}"/>
    <hyperlink ref="AD405" r:id="rId2128" display="https://fbref.com/en/players/339fe0e8/matchlogs/2023-2024/summary/Thomas-Strakosha-Match-Logs" xr:uid="{29616096-6755-43C7-92FA-EDBF5640CBA5}"/>
    <hyperlink ref="B601" r:id="rId2129" display="https://fbref.com/en/players/e3f9e68a/Ronnie-Stutter" xr:uid="{3F187EB9-B6BF-4BBE-AA7D-3BF51206542F}"/>
    <hyperlink ref="C601" r:id="rId2130" display="https://fbref.com/en/country/ENG/England-Football" xr:uid="{4F67741B-8101-4178-B722-786B4951065E}"/>
    <hyperlink ref="E601" r:id="rId2131" display="https://fbref.com/en/squads/cff3d9bb/Chelsea-Stats" xr:uid="{CEE21E6D-110C-42DD-89B1-E66AE4786E99}"/>
    <hyperlink ref="AD601" r:id="rId2132" display="https://fbref.com/en/players/e3f9e68a/matchlogs/2023-2024/summary/Ronnie-Stutter-Match-Logs" xr:uid="{0D74AC96-2294-44A0-93C3-5E39CC31BF8F}"/>
    <hyperlink ref="B34" r:id="rId2133" display="https://fbref.com/en/players/934e1968/Dominik-Szoboszlai" xr:uid="{81A45A72-E983-4B4C-8AB5-0EDDF227AF9E}"/>
    <hyperlink ref="C34" r:id="rId2134" display="https://fbref.com/en/country/HUN/Hungary-Football" xr:uid="{891E631C-4B0E-4519-9570-8BCAD6901B01}"/>
    <hyperlink ref="E34" r:id="rId2135" display="https://fbref.com/en/squads/822bd0ba/Liverpool-Stats" xr:uid="{4669F501-720F-4D0B-A28C-5B57DC04B307}"/>
    <hyperlink ref="AD34" r:id="rId2136" display="https://fbref.com/en/players/934e1968/matchlogs/2023-2024/summary/Dominik-Szoboszlai-Match-Logs" xr:uid="{E4630405-4D81-41BF-8C42-7592E1919875}"/>
    <hyperlink ref="B602" r:id="rId2137" display="https://fbref.com/en/players/3c256bb1/Devan-Tanton" xr:uid="{38F7E837-496B-4580-813E-DE7EB7A8AA98}"/>
    <hyperlink ref="C602" r:id="rId2138" display="https://fbref.com/en/country/COL/Colombia-Football" xr:uid="{29F8C6FA-6DAF-4E41-97C0-1F9796131039}"/>
    <hyperlink ref="E602" r:id="rId2139" display="https://fbref.com/en/squads/fd962109/Fulham-Stats" xr:uid="{60A0315D-9C23-4E58-B3A4-F67F00245569}"/>
    <hyperlink ref="AD602" r:id="rId2140" display="https://fbref.com/en/players/3c256bb1/matchlogs/2023-2024/summary/Devan-Tanton-Match-Logs" xr:uid="{8D5C6746-551A-4A46-A2B3-7A03007E95F0}"/>
    <hyperlink ref="B434" r:id="rId2141" display="https://fbref.com/en/players/e514ab62/Matt-Targett" xr:uid="{632DCB5A-4BF8-45A8-98C8-2A40D71685B7}"/>
    <hyperlink ref="C434" r:id="rId2142" display="https://fbref.com/en/country/ENG/England-Football" xr:uid="{DA1305AD-F118-4AD7-A830-E57D0B83E1C3}"/>
    <hyperlink ref="E434" r:id="rId2143" display="https://fbref.com/en/squads/b2b47a98/Newcastle-United-Stats" xr:uid="{0A1AC0B5-0D4C-417A-9541-D960B682CF6C}"/>
    <hyperlink ref="AD434" r:id="rId2144" display="https://fbref.com/en/players/e514ab62/matchlogs/2023-2024/summary/Matt-Targett-Match-Logs" xr:uid="{BB047168-6DA7-4ED2-B574-6F6E2101E3D4}"/>
    <hyperlink ref="B17" r:id="rId2145" display="https://fbref.com/en/players/15ea812b/James-Tarkowski" xr:uid="{3687F1DE-11B0-43AE-AC1B-00493D41E22C}"/>
    <hyperlink ref="C17" r:id="rId2146" display="https://fbref.com/en/country/ENG/England-Football" xr:uid="{57AB76A1-2F9D-4587-8E94-6F864CF5F48A}"/>
    <hyperlink ref="E17" r:id="rId2147" display="https://fbref.com/en/squads/d3fd31cc/Everton-Stats" xr:uid="{4FBF58B0-4DB3-4908-AF7E-12114BEB08B0}"/>
    <hyperlink ref="AD17" r:id="rId2148" display="https://fbref.com/en/players/15ea812b/matchlogs/2023-2024/summary/James-Tarkowski-Match-Logs" xr:uid="{A40B10A1-3E33-41FB-AC2A-BCB18F2A76F8}"/>
    <hyperlink ref="B423" r:id="rId2149" display="https://fbref.com/en/players/a65c844b/Nuno-Tavares" xr:uid="{6477725D-1A72-4652-AD1F-4B90E759E98C}"/>
    <hyperlink ref="C423" r:id="rId2150" display="https://fbref.com/en/country/POR/Portugal-Football" xr:uid="{9C997CBC-5ECE-4F99-A980-FCEB21959B79}"/>
    <hyperlink ref="E423" r:id="rId2151" display="https://fbref.com/en/squads/e4a775cb/Nottingham-Forest-Stats" xr:uid="{7AC7B673-7398-4A3A-B249-E1B53ADA761D}"/>
    <hyperlink ref="AD423" r:id="rId2152" display="https://fbref.com/en/players/a65c844b/matchlogs/2023-2024/summary/Nuno-Tavares-Match-Logs" xr:uid="{F25829B1-0CCA-47E0-8DE0-D34868110D39}"/>
    <hyperlink ref="B170" r:id="rId2153" display="https://fbref.com/en/players/5c0da4a4/Marcus-Tavernier" xr:uid="{66035BE1-5CB1-4BEF-AC1C-A75C4F9C64EA}"/>
    <hyperlink ref="C170" r:id="rId2154" display="https://fbref.com/en/country/ENG/England-Football" xr:uid="{C444B505-0B7D-4B15-B297-0DA8B241D640}"/>
    <hyperlink ref="E170" r:id="rId2155" display="https://fbref.com/en/squads/4ba7cbea/Bournemouth-Stats" xr:uid="{73BFC798-20A0-4EE3-9705-7E2ECB3C5E67}"/>
    <hyperlink ref="AD170" r:id="rId2156" display="https://fbref.com/en/players/5c0da4a4/matchlogs/2023-2024/summary/Marcus-Tavernier-Match-Logs" xr:uid="{DE216ECC-22D6-4489-AE23-0A0C23704604}"/>
    <hyperlink ref="B91" r:id="rId2157" display="https://fbref.com/en/players/cc2d7ad5/Charlie-Taylor" xr:uid="{D6F727CC-5FB6-4B78-BFB7-AB87DCCAA303}"/>
    <hyperlink ref="C91" r:id="rId2158" display="https://fbref.com/en/country/ENG/England-Football" xr:uid="{C0A2885E-2991-4163-A857-6C9D92673409}"/>
    <hyperlink ref="E91" r:id="rId2159" display="https://fbref.com/en/squads/943e8050/Burnley-Stats" xr:uid="{F0859A4F-1208-4206-AD37-2CC3D81BE48A}"/>
    <hyperlink ref="AD91" r:id="rId2160" display="https://fbref.com/en/players/cc2d7ad5/matchlogs/2023-2024/summary/Charlie-Taylor-Match-Logs" xr:uid="{075805AA-4AD3-4725-88B9-3BA547C07EF5}"/>
    <hyperlink ref="B274" r:id="rId2161" display="https://fbref.com/en/players/77d7c96f/Kenny-Tete" xr:uid="{EF3B89E5-B74F-4EBA-8874-515EE70B0BB3}"/>
    <hyperlink ref="C274" r:id="rId2162" display="https://fbref.com/en/country/NED/Netherlands-Football" xr:uid="{85B12434-53A5-4A4E-AAC3-959214FDCE44}"/>
    <hyperlink ref="E274" r:id="rId2163" display="https://fbref.com/en/squads/fd962109/Fulham-Stats" xr:uid="{AA2DE9B0-F7D0-4B0A-A412-CDD5E77CC79E}"/>
    <hyperlink ref="AD274" r:id="rId2164" display="https://fbref.com/en/players/77d7c96f/matchlogs/2023-2024/summary/Kenny-Tete-Match-Logs" xr:uid="{8CFFC1A6-A033-4274-B759-FD96D1B09E24}"/>
    <hyperlink ref="B191" r:id="rId2165" display="https://fbref.com/en/players/fc027d02/Luke-Thomas" xr:uid="{664B6002-4E2B-47BE-9944-CC5D3FA8BB95}"/>
    <hyperlink ref="C191" r:id="rId2166" display="https://fbref.com/en/country/ENG/England-Football" xr:uid="{49657F13-5059-4599-A194-7AA092E956C2}"/>
    <hyperlink ref="E191" r:id="rId2167" display="https://fbref.com/en/squads/1df6b87e/Sheffield-United-Stats" xr:uid="{61C70941-FA3C-42E9-AFF6-2E6B25D94DA3}"/>
    <hyperlink ref="AD191" r:id="rId2168" display="https://fbref.com/en/players/fc027d02/matchlogs/2023-2024/summary/Luke-Thomas-Match-Logs" xr:uid="{4A680AD9-7622-44B2-A891-CEFF8BFC86D2}"/>
    <hyperlink ref="B257" r:id="rId2169" display="https://fbref.com/en/players/56f7a928/Youri-Tielemans" xr:uid="{F6A7E7F8-ADE2-4B53-BE3D-C6EEB15D2D61}"/>
    <hyperlink ref="C257" r:id="rId2170" display="https://fbref.com/en/country/BEL/Belgium-Football" xr:uid="{B0ED50C4-B3FB-431C-ACAE-FD0FBECD3F6F}"/>
    <hyperlink ref="E257" r:id="rId2171" display="https://fbref.com/en/squads/8602292d/Aston-Villa-Stats" xr:uid="{BBB73F07-E859-4217-B71E-B06B0BCC70BA}"/>
    <hyperlink ref="AD257" r:id="rId2172" display="https://fbref.com/en/players/56f7a928/matchlogs/2023-2024/summary/Youri-Tielemans-Match-Logs" xr:uid="{CCEFF3BE-0D01-4711-9672-D8D7DD9437E7}"/>
    <hyperlink ref="B446" r:id="rId2173" display="https://fbref.com/en/players/41034650/Jurrien-Timber" xr:uid="{1E856C5D-0385-4CE0-AC3A-D17DFD08FA28}"/>
    <hyperlink ref="C446" r:id="rId2174" display="https://fbref.com/en/country/NED/Netherlands-Football" xr:uid="{F13B4EDB-D058-44AF-B102-606DCF6AE35B}"/>
    <hyperlink ref="E446" r:id="rId2175" display="https://fbref.com/en/squads/18bb7c10/Arsenal-Stats" xr:uid="{5F20F70D-0496-4493-B68F-E69E6EDEA77D}"/>
    <hyperlink ref="AD446" r:id="rId2176" display="https://fbref.com/en/players/41034650/matchlogs/2023-2024/summary/Jurrien-Timber-Match-Logs" xr:uid="{DCCAF0B8-B349-4E19-8F30-6B9E057DF9C6}"/>
    <hyperlink ref="B211" r:id="rId2177" display="https://fbref.com/en/players/a105d46a/Harry-Toffolo" xr:uid="{0355BBE0-76C0-4865-84E4-466D4BBCD054}"/>
    <hyperlink ref="C211" r:id="rId2178" display="https://fbref.com/en/country/ENG/England-Football" xr:uid="{4595C059-A219-4639-9EC0-B630D0561741}"/>
    <hyperlink ref="E211" r:id="rId2179" display="https://fbref.com/en/squads/e4a775cb/Nottingham-Forest-Stats" xr:uid="{B46DD6A4-38BF-4841-ADA2-A03C04C7CCBC}"/>
    <hyperlink ref="AD211" r:id="rId2180" display="https://fbref.com/en/players/a105d46a/matchlogs/2023-2024/summary/Harry-Toffolo-Match-Logs" xr:uid="{47E0C493-E12B-49F4-8203-88EEEF9B8A61}"/>
    <hyperlink ref="B252" r:id="rId2181" display="https://fbref.com/en/players/b3af9be1/Takehiro-Tomiyasu" xr:uid="{FB86F6FE-2DDE-4EF5-BCD2-9D027ADBF43A}"/>
    <hyperlink ref="C252" r:id="rId2182" display="https://fbref.com/en/country/JPN/Japan-Football" xr:uid="{3889E36D-EDFE-41D2-8348-833C5146BDF8}"/>
    <hyperlink ref="E252" r:id="rId2183" display="https://fbref.com/en/squads/18bb7c10/Arsenal-Stats" xr:uid="{5FC3D83E-6CCA-441A-90B0-D0551392306F}"/>
    <hyperlink ref="AD252" r:id="rId2184" display="https://fbref.com/en/players/b3af9be1/matchlogs/2023-2024/summary/Takehiro-Tomiyasu-Match-Logs" xr:uid="{F2954C0A-11DD-481B-83C4-0FF4D80E0D9D}"/>
    <hyperlink ref="B502" r:id="rId2185" display="https://fbref.com/en/players/e7ca0439/James-Tomkins" xr:uid="{9B567D31-72D9-41C5-8ACE-5CA7D052C273}"/>
    <hyperlink ref="C502" r:id="rId2186" display="https://fbref.com/en/country/ENG/England-Football" xr:uid="{8D3F87BC-9CA9-4328-BA3D-E30A1B8A3A34}"/>
    <hyperlink ref="E502" r:id="rId2187" display="https://fbref.com/en/squads/47c64c55/Crystal-Palace-Stats" xr:uid="{EB211362-719A-4D21-A65F-AFD72E6A37D7}"/>
    <hyperlink ref="AD502" r:id="rId2188" display="https://fbref.com/en/players/e7ca0439/matchlogs/2023-2024/summary/James-Tomkins-Match-Logs" xr:uid="{F1B12E4B-7A58-4CF3-ADD0-AAB987326E19}"/>
    <hyperlink ref="B295" r:id="rId2189" display="https://fbref.com/en/players/0db169ae/Sandro-Tonali" xr:uid="{0D3A0DB5-B78F-4B5A-A09F-029BEFEEDF48}"/>
    <hyperlink ref="C295" r:id="rId2190" display="https://fbref.com/en/country/ITA/Italy-Football" xr:uid="{3D7C0E09-81C8-4F74-8341-0A67D5C893AD}"/>
    <hyperlink ref="E295" r:id="rId2191" display="https://fbref.com/en/squads/b2b47a98/Newcastle-United-Stats" xr:uid="{B269E3B5-1283-4EDC-8BD6-3E89EB964F0E}"/>
    <hyperlink ref="AD295" r:id="rId2192" display="https://fbref.com/en/players/0db169ae/matchlogs/2023-2024/summary/Sandro-Tonali-Match-Logs" xr:uid="{DE5F51F1-A676-409F-9973-8B364771EC79}"/>
    <hyperlink ref="B23" r:id="rId2193" display="https://fbref.com/en/players/532e1e4f/Pau-Torres" xr:uid="{159FBEFF-6541-4FDD-979C-EF55801EA0A3}"/>
    <hyperlink ref="C23" r:id="rId2194" display="https://fbref.com/en/country/ESP/Spain-Football" xr:uid="{F0E58E7D-07C3-40AC-9BFB-7C15ECA61FF4}"/>
    <hyperlink ref="E23" r:id="rId2195" display="https://fbref.com/en/squads/8602292d/Aston-Villa-Stats" xr:uid="{92BA5CF9-466B-4358-8343-9A7F74C394A1}"/>
    <hyperlink ref="AD23" r:id="rId2196" display="https://fbref.com/en/players/532e1e4f/matchlogs/2023-2024/summary/Pau-Torres-Match-Logs" xr:uid="{13CEA3C3-7997-4592-8B87-8ADCA1CDB00E}"/>
    <hyperlink ref="B308" r:id="rId2197" display="https://fbref.com/en/players/b28bbd58/Andros-Townsend" xr:uid="{34C094DD-953E-46BC-AD0E-5439A5D411F6}"/>
    <hyperlink ref="C308" r:id="rId2198" display="https://fbref.com/en/country/ENG/England-Football" xr:uid="{2D1D0966-8880-406A-9B7D-BCC31DE6BA19}"/>
    <hyperlink ref="E308" r:id="rId2199" display="https://fbref.com/en/squads/e297cd13/Luton-Town-Stats" xr:uid="{25A0850B-5C25-41FE-9232-0786343261B1}"/>
    <hyperlink ref="AD308" r:id="rId2200" display="https://fbref.com/en/players/b28bbd58/matchlogs/2023-2024/summary/Andros-Townsend-Match-Logs" xr:uid="{B915EF62-EB73-4609-9784-7EDF1D67B0FA}"/>
    <hyperlink ref="B14" r:id="rId2201" display="https://fbref.com/en/players/259fea27/James-Trafford" xr:uid="{38AA4235-F2A5-45A2-896F-4F62AD43DAC0}"/>
    <hyperlink ref="C14" r:id="rId2202" display="https://fbref.com/en/country/ENG/England-Football" xr:uid="{3981FA90-0A8A-4F43-849F-0ACEE8C6836E}"/>
    <hyperlink ref="E14" r:id="rId2203" display="https://fbref.com/en/squads/943e8050/Burnley-Stats" xr:uid="{4BFA301B-23EE-4BA8-B29D-6F1F7C902222}"/>
    <hyperlink ref="AD14" r:id="rId2204" display="https://fbref.com/en/players/259fea27/matchlogs/2023-2024/summary/James-Trafford-Match-Logs" xr:uid="{705168B4-FE0C-4C26-80AE-A19A59C0C333}"/>
    <hyperlink ref="B448" r:id="rId2205" display="https://fbref.com/en/players/9a28eba4/Adama-Traore" xr:uid="{284B47C5-0E55-4D45-A9B5-E0DE4F103136}"/>
    <hyperlink ref="C448" r:id="rId2206" display="https://fbref.com/en/country/ESP/Spain-Football" xr:uid="{5E39DB94-D6DA-41F2-BD0D-F111697E1319}"/>
    <hyperlink ref="E448" r:id="rId2207" display="https://fbref.com/en/squads/fd962109/Fulham-Stats" xr:uid="{38459D3A-FCCF-4904-A9EF-2C2D965D6931}"/>
    <hyperlink ref="AD448" r:id="rId2208" display="https://fbref.com/en/players/9a28eba4/matchlogs/2023-2024/summary/Adama-Traore-Match-Logs" xr:uid="{661AE284-E369-4F8B-8CE7-FFA5C4EAC38B}"/>
    <hyperlink ref="B472" r:id="rId2209" display="https://fbref.com/en/players/c47541e0/Bertrand-Traore" xr:uid="{C0E6F291-ECEB-4B8D-9C3A-AD0C7CA70C2C}"/>
    <hyperlink ref="C472" r:id="rId2210" display="https://fbref.com/en/country/BFA/Burkina-Faso-Football" xr:uid="{E392F851-D8C0-4A92-B1A0-9804B5960ECE}"/>
    <hyperlink ref="E472" r:id="rId2211" display="https://fbref.com/en/squads/8602292d/Aston-Villa-Stats" xr:uid="{CA58D0EC-E898-43FE-BF8A-2A43F84D77ED}"/>
    <hyperlink ref="AD472" r:id="rId2212" display="https://fbref.com/en/players/c47541e0/matchlogs/2023-2024/summary/Bertrand-Traore-Match-Logs" xr:uid="{060FF3FA-1888-4265-BDCA-BE6A9AB603C2}"/>
    <hyperlink ref="B316" r:id="rId2213" display="https://fbref.com/en/players/999ceb5f/Boubacar-Traore" xr:uid="{EDF0366E-234E-44D9-AA86-64F365D43EBC}"/>
    <hyperlink ref="C316" r:id="rId2214" display="https://fbref.com/en/country/MLI/Mali-Football" xr:uid="{C1395C4A-0064-4E2C-9198-29AC2FFFA16B}"/>
    <hyperlink ref="E316" r:id="rId2215" display="https://fbref.com/en/squads/8cec06e1/Wolverhampton-Wanderers-Stats" xr:uid="{F0122553-3AF5-48B8-9B76-7AF2E95A7BB4}"/>
    <hyperlink ref="AD316" r:id="rId2216" display="https://fbref.com/en/players/999ceb5f/matchlogs/2023-2024/summary/Boubacar-Traore-Match-Logs" xr:uid="{5350F36C-7DE2-40B3-BEE0-774465C3880D}"/>
    <hyperlink ref="B603" r:id="rId2217" display="https://fbref.com/en/players/fe558029/Mark-Travers" xr:uid="{EB720871-0B8D-4BE1-ACEC-08110156923F}"/>
    <hyperlink ref="C603" r:id="rId2218" display="https://fbref.com/en/country/IRL/Republic-of-Ireland-Football" xr:uid="{EDE44D16-F9E2-4A10-85BA-DA661A6BA580}"/>
    <hyperlink ref="E603" r:id="rId2219" display="https://fbref.com/en/squads/4ba7cbea/Bournemouth-Stats" xr:uid="{157E8767-D020-47B8-ADAE-B57578694296}"/>
    <hyperlink ref="AD603" r:id="rId2220" display="https://fbref.com/en/players/fe558029/matchlogs/2023-2024/summary/Mark-Travers-Match-Logs" xr:uid="{DE2F7DED-3B67-4985-9E16-5CC52C4FC9EF}"/>
    <hyperlink ref="B343" r:id="rId2221" display="https://fbref.com/en/players/b2a81fc6/Mike-Tresor" xr:uid="{C3D4F2B1-F0B8-426A-A531-D8E74A63181F}"/>
    <hyperlink ref="C343" r:id="rId2222" display="https://fbref.com/en/country/BEL/Belgium-Football" xr:uid="{636990EA-37D2-4134-8ADA-06A9F4FFCAB2}"/>
    <hyperlink ref="E343" r:id="rId2223" display="https://fbref.com/en/squads/943e8050/Burnley-Stats" xr:uid="{93DBAE6C-8782-4F0D-B2C0-F28657FEDFF6}"/>
    <hyperlink ref="AD343" r:id="rId2224" display="https://fbref.com/en/players/b2a81fc6/matchlogs/2023-2024/summary/Mike-Tresor-Match-Logs" xr:uid="{C7883495-0978-4CB4-A6CA-B13E3A64E1FC}"/>
    <hyperlink ref="B30" r:id="rId2225" display="https://fbref.com/en/players/21512407/Kieran-Trippier" xr:uid="{6B42B521-7EF3-4A7A-8DB0-1C11EA465352}"/>
    <hyperlink ref="C30" r:id="rId2226" display="https://fbref.com/en/country/ENG/England-Football" xr:uid="{B6CB8642-F4FF-4538-A8F9-5B167D5D22C3}"/>
    <hyperlink ref="E30" r:id="rId2227" display="https://fbref.com/en/squads/b2b47a98/Newcastle-United-Stats" xr:uid="{1AA3C5F1-68B1-4B43-9F44-C5BE27B7BF62}"/>
    <hyperlink ref="AD30" r:id="rId2228" display="https://fbref.com/en/players/21512407/matchlogs/2023-2024/summary/Kieran-Trippier-Match-Logs" xr:uid="{475EEDA6-8DCA-42F5-9776-BDA89EF249E0}"/>
    <hyperlink ref="B265" r:id="rId2229" display="https://fbref.com/en/players/38ceb24a/Leandro-Trossard" xr:uid="{B78583ED-B86A-4535-BEB3-D9C040B32775}"/>
    <hyperlink ref="C265" r:id="rId2230" display="https://fbref.com/en/country/BEL/Belgium-Football" xr:uid="{81845A2B-2892-4623-930E-AC5DF3E0198F}"/>
    <hyperlink ref="E265" r:id="rId2231" display="https://fbref.com/en/squads/18bb7c10/Arsenal-Stats" xr:uid="{B61E59A0-B9C5-4C60-96FE-43129164FC9F}"/>
    <hyperlink ref="AD265" r:id="rId2232" display="https://fbref.com/en/players/38ceb24a/matchlogs/2023-2024/summary/Leandro-Trossard-Match-Logs" xr:uid="{C6BF7252-748D-4067-B4A3-3C6D4AD90DBC}"/>
    <hyperlink ref="B193" r:id="rId2233" display="https://fbref.com/en/players/cddf767b/Auston-Trusty" xr:uid="{7E6F8DE4-8111-49EF-AA74-974F187F0685}"/>
    <hyperlink ref="C193" r:id="rId2234" display="https://fbref.com/en/country/USA/United-States-Football" xr:uid="{C06D899C-78D0-45EA-91BD-A6B1D041B742}"/>
    <hyperlink ref="E193" r:id="rId2235" display="https://fbref.com/en/squads/1df6b87e/Sheffield-United-Stats" xr:uid="{A84310C2-B7A4-4BFD-92D8-82D8DB1D80AC}"/>
    <hyperlink ref="AD193" r:id="rId2236" display="https://fbref.com/en/players/cddf767b/matchlogs/2023-2024/summary/Auston-Trusty-Match-Logs" xr:uid="{81628471-1C8E-45AD-823D-90444806CA87}"/>
    <hyperlink ref="B262" r:id="rId2237" display="https://fbref.com/en/players/f315ca93/Kostas-Tsimikas" xr:uid="{9D4FF109-0692-4C7A-812C-E1297559EF08}"/>
    <hyperlink ref="C262" r:id="rId2238" display="https://fbref.com/en/country/GRE/Greece-Football" xr:uid="{C9730FAC-5F11-4DB8-A8B5-C952AF7B30E1}"/>
    <hyperlink ref="E262" r:id="rId2239" display="https://fbref.com/en/squads/822bd0ba/Liverpool-Stats" xr:uid="{3186B594-3F97-4088-B3C9-8B85524BA4F0}"/>
    <hyperlink ref="AD262" r:id="rId2240" display="https://fbref.com/en/players/f315ca93/matchlogs/2023-2024/summary/Kostas-Tsimikas-Match-Logs" xr:uid="{80BCD3E5-2A9A-4265-866E-D8967B168383}"/>
    <hyperlink ref="B143" r:id="rId2241" display="https://fbref.com/en/players/4a51ba65/Matt-Turner" xr:uid="{2A8EE60F-331A-4586-99EA-22CC073F1C8F}"/>
    <hyperlink ref="C143" r:id="rId2242" display="https://fbref.com/en/country/USA/United-States-Football" xr:uid="{03B94538-B35E-4B56-8C62-0096C221DCB0}"/>
    <hyperlink ref="E143" r:id="rId2243" display="https://fbref.com/en/squads/e4a775cb/Nottingham-Forest-Stats" xr:uid="{91381F49-DCE4-46B3-BADE-CBD23B062C5B}"/>
    <hyperlink ref="AD143" r:id="rId2244" display="https://fbref.com/en/players/4a51ba65/matchlogs/2023-2024/summary/Matt-Turner-Match-Logs" xr:uid="{41CAABCA-A074-4E1B-A6B6-57D34EB30502}"/>
    <hyperlink ref="B101" r:id="rId2245" display="https://fbref.com/en/players/7cd520e8/Destiny-Udogie" xr:uid="{9EFCF30F-CBAA-4524-B697-FEA492A29237}"/>
    <hyperlink ref="C101" r:id="rId2246" display="https://fbref.com/en/country/ITA/Italy-Football" xr:uid="{593FC95F-5752-4884-B360-A0297ADA3C3E}"/>
    <hyperlink ref="E101" r:id="rId2247" display="https://fbref.com/en/squads/361ca564/Tottenham-Hotspur-Stats" xr:uid="{F8DB7A41-CB01-4AEE-8381-1637E8D2C5D0}"/>
    <hyperlink ref="AD101" r:id="rId2248" display="https://fbref.com/en/players/7cd520e8/matchlogs/2023-2024/summary/Destiny-Udogie-Match-Logs" xr:uid="{33DC4238-2B82-4F6A-BAB8-8AA4D5F1C0AB}"/>
    <hyperlink ref="B367" r:id="rId2249" display="https://fbref.com/en/players/1df4a109/Lesley-Ugochukwu" xr:uid="{F7FC6B74-5FE4-4F4F-95C1-1E5918DC6948}"/>
    <hyperlink ref="C367" r:id="rId2250" display="https://fbref.com/en/country/FRA/France-Football" xr:uid="{9B0DB520-0CA4-45EA-825C-109B094FD220}"/>
    <hyperlink ref="E367" r:id="rId2251" display="https://fbref.com/en/squads/cff3d9bb/Chelsea-Stats" xr:uid="{5B9B310E-34C2-4FFB-8198-CDBC9D4B0757}"/>
    <hyperlink ref="AD367" r:id="rId2252" display="https://fbref.com/en/players/1df4a109/matchlogs/2023-2024/summary/Lesley-Ugochukwu-Match-Logs" xr:uid="{1CD5684A-AC41-4F78-8AEE-D7FE2B4F85BD}"/>
    <hyperlink ref="B604" r:id="rId2253" display="https://fbref.com/en/players/a2d873dd/Hwang-Ui-jo" xr:uid="{3290D3A0-34EF-4E63-9F16-B1E36F74B288}"/>
    <hyperlink ref="C604" r:id="rId2254" display="https://fbref.com/en/country/KOR/Korea-Republic-Football" xr:uid="{21669FCB-3C35-4381-869E-BFB6E6305FBB}"/>
    <hyperlink ref="E604" r:id="rId2255" display="https://fbref.com/en/squads/e4a775cb/Nottingham-Forest-Stats" xr:uid="{CDC7EE94-A4FE-4A44-BC06-393010B753EA}"/>
    <hyperlink ref="AD604" r:id="rId2256" display="https://fbref.com/en/players/a2d873dd/matchlogs/2023-2024/summary/Hwang-Ui-jo-Match-Logs" xr:uid="{5C6FECBD-21F9-4AA4-81A4-04DA8EFA1B91}"/>
    <hyperlink ref="B86" r:id="rId2257" display="https://fbref.com/en/players/e06683ca/Virgil-van-Dijk" xr:uid="{6626B18A-A272-4174-8A0C-0D73565141D7}"/>
    <hyperlink ref="C86" r:id="rId2258" display="https://fbref.com/en/country/NED/Netherlands-Football" xr:uid="{711F53C6-2F5B-40A4-BDCF-879C1E4A5217}"/>
    <hyperlink ref="E86" r:id="rId2259" display="https://fbref.com/en/squads/822bd0ba/Liverpool-Stats" xr:uid="{FA278B33-5A8F-4E16-8E37-15E180A60183}"/>
    <hyperlink ref="AD86" r:id="rId2260" display="https://fbref.com/en/players/e06683ca/matchlogs/2023-2024/summary/Virgil-van-Dijk-Match-Logs" xr:uid="{5118823E-4273-48C7-9573-4A7AA71BE08E}"/>
    <hyperlink ref="B328" r:id="rId2261" display="https://fbref.com/en/players/9f8e9423/Raphael-Varane" xr:uid="{CE566261-CBDD-40F1-9005-2F02679D8B21}"/>
    <hyperlink ref="C328" r:id="rId2262" display="https://fbref.com/en/country/FRA/France-Football" xr:uid="{A597C4D2-A874-4432-819B-9EA37FACB83F}"/>
    <hyperlink ref="E328" r:id="rId2263" display="https://fbref.com/en/squads/19538871/Manchester-United-Stats" xr:uid="{872F9E09-BD96-4538-AF5A-B119B32D9A35}"/>
    <hyperlink ref="AD328" r:id="rId2264" display="https://fbref.com/en/players/9f8e9423/matchlogs/2023-2024/summary/Raphael-Varane-Match-Logs" xr:uid="{B1999473-7674-48D6-9164-04C66C0815C1}"/>
    <hyperlink ref="B463" r:id="rId2265" display="https://fbref.com/en/players/3f7bafbe/Alejo-Veliz" xr:uid="{32F00DA1-545E-4C8C-9BFE-4D4EDD22F3EE}"/>
    <hyperlink ref="C463" r:id="rId2266" display="https://fbref.com/en/country/ARG/Argentina-Football" xr:uid="{8C85E42C-5C97-4078-B4D9-A96FD9BAD6CB}"/>
    <hyperlink ref="E463" r:id="rId2267" display="https://fbref.com/en/squads/361ca564/Tottenham-Hotspur-Stats" xr:uid="{6175B564-A8AE-4194-9611-130C787D1B66}"/>
    <hyperlink ref="AD463" r:id="rId2268" display="https://fbref.com/en/players/3f7bafbe/matchlogs/2023-2024/summary/Alejo-Veliz-Match-Logs" xr:uid="{DCA6F72E-FB0C-4597-A401-6D89F638F54C}"/>
    <hyperlink ref="B173" r:id="rId2269" display="https://fbref.com/en/players/dad4b285/Joel-Veltman" xr:uid="{54F4CB4C-488A-4841-99F8-7BAE2014FC0A}"/>
    <hyperlink ref="C173" r:id="rId2270" display="https://fbref.com/en/country/NED/Netherlands-Football" xr:uid="{75E92579-72AC-4284-911B-D38BA31B62D0}"/>
    <hyperlink ref="E173" r:id="rId2271" display="https://fbref.com/en/squads/d07537b9/Brighton-and-Hove-Albion-Stats" xr:uid="{A96ED95D-B625-452F-99A2-D3EDB3506BEC}"/>
    <hyperlink ref="AD173" r:id="rId2272" display="https://fbref.com/en/players/dad4b285/matchlogs/2023-2024/summary/Joel-Veltman-Match-Logs" xr:uid="{4BC13111-0EDB-4BAD-BD26-6B8DBBB1DA87}"/>
    <hyperlink ref="B157" r:id="rId2273" display="https://fbref.com/en/players/8fe2a392/Micky-van-de-Ven" xr:uid="{0DCA48A3-DFB7-4F44-B42E-1538C8E782F8}"/>
    <hyperlink ref="C157" r:id="rId2274" display="https://fbref.com/en/country/NED/Netherlands-Football" xr:uid="{5282C0B8-E871-43A6-B736-9294E91807C8}"/>
    <hyperlink ref="E157" r:id="rId2275" display="https://fbref.com/en/squads/361ca564/Tottenham-Hotspur-Stats" xr:uid="{4A14D2B4-70E7-462D-AB74-7478400F8DFE}"/>
    <hyperlink ref="AD157" r:id="rId2276" display="https://fbref.com/en/players/8fe2a392/matchlogs/2023-2024/summary/Micky-van-de-Ven-Match-Logs" xr:uid="{FA1B8F23-4C35-4069-A934-632598DB0836}"/>
    <hyperlink ref="B242" r:id="rId2277" display="https://fbref.com/en/players/cf134113/Bart-Verbruggen" xr:uid="{AAEE0B21-275E-443E-AF7C-C64D6BFE8D93}"/>
    <hyperlink ref="C242" r:id="rId2278" display="https://fbref.com/en/country/NED/Netherlands-Football" xr:uid="{0B37A227-595B-4C54-9DB7-FD49DD0F7A4B}"/>
    <hyperlink ref="E242" r:id="rId2279" display="https://fbref.com/en/squads/d07537b9/Brighton-and-Hove-Albion-Stats" xr:uid="{59199DA4-BBB4-4E88-86E6-B3FA66E12E55}"/>
    <hyperlink ref="AD242" r:id="rId2280" display="https://fbref.com/en/players/cf134113/matchlogs/2023-2024/summary/Bart-Verbruggen-Match-Logs" xr:uid="{40F0C2EF-A89C-475C-94DE-B2CBD2BAE22F}"/>
    <hyperlink ref="B15" r:id="rId2281" display="https://fbref.com/en/players/77d6fd4d/Guglielmo-Vicario" xr:uid="{2CA05595-07E9-4365-BD75-9DA7DB230562}"/>
    <hyperlink ref="C15" r:id="rId2282" display="https://fbref.com/en/country/ITA/Italy-Football" xr:uid="{3613E521-5CFA-4B44-960D-CE9C0C3D08EB}"/>
    <hyperlink ref="E15" r:id="rId2283" display="https://fbref.com/en/squads/361ca564/Tottenham-Hotspur-Stats" xr:uid="{D0875AA0-D0C5-442C-86E7-51489B7A78E5}"/>
    <hyperlink ref="AD15" r:id="rId2284" display="https://fbref.com/en/players/77d6fd4d/matchlogs/2023-2024/summary/Guglielmo-Vicario-Match-Logs" xr:uid="{F7C4D313-8130-4FAF-962A-0F63A5658644}"/>
    <hyperlink ref="B356" r:id="rId2285" display="https://fbref.com/en/players/6412cc03/Fabio-Vieira" xr:uid="{CDA93C5B-D287-42B5-833E-79A4F06CCDD5}"/>
    <hyperlink ref="C356" r:id="rId2286" display="https://fbref.com/en/country/POR/Portugal-Football" xr:uid="{1CF76C5C-E8C9-4D0B-B929-555FC834FAFB}"/>
    <hyperlink ref="E356" r:id="rId2287" display="https://fbref.com/en/squads/18bb7c10/Arsenal-Stats" xr:uid="{BA7A37D6-B5B5-413F-91C2-F3C2CA98195E}"/>
    <hyperlink ref="AD356" r:id="rId2288" display="https://fbref.com/en/players/6412cc03/matchlogs/2023-2024/summary/Fabio-Vieira-Match-Logs" xr:uid="{7852612C-9509-4847-8DBF-AF5C0C96999D}"/>
    <hyperlink ref="B605" r:id="rId2289" display="https://fbref.com/en/players/a949d040/Lawrence-Vigouroux" xr:uid="{3E319748-203D-436A-8EB8-D527A137C3C2}"/>
    <hyperlink ref="C605" r:id="rId2290" display="https://fbref.com/en/country/CHI/Chile-Football" xr:uid="{C5AF7368-1AD5-461E-A9A3-EDA788DFC3A3}"/>
    <hyperlink ref="E605" r:id="rId2291" display="https://fbref.com/en/squads/943e8050/Burnley-Stats" xr:uid="{0676579A-8171-4260-AC87-16A38CD313B1}"/>
    <hyperlink ref="AD605" r:id="rId2292" display="https://fbref.com/en/players/a949d040/matchlogs/2023-2024/summary/Lawrence-Vigouroux-Match-Logs" xr:uid="{C99F6811-DB9C-4A3C-BF52-8A845BCEE3D5}"/>
    <hyperlink ref="B342" r:id="rId2293" display="https://fbref.com/en/players/8b529245/Carlos-Vinicius" xr:uid="{093C0CEF-8EBC-4400-8569-FFC13305C49C}"/>
    <hyperlink ref="C342" r:id="rId2294" display="https://fbref.com/en/country/BRA/Brazil-Football" xr:uid="{A64134CE-783E-43EC-B9D7-429C9982837D}"/>
    <hyperlink ref="E342" r:id="rId2295" display="https://fbref.com/en/squads/fd962109/Fulham-Stats" xr:uid="{6B4B234F-AAA1-4DD5-8DEB-3FE6520D3820}"/>
    <hyperlink ref="AD342" r:id="rId2296" display="https://fbref.com/en/players/8b529245/matchlogs/2023-2024/summary/Carlos-Vinicius-Match-Logs" xr:uid="{B05C1FA0-916D-4E0F-8FE9-E9ECCB971A97}"/>
    <hyperlink ref="B606" r:id="rId2297" display="https://fbref.com/en/players/728e9b2e/Joao-Virginia" xr:uid="{C157B54C-E9A6-4490-BB3E-E108F72DED61}"/>
    <hyperlink ref="C606" r:id="rId2298" display="https://fbref.com/en/country/POR/Portugal-Football" xr:uid="{6DDAC911-9129-4E4E-9BE8-B7B73365E3C1}"/>
    <hyperlink ref="E606" r:id="rId2299" display="https://fbref.com/en/squads/d3fd31cc/Everton-Stats" xr:uid="{C35E581D-3AC4-4364-835B-F1FA5C12ABCC}"/>
    <hyperlink ref="AD606" r:id="rId2300" display="https://fbref.com/en/players/728e9b2e/matchlogs/2023-2024/summary/Joao-Virginia-Match-Logs" xr:uid="{491B82AC-5840-4709-ABD8-CCDAE4C998CF}"/>
    <hyperlink ref="B607" r:id="rId2301" display="https://fbref.com/en/players/d617bff6/Radek-Vitek" xr:uid="{56567A74-911B-4D32-BD8E-F8C2CC7FC02A}"/>
    <hyperlink ref="E607" r:id="rId2302" display="https://fbref.com/en/squads/19538871/Manchester-United-Stats" xr:uid="{3A36E00A-8219-4B36-B5D6-3286851C7565}"/>
    <hyperlink ref="AD607" r:id="rId2303" display="https://fbref.com/en/players/d617bff6/matchlogs/2023-2024/summary/Radek-Vitek-Match-Logs" xr:uid="{91CBC8E0-E9CD-482D-905D-93DB84759E3C}"/>
    <hyperlink ref="B207" r:id="rId2304" display="https://fbref.com/en/players/9295dc1c/Vitinho" xr:uid="{5AF615FC-21A7-4DF3-BF52-BEC3191F2304}"/>
    <hyperlink ref="C207" r:id="rId2305" display="https://fbref.com/en/country/BRA/Brazil-Football" xr:uid="{E7F68F53-7675-4383-812E-E75780F8EF07}"/>
    <hyperlink ref="E207" r:id="rId2306" display="https://fbref.com/en/squads/943e8050/Burnley-Stats" xr:uid="{B4348369-A54E-4263-948B-867967A35DB2}"/>
    <hyperlink ref="AD207" r:id="rId2307" display="https://fbref.com/en/players/9295dc1c/matchlogs/2023-2024/summary/Vitinho-Match-Logs" xr:uid="{D0AD2524-1683-4BFF-815F-15564D9E9FE2}"/>
    <hyperlink ref="B291" r:id="rId2308" display="https://fbref.com/en/players/03df04ff/Odisseas-Vlachodimos" xr:uid="{438D76FB-42D4-4A34-8E0C-DF0B03343D5B}"/>
    <hyperlink ref="C291" r:id="rId2309" display="https://fbref.com/en/country/GRE/Greece-Football" xr:uid="{3F055129-8090-4A72-9241-58458759CE0B}"/>
    <hyperlink ref="E291" r:id="rId2310" display="https://fbref.com/en/squads/e4a775cb/Nottingham-Forest-Stats" xr:uid="{243617E7-FD67-4C6A-90B6-8DE08A8A2959}"/>
    <hyperlink ref="AD291" r:id="rId2311" display="https://fbref.com/en/players/03df04ff/matchlogs/2023-2024/summary/Odisseas-Vlachodimos-Match-Logs" xr:uid="{8955DC3B-13E3-4C7D-B229-1D57CC5F79A8}"/>
    <hyperlink ref="B18" r:id="rId2312" display="https://fbref.com/en/players/86dd77d1/Kyle-Walker" xr:uid="{63B36382-94D7-4489-8B71-951B9DAF9C19}"/>
    <hyperlink ref="C18" r:id="rId2313" display="https://fbref.com/en/country/ENG/England-Football" xr:uid="{F7C63020-F26F-423D-8160-E57853660A18}"/>
    <hyperlink ref="E18" r:id="rId2314" display="https://fbref.com/en/squads/b8fd03ef/Manchester-City-Stats" xr:uid="{E9014AAC-A13D-4092-B0CF-650E7556BE11}"/>
    <hyperlink ref="AD18" r:id="rId2315" display="https://fbref.com/en/players/86dd77d1/matchlogs/2023-2024/summary/Kyle-Walker-Match-Logs" xr:uid="{5063F763-E45C-43F3-A2C4-33335E088362}"/>
    <hyperlink ref="B608" r:id="rId2316" display="https://fbref.com/en/players/501ac0cc/Reuell-Walters" xr:uid="{1555C33F-ABC5-4995-92DD-84CB0A7983AB}"/>
    <hyperlink ref="C608" r:id="rId2317" display="https://fbref.com/en/country/ENG/England-Football" xr:uid="{DEEC3843-1EBA-491F-95BE-2692CDE24D5B}"/>
    <hyperlink ref="E608" r:id="rId2318" display="https://fbref.com/en/squads/18bb7c10/Arsenal-Stats" xr:uid="{51F29BE0-E9DE-436B-B61C-F4763A27091D}"/>
    <hyperlink ref="AD608" r:id="rId2319" display="https://fbref.com/en/players/501ac0cc/matchlogs/2023-2024/summary/Reuell-Walters-Match-Logs" xr:uid="{3E46D2FB-7066-48BA-85F9-7ED8D4651BCE}"/>
    <hyperlink ref="B266" r:id="rId2320" display="https://fbref.com/en/players/9e525177/Aaron-Wan-Bissaka" xr:uid="{A80AB12A-A49D-429F-91D3-A4F51123CB4B}"/>
    <hyperlink ref="C266" r:id="rId2321" display="https://fbref.com/en/country/ENG/England-Football" xr:uid="{8861D059-0B06-4E88-A1F5-D95988C4A139}"/>
    <hyperlink ref="E266" r:id="rId2322" display="https://fbref.com/en/squads/19538871/Manchester-United-Stats" xr:uid="{407B19FB-5B02-4DCD-B820-3FF2C0DED4B9}"/>
    <hyperlink ref="AD266" r:id="rId2323" display="https://fbref.com/en/players/9e525177/matchlogs/2023-2024/summary/Aaron-Wan-Bissaka-Match-Logs" xr:uid="{AFA81174-C8DE-4C62-AE14-93107C974378}"/>
    <hyperlink ref="B58" r:id="rId2324" display="https://fbref.com/en/players/8a7ff278/Joel-Ward" xr:uid="{EFA4944B-2C0F-4399-BCF0-5FDDD1045561}"/>
    <hyperlink ref="C58" r:id="rId2325" display="https://fbref.com/en/country/ENG/England-Football" xr:uid="{6D0E4502-A1C9-4038-9B84-6B32DA5A53B5}"/>
    <hyperlink ref="E58" r:id="rId2326" display="https://fbref.com/en/squads/47c64c55/Crystal-Palace-Stats" xr:uid="{0276A8C2-6622-4A61-8C58-26F190E0C9C4}"/>
    <hyperlink ref="AD58" r:id="rId2327" display="https://fbref.com/en/players/8a7ff278/matchlogs/2023-2024/summary/Joel-Ward-Match-Logs" xr:uid="{10FA228A-E6F2-4BCB-A5E7-B346797C2E42}"/>
    <hyperlink ref="B47" r:id="rId2328" display="https://fbref.com/en/players/3515d404/James-Ward-Prowse" xr:uid="{B4FE1425-68E6-40E3-B699-0D09F8D9D9A6}"/>
    <hyperlink ref="C47" r:id="rId2329" display="https://fbref.com/en/country/ENG/England-Football" xr:uid="{4F0E9853-21F3-4080-9F49-BB8BB172053F}"/>
    <hyperlink ref="E47" r:id="rId2330" display="https://fbref.com/en/squads/7c21e445/West-Ham-United-Stats" xr:uid="{45D6D808-D1BA-452F-9C12-FB6A23E1679B}"/>
    <hyperlink ref="AD47" r:id="rId2331" display="https://fbref.com/en/players/3515d404/matchlogs/2023-2024/summary/James-Ward-Prowse-Match-Logs" xr:uid="{42EB0139-92F7-461F-9ECF-0BB92642C5F2}"/>
    <hyperlink ref="B475" r:id="rId2332" display="https://fbref.com/en/players/95bd120d/Deivid-Washington" xr:uid="{38E331B3-4BA0-430C-9A70-E57DF15EB591}"/>
    <hyperlink ref="C475" r:id="rId2333" display="https://fbref.com/en/country/BRA/Brazil-Football" xr:uid="{C7C50D82-83D2-4A22-AE8D-11B98C65C818}"/>
    <hyperlink ref="E475" r:id="rId2334" display="https://fbref.com/en/squads/cff3d9bb/Chelsea-Stats" xr:uid="{62BDCD20-0823-4B7D-A7E9-8541F4AF6E9A}"/>
    <hyperlink ref="AD475" r:id="rId2335" display="https://fbref.com/en/players/95bd120d/matchlogs/2023-2024/summary/Deivid-Washington-Match-Logs" xr:uid="{7F174605-1FD3-4498-BAA2-F49164B2C875}"/>
    <hyperlink ref="B27" r:id="rId2336" display="https://fbref.com/en/players/aed3a70f/Ollie-Watkins" xr:uid="{7F975758-5D82-4B84-9FAA-45BF27E9066E}"/>
    <hyperlink ref="C27" r:id="rId2337" display="https://fbref.com/en/country/ENG/England-Football" xr:uid="{A7B01AD6-9CFC-4D01-B226-CEB336B5B3D1}"/>
    <hyperlink ref="E27" r:id="rId2338" display="https://fbref.com/en/squads/8602292d/Aston-Villa-Stats" xr:uid="{696FFCC4-C1D9-46C9-8BA2-D5A99005A827}"/>
    <hyperlink ref="AD27" r:id="rId2339" display="https://fbref.com/en/players/aed3a70f/matchlogs/2023-2024/summary/Ollie-Watkins-Match-Logs" xr:uid="{0FF5FED7-A5D0-44C6-8ADD-7428E5A9777A}"/>
    <hyperlink ref="B263" r:id="rId2340" display="https://fbref.com/en/players/c40b6180/Adam-Webster" xr:uid="{55FCA7F6-CB5C-44C2-BC12-DA4C6CB9B437}"/>
    <hyperlink ref="C263" r:id="rId2341" display="https://fbref.com/en/country/ENG/England-Football" xr:uid="{618CCE9E-55C3-4071-83E2-F0ABB1E384B1}"/>
    <hyperlink ref="E263" r:id="rId2342" display="https://fbref.com/en/squads/d07537b9/Brighton-and-Hove-Albion-Stats" xr:uid="{CABCB9BF-C865-4110-89E7-29CD700E2219}"/>
    <hyperlink ref="AD263" r:id="rId2343" display="https://fbref.com/en/players/c40b6180/matchlogs/2023-2024/summary/Adam-Webster-Match-Logs" xr:uid="{AF90F09B-A18B-4BF1-AAC8-9447FB6F8ADC}"/>
    <hyperlink ref="B304" r:id="rId2344" display="https://fbref.com/en/players/ce5143da/Danny-Welbeck" xr:uid="{BD723E54-4F2B-4A90-B2D0-C81480571126}"/>
    <hyperlink ref="C304" r:id="rId2345" display="https://fbref.com/en/country/ENG/England-Football" xr:uid="{0D2BA818-8DAD-40FF-8326-83EA34084A17}"/>
    <hyperlink ref="E304" r:id="rId2346" display="https://fbref.com/en/squads/d07537b9/Brighton-and-Hove-Albion-Stats" xr:uid="{3F037009-2500-41CC-8517-4128BE6B8021}"/>
    <hyperlink ref="AD304" r:id="rId2347" display="https://fbref.com/en/players/ce5143da/matchlogs/2023-2024/summary/Danny-Welbeck-Match-Logs" xr:uid="{D888BDF4-EFCF-4600-88ED-7A3B3F762E9C}"/>
    <hyperlink ref="B103" r:id="rId2348" display="https://fbref.com/en/players/35e413f1/Ben-White" xr:uid="{9061707F-B7B6-44B9-888F-9DDC2B13965C}"/>
    <hyperlink ref="C103" r:id="rId2349" display="https://fbref.com/en/country/ENG/England-Football" xr:uid="{24136C30-9EA8-4D7E-BA1C-D8D6E5B49E61}"/>
    <hyperlink ref="E103" r:id="rId2350" display="https://fbref.com/en/squads/18bb7c10/Arsenal-Stats" xr:uid="{4EE25734-D73B-49A4-B749-301344B5EC08}"/>
    <hyperlink ref="AD103" r:id="rId2351" display="https://fbref.com/en/players/35e413f1/matchlogs/2023-2024/summary/Ben-White-Match-Logs" xr:uid="{54F3F7EA-8998-475A-9883-9F129710F50A}"/>
    <hyperlink ref="B609" r:id="rId2352" display="https://fbref.com/en/players/cd84f0e3/Matthew-Whittingham" xr:uid="{369B07E4-7362-437B-BB6F-1FDDAA305951}"/>
    <hyperlink ref="C609" r:id="rId2353" display="https://fbref.com/en/country/ENG/England-Football" xr:uid="{950C220E-A4B3-4F4D-88DF-D3D81AFDAC3A}"/>
    <hyperlink ref="E609" r:id="rId2354" display="https://fbref.com/en/squads/8cec06e1/Wolverhampton-Wanderers-Stats" xr:uid="{AFB7754D-228C-4FC8-8283-56D8DDDBD35B}"/>
    <hyperlink ref="AD609" r:id="rId2355" display="https://fbref.com/en/players/cd84f0e3/matchlogs/2023-2024/summary/Matthew-Whittingham-Match-Logs" xr:uid="{72AF7554-AEC7-4BD4-B326-B5B6D24BCD37}"/>
    <hyperlink ref="B610" r:id="rId2356" display="https://fbref.com/en/players/3f847d95/Joseph-Whitworth" xr:uid="{06E37693-F9CD-42CC-A7C3-F5BF058D227C}"/>
    <hyperlink ref="C610" r:id="rId2357" display="https://fbref.com/en/country/ENG/England-Football" xr:uid="{C3FA131B-192D-40BA-9C36-D8957BC7A5F1}"/>
    <hyperlink ref="E610" r:id="rId2358" display="https://fbref.com/en/squads/47c64c55/Crystal-Palace-Stats" xr:uid="{8E678538-F473-444A-BD2C-5FF62236718D}"/>
    <hyperlink ref="AD610" r:id="rId2359" display="https://fbref.com/en/players/3f847d95/matchlogs/2023-2024/summary/Joseph-Whitworth-Match-Logs" xr:uid="{371AF498-AE46-4D43-B75E-74FFDAC9FB12}"/>
    <hyperlink ref="B366" r:id="rId2360" display="https://fbref.com/en/players/dd323728/Neco-Williams" xr:uid="{44AD6EDF-13ED-46F2-94AE-89F30184F786}"/>
    <hyperlink ref="C366" r:id="rId2361" display="https://fbref.com/en/country/WAL/Wales-Football" xr:uid="{52772AD9-B9AD-4BC3-AC4F-E48D0E27786D}"/>
    <hyperlink ref="E366" r:id="rId2362" display="https://fbref.com/en/squads/e4a775cb/Nottingham-Forest-Stats" xr:uid="{CB0EC476-3AFF-480D-8970-BAEF672B281D}"/>
    <hyperlink ref="AD366" r:id="rId2363" display="https://fbref.com/en/players/dd323728/matchlogs/2023-2024/summary/Neco-Williams-Match-Logs" xr:uid="{A87D18D9-9B80-40E3-B47D-F41D61A3BE5B}"/>
    <hyperlink ref="B137" r:id="rId2364" display="https://fbref.com/en/players/8b9ebd03/Willian" xr:uid="{580960A2-F8A9-4BEB-A69F-B548F11E58BA}"/>
    <hyperlink ref="C137" r:id="rId2365" display="https://fbref.com/en/country/BRA/Brazil-Football" xr:uid="{D7D25DEB-D18C-4E0F-8AF5-E82C8B8130CF}"/>
    <hyperlink ref="E137" r:id="rId2366" display="https://fbref.com/en/squads/fd962109/Fulham-Stats" xr:uid="{AC218970-88C8-43C6-BC27-0D1FFF11EF5B}"/>
    <hyperlink ref="AD137" r:id="rId2367" display="https://fbref.com/en/players/8b9ebd03/matchlogs/2023-2024/summary/Willian-Match-Logs" xr:uid="{E967CBEA-BFD2-4D6D-86DD-12C3868FDD04}"/>
    <hyperlink ref="B401" r:id="rId2368" display="https://fbref.com/en/players/a3b03921/Joe-Willock" xr:uid="{5EF46A95-3105-4F56-927F-200C8AEF20CC}"/>
    <hyperlink ref="C401" r:id="rId2369" display="https://fbref.com/en/country/ENG/England-Football" xr:uid="{9FAA6DE0-7783-4DDD-9860-9E1E10C46586}"/>
    <hyperlink ref="E401" r:id="rId2370" display="https://fbref.com/en/squads/b2b47a98/Newcastle-United-Stats" xr:uid="{1BBD228F-45DF-4C94-B137-207DBE3CD674}"/>
    <hyperlink ref="AD401" r:id="rId2371" display="https://fbref.com/en/players/a3b03921/matchlogs/2023-2024/summary/Joe-Willock-Match-Logs" xr:uid="{3B2D3CC2-4E15-4A3E-9761-88F6C6655165}"/>
    <hyperlink ref="B271" r:id="rId2372" display="https://fbref.com/en/players/c596fcb0/Callum-Wilson" xr:uid="{7AB7C7A3-03DA-46B8-AF08-630A1815E176}"/>
    <hyperlink ref="C271" r:id="rId2373" display="https://fbref.com/en/country/ENG/England-Football" xr:uid="{BFEAD84B-01E6-4A33-98C2-C3CF84A370B3}"/>
    <hyperlink ref="E271" r:id="rId2374" display="https://fbref.com/en/squads/b2b47a98/Newcastle-United-Stats" xr:uid="{5EEF797A-191F-4BD8-BFBD-488A53786A52}"/>
    <hyperlink ref="AD271" r:id="rId2375" display="https://fbref.com/en/players/c596fcb0/matchlogs/2023-2024/summary/Callum-Wilson-Match-Logs" xr:uid="{A44308C0-EB2A-449D-AA60-7E7EBC06FC1D}"/>
    <hyperlink ref="B190" r:id="rId2376" display="https://fbref.com/en/players/c6dc9ecd/Harry-Wilson" xr:uid="{CC79835E-0885-49FD-963D-39011812F60E}"/>
    <hyperlink ref="C190" r:id="rId2377" display="https://fbref.com/en/country/WAL/Wales-Football" xr:uid="{DF302369-87D2-472A-AA78-F2E1A4C68947}"/>
    <hyperlink ref="E190" r:id="rId2378" display="https://fbref.com/en/squads/fd962109/Fulham-Stats" xr:uid="{E423D078-9EE0-4A93-88EF-2AD3DD9F4CF7}"/>
    <hyperlink ref="AD190" r:id="rId2379" display="https://fbref.com/en/players/c6dc9ecd/matchlogs/2023-2024/summary/Harry-Wilson-Match-Logs" xr:uid="{0F5ED208-18FE-4773-81F3-3C71C49088A7}"/>
    <hyperlink ref="B59" r:id="rId2380" display="https://fbref.com/en/players/2500cef9/Yoane-Wissa" xr:uid="{787B4414-5F4E-48AB-A51E-FD8F404E47FD}"/>
    <hyperlink ref="C59" r:id="rId2381" display="https://fbref.com/en/country/COD/Congo-DR-Football" xr:uid="{F4833AF2-64AA-4DCF-AC35-B461FB6436DD}"/>
    <hyperlink ref="E59" r:id="rId2382" display="https://fbref.com/en/squads/cd051869/Brentford-Stats" xr:uid="{95BD6D77-A913-45E9-94E8-127A747F40C5}"/>
    <hyperlink ref="AD59" r:id="rId2383" display="https://fbref.com/en/players/2500cef9/matchlogs/2023-2024/summary/Yoane-Wissa-Match-Logs" xr:uid="{17FBFBC7-6A3B-4DFA-A714-98D95AD7A992}"/>
    <hyperlink ref="B294" r:id="rId2384" display="https://fbref.com/en/players/4e9a0555/Chris-Wood" xr:uid="{201FD849-AA37-4958-9785-D3C78DA9C00C}"/>
    <hyperlink ref="C294" r:id="rId2385" display="https://fbref.com/en/country/NZL/New-Zealand-Football" xr:uid="{C51FC217-180A-4CC3-B36A-73269C391122}"/>
    <hyperlink ref="E294" r:id="rId2386" display="https://fbref.com/en/squads/e4a775cb/Nottingham-Forest-Stats" xr:uid="{FB2DA8B2-97D9-4F88-8D5A-0E38D933270A}"/>
    <hyperlink ref="AD294" r:id="rId2387" display="https://fbref.com/en/players/4e9a0555/matchlogs/2023-2024/summary/Chris-Wood-Match-Logs" xr:uid="{25488D31-F1FD-4075-8882-65D8F212F365}"/>
    <hyperlink ref="B432" r:id="rId2388" display="https://fbref.com/en/players/d3085b49/Cauley-Woodrow" xr:uid="{7CF7B485-BAE5-49EB-8FDA-83756761EA35}"/>
    <hyperlink ref="C432" r:id="rId2389" display="https://fbref.com/en/country/ENG/England-Football" xr:uid="{44A0235D-9370-4F07-9EE5-4CD1742A97E4}"/>
    <hyperlink ref="E432" r:id="rId2390" display="https://fbref.com/en/squads/e297cd13/Luton-Town-Stats" xr:uid="{08B5767D-1C33-4896-A6C9-D4F7B677E575}"/>
    <hyperlink ref="AD432" r:id="rId2391" display="https://fbref.com/en/players/d3085b49/matchlogs/2023-2024/summary/Cauley-Woodrow-Match-Logs" xr:uid="{93CBBB9E-ACA7-461F-B642-E046BAF1A947}"/>
    <hyperlink ref="B296" r:id="rId2392" display="https://fbref.com/en/players/a5212312/Joe-Worrall" xr:uid="{87C4B196-157E-4F13-916F-8F206B9A21CA}"/>
    <hyperlink ref="C296" r:id="rId2393" display="https://fbref.com/en/country/ENG/England-Football" xr:uid="{E3F85B72-7BA7-45CA-A0A1-C64FCFDE7CFF}"/>
    <hyperlink ref="E296" r:id="rId2394" display="https://fbref.com/en/squads/e4a775cb/Nottingham-Forest-Stats" xr:uid="{AD407D77-4D7A-47E2-BC79-46556AC57DB4}"/>
    <hyperlink ref="AD296" r:id="rId2395" display="https://fbref.com/en/players/a5212312/matchlogs/2023-2024/summary/Joe-Worrall-Match-Logs" xr:uid="{7D25FC6E-AD19-43B3-87FB-D52A74046343}"/>
    <hyperlink ref="B338" r:id="rId2396" display="https://fbref.com/en/players/907a5d7c/Yehor-Yarmoliuk" xr:uid="{7E88AB7A-4914-480C-8736-7E41E2F82725}"/>
    <hyperlink ref="C338" r:id="rId2397" display="https://fbref.com/en/country/UKR/Ukraine-Football" xr:uid="{62FD27A7-13FC-4482-9460-934F24DA60D0}"/>
    <hyperlink ref="E338" r:id="rId2398" display="https://fbref.com/en/squads/cd051869/Brentford-Stats" xr:uid="{E7452935-5384-4567-9D54-7960D8D551B0}"/>
    <hyperlink ref="AD338" r:id="rId2399" display="https://fbref.com/en/players/907a5d7c/matchlogs/2023-2024/summary/Yehor-Yarmoliuk-Match-Logs" xr:uid="{85D6B2B0-0DBB-4ABC-993E-8FD4E5C6DEEC}"/>
    <hyperlink ref="B246" r:id="rId2400" display="https://fbref.com/en/players/c1fe2a48/Ryan-Yates" xr:uid="{F76C3A99-01C4-4810-979D-36B5F8316F13}"/>
    <hyperlink ref="C246" r:id="rId2401" display="https://fbref.com/en/country/ENG/England-Football" xr:uid="{F86E312B-CDEC-4FBE-AE76-480746B0159B}"/>
    <hyperlink ref="E246" r:id="rId2402" display="https://fbref.com/en/squads/e4a775cb/Nottingham-Forest-Stats" xr:uid="{00709A61-629C-48BF-957B-926EA9E82364}"/>
    <hyperlink ref="AD246" r:id="rId2403" display="https://fbref.com/en/players/c1fe2a48/matchlogs/2023-2024/summary/Ryan-Yates-Match-Logs" xr:uid="{F51B32F4-A97C-4015-8375-66497B527FF9}"/>
    <hyperlink ref="B85" r:id="rId2404" display="https://fbref.com/en/players/be927d03/Ashley-Young" xr:uid="{516DB71D-BAB1-4E52-96A7-4B2437D8E759}"/>
    <hyperlink ref="C85" r:id="rId2405" display="https://fbref.com/en/country/ENG/England-Football" xr:uid="{8213D908-C9C2-4F59-9BCD-306F10022803}"/>
    <hyperlink ref="E85" r:id="rId2406" display="https://fbref.com/en/squads/d3fd31cc/Everton-Stats" xr:uid="{214F3A1B-148D-4758-86EF-DBC45F477863}"/>
    <hyperlink ref="AD85" r:id="rId2407" display="https://fbref.com/en/players/be927d03/matchlogs/2023-2024/summary/Ashley-Young-Match-Logs" xr:uid="{04033B34-78EE-49B2-916A-F1278308EEF9}"/>
    <hyperlink ref="B16" r:id="rId2408" display="https://fbref.com/en/players/88968486/Illia-Zabarnyi" xr:uid="{A4C0C4B7-2BAF-4130-A347-79E61EA7C8DC}"/>
    <hyperlink ref="C16" r:id="rId2409" display="https://fbref.com/en/country/UKR/Ukraine-Football" xr:uid="{4949AD84-E785-457A-B5AF-7231F3C600E6}"/>
    <hyperlink ref="E16" r:id="rId2410" display="https://fbref.com/en/squads/4ba7cbea/Bournemouth-Stats" xr:uid="{2F9202CA-6313-428D-BA80-9659DFE6EFF3}"/>
    <hyperlink ref="AD16" r:id="rId2411" display="https://fbref.com/en/players/88968486/matchlogs/2023-2024/summary/Illia-Zabarnyi-Match-Logs" xr:uid="{FEC2FB6A-6BEB-4F14-8F02-D27737E5ABFB}"/>
    <hyperlink ref="B282" r:id="rId2412" display="https://fbref.com/en/players/9907b1c8/Nicolo-Zaniolo" xr:uid="{BEBD1529-D9D5-4C37-85AE-9F367455BB2C}"/>
    <hyperlink ref="C282" r:id="rId2413" display="https://fbref.com/en/country/ITA/Italy-Football" xr:uid="{A7794FA5-94B9-44A1-AC4E-69B498E93FA6}"/>
    <hyperlink ref="E282" r:id="rId2414" display="https://fbref.com/en/squads/8602292d/Aston-Villa-Stats" xr:uid="{4D6A04AA-01FF-45B1-93C8-85CF72F64568}"/>
    <hyperlink ref="AD282" r:id="rId2415" display="https://fbref.com/en/players/9907b1c8/matchlogs/2023-2024/summary/Nicolo-Zaniolo-Match-Logs" xr:uid="{EE74518A-BFBC-4A30-B819-064F23CB4A99}"/>
    <hyperlink ref="B402" r:id="rId2416" display="https://fbref.com/en/players/07d65234/Anass-Zaroury" xr:uid="{7D66CCFF-B24B-45F4-8266-7BD4F40E302E}"/>
    <hyperlink ref="C402" r:id="rId2417" display="https://fbref.com/en/country/MAR/Morocco-Football" xr:uid="{6C2A1C08-0F18-48F0-91D2-1DC7B15A2A05}"/>
    <hyperlink ref="E402" r:id="rId2418" display="https://fbref.com/en/squads/943e8050/Burnley-Stats" xr:uid="{D5D95891-80B9-4B4B-8898-F6B71BC4C530}"/>
    <hyperlink ref="AD402" r:id="rId2419" display="https://fbref.com/en/players/07d65234/matchlogs/2023-2024/summary/Anass-Zaroury-Match-Logs" xr:uid="{493DCC5D-8E26-4921-81CE-01A7512D0129}"/>
    <hyperlink ref="B150" r:id="rId2420" display="https://fbref.com/en/players/51cf8561/Oleksandr-Zinchenko" xr:uid="{F084F65B-6C2C-466C-9D60-662B8D3B607D}"/>
    <hyperlink ref="C150" r:id="rId2421" display="https://fbref.com/en/country/UKR/Ukraine-Football" xr:uid="{F2DBEA37-7528-4C8D-8609-8D3D2F814FAC}"/>
    <hyperlink ref="E150" r:id="rId2422" display="https://fbref.com/en/squads/18bb7c10/Arsenal-Stats" xr:uid="{17A38423-992A-4145-92E2-757EA2E60B8E}"/>
    <hyperlink ref="AD150" r:id="rId2423" display="https://fbref.com/en/players/51cf8561/matchlogs/2023-2024/summary/Oleksandr-Zinchenko-Match-Logs" xr:uid="{2953BCD0-102A-4914-9C38-4FFB2927DDD0}"/>
    <hyperlink ref="B81" r:id="rId2424" display="https://fbref.com/en/players/ce4246f5/Kurt-Zouma" xr:uid="{D16EA86C-3929-4778-9903-6921B75B1425}"/>
    <hyperlink ref="C81" r:id="rId2425" display="https://fbref.com/en/country/FRA/France-Football" xr:uid="{0E5B839A-DA5F-4860-BB70-67265C8459B4}"/>
    <hyperlink ref="E81" r:id="rId2426" display="https://fbref.com/en/squads/7c21e445/West-Ham-United-Stats" xr:uid="{AD268FE5-20F4-41F5-B857-99D773CCB334}"/>
    <hyperlink ref="AD81" r:id="rId2427" display="https://fbref.com/en/players/ce4246f5/matchlogs/2023-2024/summary/Kurt-Zouma-Match-Logs" xr:uid="{4DC1A7F3-4424-44A3-AFD5-051C6C1AA357}"/>
    <hyperlink ref="B611" r:id="rId2428" display="https://fbref.com/en/players/be18d79f/Oliwier-Zych" xr:uid="{E280AE1B-0E32-47FB-804B-0FBB4C5BA7A5}"/>
    <hyperlink ref="C611" r:id="rId2429" display="https://fbref.com/en/country/POL/Poland-Football" xr:uid="{193B4620-3004-45A3-B4B3-B53898885D66}"/>
    <hyperlink ref="E611" r:id="rId2430" display="https://fbref.com/en/squads/8602292d/Aston-Villa-Stats" xr:uid="{610D337D-A58E-48B7-A03E-F58F680BEE2F}"/>
    <hyperlink ref="AD611" r:id="rId2431" display="https://fbref.com/en/players/be18d79f/matchlogs/2023-2024/summary/Oliwier-Zych-Match-Logs" xr:uid="{D0F785D6-DDB2-4AFA-9A58-039892B1C9A8}"/>
    <hyperlink ref="B99" r:id="rId2432" display="https://fbref.com/en/players/79300479/Martin-Odegaard" xr:uid="{B12DB3DA-C543-4C69-B5DE-B2DAF735C903}"/>
    <hyperlink ref="C99" r:id="rId2433" display="https://fbref.com/en/country/NOR/Norway-Football" xr:uid="{8CC9971B-6821-4D64-A8B4-B458090D4CD7}"/>
    <hyperlink ref="E99" r:id="rId2434" display="https://fbref.com/en/squads/18bb7c10/Arsenal-Stats" xr:uid="{19742D59-7E38-4C0B-8D98-1A0EA38390B9}"/>
    <hyperlink ref="AD99" r:id="rId2435" display="https://fbref.com/en/players/79300479/matchlogs/2023-2024/summary/Martin-Odegaard-Match-Logs" xr:uid="{6599AD81-0ECB-4099-9CC2-5454F301FFD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21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45268.906944444447</v>
      </c>
      <c r="B2" s="29" t="s">
        <v>3068</v>
      </c>
      <c r="C2" s="29" t="s">
        <v>508</v>
      </c>
      <c r="D2" s="29" t="s">
        <v>4350</v>
      </c>
    </row>
    <row r="3" spans="1:4" ht="17.25" thickBot="1">
      <c r="A3" s="28">
        <v>45265.722222222219</v>
      </c>
      <c r="B3" s="29" t="s">
        <v>1767</v>
      </c>
      <c r="C3" s="29" t="s">
        <v>1947</v>
      </c>
      <c r="D3" s="29" t="s">
        <v>3783</v>
      </c>
    </row>
    <row r="4" spans="1:4" ht="17.25" thickBot="1">
      <c r="A4" s="28">
        <v>45261.893750000003</v>
      </c>
      <c r="B4" s="29" t="s">
        <v>423</v>
      </c>
      <c r="C4" s="29" t="s">
        <v>665</v>
      </c>
      <c r="D4" s="29" t="s">
        <v>3688</v>
      </c>
    </row>
    <row r="5" spans="1:4" ht="17.25" thickBot="1">
      <c r="A5" s="28">
        <v>45261.893750000003</v>
      </c>
      <c r="B5" s="29" t="s">
        <v>748</v>
      </c>
      <c r="C5" s="29" t="s">
        <v>413</v>
      </c>
      <c r="D5" s="29" t="s">
        <v>3688</v>
      </c>
    </row>
    <row r="6" spans="1:4" ht="17.25" thickBot="1">
      <c r="A6" s="28">
        <v>45240.925000000003</v>
      </c>
      <c r="B6" s="29" t="s">
        <v>413</v>
      </c>
      <c r="C6" s="29" t="s">
        <v>485</v>
      </c>
      <c r="D6" s="29" t="s">
        <v>3465</v>
      </c>
    </row>
    <row r="7" spans="1:4" ht="17.25" thickBot="1">
      <c r="A7" s="28">
        <v>45240.925000000003</v>
      </c>
      <c r="B7" s="29" t="s">
        <v>739</v>
      </c>
      <c r="C7" s="29" t="s">
        <v>1984</v>
      </c>
      <c r="D7" s="29" t="s">
        <v>3465</v>
      </c>
    </row>
    <row r="8" spans="1:4" ht="17.25" thickBot="1">
      <c r="A8" s="28">
        <v>45227.902083333334</v>
      </c>
      <c r="B8" s="29" t="s">
        <v>551</v>
      </c>
      <c r="C8" s="29" t="s">
        <v>2313</v>
      </c>
      <c r="D8" s="29" t="s">
        <v>3425</v>
      </c>
    </row>
    <row r="9" spans="1:4" ht="17.25" thickBot="1">
      <c r="A9" s="28">
        <v>45226.768750000003</v>
      </c>
      <c r="B9" s="29" t="s">
        <v>533</v>
      </c>
      <c r="C9" s="29" t="s">
        <v>400</v>
      </c>
      <c r="D9" s="29" t="s">
        <v>3426</v>
      </c>
    </row>
    <row r="10" spans="1:4" ht="17.25" thickBot="1">
      <c r="A10" s="28">
        <v>45204.866666666669</v>
      </c>
      <c r="B10" s="29" t="s">
        <v>451</v>
      </c>
      <c r="C10" s="29" t="s">
        <v>453</v>
      </c>
      <c r="D10" s="29" t="s">
        <v>3309</v>
      </c>
    </row>
    <row r="11" spans="1:4" ht="17.25" thickBot="1">
      <c r="A11" s="28">
        <v>45201.924305555556</v>
      </c>
      <c r="B11" s="29" t="s">
        <v>1908</v>
      </c>
      <c r="C11" s="29" t="s">
        <v>464</v>
      </c>
      <c r="D11" s="29" t="s">
        <v>3309</v>
      </c>
    </row>
    <row r="12" spans="1:4" ht="17.25" thickBot="1">
      <c r="A12" s="28">
        <v>45192.943749999999</v>
      </c>
      <c r="B12" s="29" t="s">
        <v>593</v>
      </c>
      <c r="C12" s="29" t="s">
        <v>470</v>
      </c>
      <c r="D12" s="29" t="s">
        <v>3253</v>
      </c>
    </row>
    <row r="13" spans="1:4" ht="17.25" thickBot="1">
      <c r="A13" s="28">
        <v>45191.868750000001</v>
      </c>
      <c r="B13" s="29" t="s">
        <v>400</v>
      </c>
      <c r="C13" s="29" t="s">
        <v>2253</v>
      </c>
      <c r="D13" s="29" t="s">
        <v>3254</v>
      </c>
    </row>
    <row r="14" spans="1:4" ht="17.25" thickBot="1">
      <c r="A14" s="28">
        <v>45189.893055555556</v>
      </c>
      <c r="B14" s="29" t="s">
        <v>2189</v>
      </c>
      <c r="C14" s="29" t="s">
        <v>2072</v>
      </c>
      <c r="D14" s="29" t="s">
        <v>3254</v>
      </c>
    </row>
    <row r="15" spans="1:4" ht="17.25" thickBot="1">
      <c r="A15" s="28">
        <v>45176.868750000001</v>
      </c>
      <c r="B15" s="29" t="s">
        <v>665</v>
      </c>
      <c r="C15" s="29" t="s">
        <v>1949</v>
      </c>
      <c r="D15" s="29" t="s">
        <v>3114</v>
      </c>
    </row>
    <row r="16" spans="1:4" ht="17.25" thickBot="1">
      <c r="A16" s="28">
        <v>45170.769444444442</v>
      </c>
      <c r="B16" s="29" t="s">
        <v>464</v>
      </c>
      <c r="C16" s="29" t="s">
        <v>393</v>
      </c>
      <c r="D16" s="29" t="s">
        <v>3113</v>
      </c>
    </row>
    <row r="17" spans="1:4" ht="17.25" thickBot="1">
      <c r="A17" s="28">
        <v>45170.769444444442</v>
      </c>
      <c r="B17" s="29" t="s">
        <v>453</v>
      </c>
      <c r="C17" s="29" t="s">
        <v>250</v>
      </c>
      <c r="D17" s="29" t="s">
        <v>3113</v>
      </c>
    </row>
    <row r="18" spans="1:4" ht="17.25" thickBot="1">
      <c r="A18" s="28">
        <v>45170.769444444442</v>
      </c>
      <c r="B18" s="29" t="s">
        <v>2313</v>
      </c>
      <c r="C18" s="29" t="s">
        <v>406</v>
      </c>
      <c r="D18" s="29" t="s">
        <v>3113</v>
      </c>
    </row>
    <row r="19" spans="1:4" ht="17.25" thickBot="1">
      <c r="A19" s="28">
        <v>45166.950694444444</v>
      </c>
      <c r="B19" s="29" t="s">
        <v>485</v>
      </c>
      <c r="C19" s="29" t="s">
        <v>390</v>
      </c>
      <c r="D19" s="29" t="s">
        <v>3113</v>
      </c>
    </row>
    <row r="20" spans="1:4" ht="17.25" thickBot="1">
      <c r="A20" s="28">
        <v>45166.950694444444</v>
      </c>
      <c r="B20" s="29" t="s">
        <v>508</v>
      </c>
      <c r="C20" s="29" t="s">
        <v>560</v>
      </c>
      <c r="D20" s="29" t="s">
        <v>3113</v>
      </c>
    </row>
    <row r="21" spans="1:4" ht="17.25" thickBot="1">
      <c r="A21" s="28">
        <v>45152.865972222222</v>
      </c>
      <c r="B21" s="29" t="s">
        <v>470</v>
      </c>
      <c r="C21" s="29" t="s">
        <v>412</v>
      </c>
      <c r="D21" s="29" t="s">
        <v>2736</v>
      </c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2737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9">
        <v>1</v>
      </c>
      <c r="B2" s="140" t="s">
        <v>2747</v>
      </c>
      <c r="C2" s="138">
        <v>16</v>
      </c>
      <c r="D2" s="138">
        <v>11</v>
      </c>
      <c r="E2" s="138">
        <v>4</v>
      </c>
      <c r="F2" s="138">
        <v>1</v>
      </c>
      <c r="G2" s="138">
        <v>36</v>
      </c>
      <c r="H2" s="138">
        <v>15</v>
      </c>
      <c r="I2" s="138">
        <v>21</v>
      </c>
      <c r="J2" s="138">
        <v>37</v>
      </c>
      <c r="K2" s="138">
        <v>2.31</v>
      </c>
      <c r="L2" s="138">
        <v>32.1</v>
      </c>
      <c r="M2" s="138">
        <v>19.7</v>
      </c>
      <c r="N2" s="138">
        <v>12.4</v>
      </c>
      <c r="O2" s="138">
        <v>0.77</v>
      </c>
      <c r="P2" s="83" t="s">
        <v>46</v>
      </c>
      <c r="Q2" s="141">
        <v>50573</v>
      </c>
      <c r="R2" s="142" t="s">
        <v>4351</v>
      </c>
      <c r="S2" s="142" t="s">
        <v>80</v>
      </c>
      <c r="T2" s="137"/>
      <c r="U2" s="2"/>
      <c r="V2" s="2"/>
    </row>
    <row r="3" spans="1:22">
      <c r="A3" s="135"/>
      <c r="B3" s="114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87"/>
      <c r="Q3" s="120"/>
      <c r="R3" s="126"/>
      <c r="S3" s="126"/>
      <c r="T3" s="108"/>
      <c r="U3" s="2"/>
      <c r="V3" s="2"/>
    </row>
    <row r="4" spans="1:22">
      <c r="A4" s="135"/>
      <c r="B4" s="114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83" t="s">
        <v>47</v>
      </c>
      <c r="Q4" s="120"/>
      <c r="R4" s="126"/>
      <c r="S4" s="126"/>
      <c r="T4" s="108"/>
      <c r="U4" s="2"/>
      <c r="V4" s="2"/>
    </row>
    <row r="5" spans="1:22">
      <c r="A5" s="135"/>
      <c r="B5" s="114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87"/>
      <c r="Q5" s="120"/>
      <c r="R5" s="126"/>
      <c r="S5" s="126"/>
      <c r="T5" s="108"/>
      <c r="U5" s="2"/>
      <c r="V5" s="2"/>
    </row>
    <row r="6" spans="1:22">
      <c r="A6" s="135"/>
      <c r="B6" s="114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83" t="s">
        <v>46</v>
      </c>
      <c r="Q6" s="120"/>
      <c r="R6" s="126"/>
      <c r="S6" s="126"/>
      <c r="T6" s="108"/>
      <c r="U6" s="2"/>
      <c r="V6" s="2"/>
    </row>
    <row r="7" spans="1:22">
      <c r="A7" s="135"/>
      <c r="B7" s="114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87"/>
      <c r="Q7" s="120"/>
      <c r="R7" s="126"/>
      <c r="S7" s="126"/>
      <c r="T7" s="108"/>
      <c r="U7" s="2"/>
      <c r="V7" s="2"/>
    </row>
    <row r="8" spans="1:22">
      <c r="A8" s="135"/>
      <c r="B8" s="114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83" t="s">
        <v>46</v>
      </c>
      <c r="Q8" s="120"/>
      <c r="R8" s="126"/>
      <c r="S8" s="126"/>
      <c r="T8" s="108"/>
      <c r="U8" s="2"/>
      <c r="V8" s="2"/>
    </row>
    <row r="9" spans="1:22">
      <c r="A9" s="135"/>
      <c r="B9" s="114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87"/>
      <c r="Q9" s="120"/>
      <c r="R9" s="126"/>
      <c r="S9" s="126"/>
      <c r="T9" s="108"/>
      <c r="U9" s="2"/>
      <c r="V9" s="2"/>
    </row>
    <row r="10" spans="1:22">
      <c r="A10" s="136"/>
      <c r="B10" s="115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1" t="s">
        <v>46</v>
      </c>
      <c r="Q10" s="121"/>
      <c r="R10" s="127"/>
      <c r="S10" s="127"/>
      <c r="T10" s="109"/>
      <c r="U10" s="2"/>
      <c r="V10" s="2"/>
    </row>
    <row r="11" spans="1:22">
      <c r="A11" s="134">
        <v>2</v>
      </c>
      <c r="B11" s="113" t="s">
        <v>2741</v>
      </c>
      <c r="C11" s="116">
        <v>16</v>
      </c>
      <c r="D11" s="116">
        <v>11</v>
      </c>
      <c r="E11" s="116">
        <v>3</v>
      </c>
      <c r="F11" s="116">
        <v>2</v>
      </c>
      <c r="G11" s="116">
        <v>33</v>
      </c>
      <c r="H11" s="116">
        <v>15</v>
      </c>
      <c r="I11" s="116">
        <v>18</v>
      </c>
      <c r="J11" s="116">
        <v>36</v>
      </c>
      <c r="K11" s="116">
        <v>2.25</v>
      </c>
      <c r="L11" s="116">
        <v>29</v>
      </c>
      <c r="M11" s="116">
        <v>12.1</v>
      </c>
      <c r="N11" s="116">
        <v>16.899999999999999</v>
      </c>
      <c r="O11" s="116">
        <v>1.06</v>
      </c>
      <c r="P11" s="83" t="s">
        <v>46</v>
      </c>
      <c r="Q11" s="119">
        <v>60147</v>
      </c>
      <c r="R11" s="122" t="s">
        <v>3689</v>
      </c>
      <c r="S11" s="125" t="s">
        <v>78</v>
      </c>
      <c r="T11" s="107"/>
      <c r="U11" s="2"/>
      <c r="V11" s="2"/>
    </row>
    <row r="12" spans="1:22">
      <c r="A12" s="135"/>
      <c r="B12" s="114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87"/>
      <c r="Q12" s="120"/>
      <c r="R12" s="123"/>
      <c r="S12" s="126"/>
      <c r="T12" s="108"/>
      <c r="U12" s="2"/>
      <c r="V12" s="2"/>
    </row>
    <row r="13" spans="1:22">
      <c r="A13" s="135"/>
      <c r="B13" s="114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83" t="s">
        <v>46</v>
      </c>
      <c r="Q13" s="120"/>
      <c r="R13" s="123"/>
      <c r="S13" s="126"/>
      <c r="T13" s="108"/>
      <c r="U13" s="2"/>
      <c r="V13" s="2"/>
    </row>
    <row r="14" spans="1:22">
      <c r="A14" s="135"/>
      <c r="B14" s="114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87"/>
      <c r="Q14" s="120"/>
      <c r="R14" s="123"/>
      <c r="S14" s="126"/>
      <c r="T14" s="108"/>
      <c r="U14" s="2"/>
      <c r="V14" s="2"/>
    </row>
    <row r="15" spans="1:22">
      <c r="A15" s="135"/>
      <c r="B15" s="114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83" t="s">
        <v>46</v>
      </c>
      <c r="Q15" s="120"/>
      <c r="R15" s="123"/>
      <c r="S15" s="126"/>
      <c r="T15" s="108"/>
      <c r="U15" s="2"/>
      <c r="V15" s="2"/>
    </row>
    <row r="16" spans="1:22">
      <c r="A16" s="135"/>
      <c r="B16" s="114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87"/>
      <c r="Q16" s="120"/>
      <c r="R16" s="123"/>
      <c r="S16" s="126"/>
      <c r="T16" s="108"/>
      <c r="U16" s="2"/>
      <c r="V16" s="2"/>
    </row>
    <row r="17" spans="1:22">
      <c r="A17" s="135"/>
      <c r="B17" s="114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83" t="s">
        <v>46</v>
      </c>
      <c r="Q17" s="120"/>
      <c r="R17" s="123"/>
      <c r="S17" s="126"/>
      <c r="T17" s="108"/>
      <c r="U17" s="2"/>
      <c r="V17" s="2"/>
    </row>
    <row r="18" spans="1:22">
      <c r="A18" s="135"/>
      <c r="B18" s="114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87"/>
      <c r="Q18" s="120"/>
      <c r="R18" s="123"/>
      <c r="S18" s="126"/>
      <c r="T18" s="108"/>
      <c r="U18" s="2"/>
      <c r="V18" s="2"/>
    </row>
    <row r="19" spans="1:22">
      <c r="A19" s="136"/>
      <c r="B19" s="115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1" t="s">
        <v>48</v>
      </c>
      <c r="Q19" s="121"/>
      <c r="R19" s="124"/>
      <c r="S19" s="127"/>
      <c r="T19" s="109"/>
      <c r="U19" s="2"/>
      <c r="V19" s="2"/>
    </row>
    <row r="20" spans="1:22">
      <c r="A20" s="134">
        <v>3</v>
      </c>
      <c r="B20" s="113" t="s">
        <v>2757</v>
      </c>
      <c r="C20" s="116">
        <v>16</v>
      </c>
      <c r="D20" s="116">
        <v>11</v>
      </c>
      <c r="E20" s="116">
        <v>2</v>
      </c>
      <c r="F20" s="116">
        <v>3</v>
      </c>
      <c r="G20" s="116">
        <v>35</v>
      </c>
      <c r="H20" s="116">
        <v>20</v>
      </c>
      <c r="I20" s="116">
        <v>15</v>
      </c>
      <c r="J20" s="116">
        <v>35</v>
      </c>
      <c r="K20" s="116">
        <v>2.19</v>
      </c>
      <c r="L20" s="116">
        <v>28.8</v>
      </c>
      <c r="M20" s="116">
        <v>22.2</v>
      </c>
      <c r="N20" s="116">
        <v>6.6</v>
      </c>
      <c r="O20" s="116">
        <v>0.41</v>
      </c>
      <c r="P20" s="83" t="s">
        <v>46</v>
      </c>
      <c r="Q20" s="119">
        <v>36211</v>
      </c>
      <c r="R20" s="125" t="s">
        <v>3690</v>
      </c>
      <c r="S20" s="125" t="s">
        <v>84</v>
      </c>
      <c r="T20" s="107"/>
      <c r="U20" s="2"/>
      <c r="V20" s="2"/>
    </row>
    <row r="21" spans="1:22">
      <c r="A21" s="135"/>
      <c r="B21" s="114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87"/>
      <c r="Q21" s="120"/>
      <c r="R21" s="126"/>
      <c r="S21" s="126"/>
      <c r="T21" s="108"/>
      <c r="U21" s="2"/>
      <c r="V21" s="2"/>
    </row>
    <row r="22" spans="1:22">
      <c r="A22" s="135"/>
      <c r="B22" s="114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83" t="s">
        <v>46</v>
      </c>
      <c r="Q22" s="120"/>
      <c r="R22" s="126"/>
      <c r="S22" s="126"/>
      <c r="T22" s="108"/>
    </row>
    <row r="23" spans="1:22">
      <c r="A23" s="135"/>
      <c r="B23" s="114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87"/>
      <c r="Q23" s="120"/>
      <c r="R23" s="126"/>
      <c r="S23" s="126"/>
      <c r="T23" s="108"/>
    </row>
    <row r="24" spans="1:22">
      <c r="A24" s="135"/>
      <c r="B24" s="114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83" t="s">
        <v>47</v>
      </c>
      <c r="Q24" s="120"/>
      <c r="R24" s="126"/>
      <c r="S24" s="126"/>
      <c r="T24" s="108"/>
    </row>
    <row r="25" spans="1:22">
      <c r="A25" s="135"/>
      <c r="B25" s="114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87"/>
      <c r="Q25" s="120"/>
      <c r="R25" s="126"/>
      <c r="S25" s="126"/>
      <c r="T25" s="108"/>
    </row>
    <row r="26" spans="1:22">
      <c r="A26" s="135"/>
      <c r="B26" s="114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83" t="s">
        <v>46</v>
      </c>
      <c r="Q26" s="120"/>
      <c r="R26" s="126"/>
      <c r="S26" s="126"/>
      <c r="T26" s="108"/>
      <c r="U26" s="2"/>
      <c r="V26" s="2"/>
    </row>
    <row r="27" spans="1:22">
      <c r="A27" s="135"/>
      <c r="B27" s="114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87"/>
      <c r="Q27" s="120"/>
      <c r="R27" s="126"/>
      <c r="S27" s="126"/>
      <c r="T27" s="108"/>
      <c r="U27" s="2"/>
      <c r="V27" s="2"/>
    </row>
    <row r="28" spans="1:22">
      <c r="A28" s="136"/>
      <c r="B28" s="115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1" t="s">
        <v>46</v>
      </c>
      <c r="Q28" s="121"/>
      <c r="R28" s="127"/>
      <c r="S28" s="127"/>
      <c r="T28" s="109"/>
      <c r="U28" s="2"/>
      <c r="V28" s="2"/>
    </row>
    <row r="29" spans="1:22">
      <c r="A29" s="134">
        <v>4</v>
      </c>
      <c r="B29" s="113" t="s">
        <v>2740</v>
      </c>
      <c r="C29" s="116">
        <v>16</v>
      </c>
      <c r="D29" s="116">
        <v>10</v>
      </c>
      <c r="E29" s="116">
        <v>3</v>
      </c>
      <c r="F29" s="116">
        <v>3</v>
      </c>
      <c r="G29" s="116">
        <v>38</v>
      </c>
      <c r="H29" s="116">
        <v>18</v>
      </c>
      <c r="I29" s="116">
        <v>20</v>
      </c>
      <c r="J29" s="116">
        <v>33</v>
      </c>
      <c r="K29" s="116">
        <v>2.06</v>
      </c>
      <c r="L29" s="116">
        <v>30.6</v>
      </c>
      <c r="M29" s="116">
        <v>14.7</v>
      </c>
      <c r="N29" s="116">
        <v>15.8</v>
      </c>
      <c r="O29" s="116">
        <v>0.99</v>
      </c>
      <c r="P29" s="83" t="s">
        <v>47</v>
      </c>
      <c r="Q29" s="119">
        <v>45700</v>
      </c>
      <c r="R29" s="125" t="s">
        <v>3620</v>
      </c>
      <c r="S29" s="125" t="s">
        <v>66</v>
      </c>
      <c r="T29" s="107"/>
    </row>
    <row r="30" spans="1:22">
      <c r="A30" s="135"/>
      <c r="B30" s="114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87"/>
      <c r="Q30" s="120"/>
      <c r="R30" s="126"/>
      <c r="S30" s="126"/>
      <c r="T30" s="108"/>
    </row>
    <row r="31" spans="1:22">
      <c r="A31" s="135"/>
      <c r="B31" s="114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83" t="s">
        <v>47</v>
      </c>
      <c r="Q31" s="120"/>
      <c r="R31" s="126"/>
      <c r="S31" s="126"/>
      <c r="T31" s="108"/>
    </row>
    <row r="32" spans="1:22">
      <c r="A32" s="135"/>
      <c r="B32" s="114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87"/>
      <c r="Q32" s="120"/>
      <c r="R32" s="126"/>
      <c r="S32" s="126"/>
      <c r="T32" s="108"/>
      <c r="U32" s="85" t="s">
        <v>61</v>
      </c>
      <c r="V32" s="85" t="s">
        <v>62</v>
      </c>
    </row>
    <row r="33" spans="1:22">
      <c r="A33" s="135"/>
      <c r="B33" s="114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83" t="s">
        <v>47</v>
      </c>
      <c r="Q33" s="120"/>
      <c r="R33" s="126"/>
      <c r="S33" s="126"/>
      <c r="T33" s="108"/>
      <c r="U33" s="2"/>
      <c r="V33" s="2"/>
    </row>
    <row r="34" spans="1:22">
      <c r="A34" s="135"/>
      <c r="B34" s="114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87"/>
      <c r="Q34" s="120"/>
      <c r="R34" s="126"/>
      <c r="S34" s="126"/>
      <c r="T34" s="108"/>
      <c r="U34" s="2"/>
      <c r="V34" s="2"/>
    </row>
    <row r="35" spans="1:22">
      <c r="A35" s="135"/>
      <c r="B35" s="114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83" t="s">
        <v>48</v>
      </c>
      <c r="Q35" s="120"/>
      <c r="R35" s="126"/>
      <c r="S35" s="126"/>
      <c r="T35" s="108"/>
      <c r="U35" s="2"/>
      <c r="V35" s="2"/>
    </row>
    <row r="36" spans="1:22">
      <c r="A36" s="135"/>
      <c r="B36" s="114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87"/>
      <c r="Q36" s="120"/>
      <c r="R36" s="126"/>
      <c r="S36" s="126"/>
      <c r="T36" s="108"/>
      <c r="U36" s="2"/>
      <c r="V36" s="2"/>
    </row>
    <row r="37" spans="1:22">
      <c r="A37" s="136"/>
      <c r="B37" s="115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1" t="s">
        <v>46</v>
      </c>
      <c r="Q37" s="121"/>
      <c r="R37" s="127"/>
      <c r="S37" s="127"/>
      <c r="T37" s="109"/>
      <c r="U37" s="2"/>
      <c r="V37" s="2"/>
    </row>
    <row r="38" spans="1:22">
      <c r="A38" s="131">
        <v>5</v>
      </c>
      <c r="B38" s="113" t="s">
        <v>2745</v>
      </c>
      <c r="C38" s="116">
        <v>16</v>
      </c>
      <c r="D38" s="116">
        <v>9</v>
      </c>
      <c r="E38" s="116">
        <v>3</v>
      </c>
      <c r="F38" s="116">
        <v>4</v>
      </c>
      <c r="G38" s="116">
        <v>33</v>
      </c>
      <c r="H38" s="116">
        <v>23</v>
      </c>
      <c r="I38" s="116">
        <v>10</v>
      </c>
      <c r="J38" s="116">
        <v>30</v>
      </c>
      <c r="K38" s="116">
        <v>1.88</v>
      </c>
      <c r="L38" s="116">
        <v>27.6</v>
      </c>
      <c r="M38" s="116">
        <v>26.8</v>
      </c>
      <c r="N38" s="116">
        <v>0.8</v>
      </c>
      <c r="O38" s="116">
        <v>0.05</v>
      </c>
      <c r="P38" s="83" t="s">
        <v>48</v>
      </c>
      <c r="Q38" s="119">
        <v>53935</v>
      </c>
      <c r="R38" s="125" t="s">
        <v>4352</v>
      </c>
      <c r="S38" s="125" t="s">
        <v>2702</v>
      </c>
      <c r="T38" s="107"/>
      <c r="U38" s="2"/>
      <c r="V38" s="2"/>
    </row>
    <row r="39" spans="1:22">
      <c r="A39" s="132"/>
      <c r="B39" s="114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87"/>
      <c r="Q39" s="120"/>
      <c r="R39" s="126"/>
      <c r="S39" s="126"/>
      <c r="T39" s="108"/>
      <c r="U39" s="2"/>
      <c r="V39" s="2"/>
    </row>
    <row r="40" spans="1:22">
      <c r="A40" s="132"/>
      <c r="B40" s="114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83" t="s">
        <v>48</v>
      </c>
      <c r="Q40" s="120"/>
      <c r="R40" s="126"/>
      <c r="S40" s="126"/>
      <c r="T40" s="108"/>
      <c r="U40" s="2"/>
      <c r="V40" s="2"/>
    </row>
    <row r="41" spans="1:22">
      <c r="A41" s="132"/>
      <c r="B41" s="114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87"/>
      <c r="Q41" s="120"/>
      <c r="R41" s="126"/>
      <c r="S41" s="126"/>
      <c r="T41" s="108"/>
      <c r="U41" s="2"/>
      <c r="V41" s="2"/>
    </row>
    <row r="42" spans="1:22">
      <c r="A42" s="132"/>
      <c r="B42" s="114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83" t="s">
        <v>47</v>
      </c>
      <c r="Q42" s="120"/>
      <c r="R42" s="126"/>
      <c r="S42" s="126"/>
      <c r="T42" s="108"/>
      <c r="U42" s="2"/>
      <c r="V42" s="2"/>
    </row>
    <row r="43" spans="1:22">
      <c r="A43" s="132"/>
      <c r="B43" s="114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87"/>
      <c r="Q43" s="120"/>
      <c r="R43" s="126"/>
      <c r="S43" s="126"/>
      <c r="T43" s="108"/>
      <c r="U43" s="2"/>
      <c r="V43" s="2"/>
    </row>
    <row r="44" spans="1:22">
      <c r="A44" s="132"/>
      <c r="B44" s="114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83" t="s">
        <v>48</v>
      </c>
      <c r="Q44" s="120"/>
      <c r="R44" s="126"/>
      <c r="S44" s="126"/>
      <c r="T44" s="108"/>
      <c r="U44" s="2"/>
      <c r="V44" s="2"/>
    </row>
    <row r="45" spans="1:22">
      <c r="A45" s="132"/>
      <c r="B45" s="114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87"/>
      <c r="Q45" s="120"/>
      <c r="R45" s="126"/>
      <c r="S45" s="126"/>
      <c r="T45" s="108"/>
      <c r="U45" s="2"/>
      <c r="V45" s="2"/>
    </row>
    <row r="46" spans="1:22">
      <c r="A46" s="133"/>
      <c r="B46" s="115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1" t="s">
        <v>46</v>
      </c>
      <c r="Q46" s="121"/>
      <c r="R46" s="127"/>
      <c r="S46" s="127"/>
      <c r="T46" s="109"/>
      <c r="U46" s="2"/>
      <c r="V46" s="2"/>
    </row>
    <row r="47" spans="1:22">
      <c r="A47" s="128">
        <v>6</v>
      </c>
      <c r="B47" s="113" t="s">
        <v>2744</v>
      </c>
      <c r="C47" s="116">
        <v>16</v>
      </c>
      <c r="D47" s="116">
        <v>9</v>
      </c>
      <c r="E47" s="116">
        <v>0</v>
      </c>
      <c r="F47" s="116">
        <v>7</v>
      </c>
      <c r="G47" s="116">
        <v>18</v>
      </c>
      <c r="H47" s="116">
        <v>21</v>
      </c>
      <c r="I47" s="116">
        <v>-3</v>
      </c>
      <c r="J47" s="116">
        <v>27</v>
      </c>
      <c r="K47" s="116">
        <v>1.69</v>
      </c>
      <c r="L47" s="116">
        <v>25.5</v>
      </c>
      <c r="M47" s="116">
        <v>26.6</v>
      </c>
      <c r="N47" s="116">
        <v>-1.1000000000000001</v>
      </c>
      <c r="O47" s="116">
        <v>-7.0000000000000007E-2</v>
      </c>
      <c r="P47" s="83" t="s">
        <v>46</v>
      </c>
      <c r="Q47" s="119">
        <v>73507</v>
      </c>
      <c r="R47" s="125" t="s">
        <v>3784</v>
      </c>
      <c r="S47" s="125" t="s">
        <v>2686</v>
      </c>
      <c r="T47" s="107"/>
      <c r="U47" s="2"/>
      <c r="V47" s="2"/>
    </row>
    <row r="48" spans="1:22">
      <c r="A48" s="129"/>
      <c r="B48" s="114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87"/>
      <c r="Q48" s="120"/>
      <c r="R48" s="126"/>
      <c r="S48" s="126"/>
      <c r="T48" s="108"/>
      <c r="U48" s="2"/>
      <c r="V48" s="2"/>
    </row>
    <row r="49" spans="1:22">
      <c r="A49" s="129"/>
      <c r="B49" s="114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83" t="s">
        <v>46</v>
      </c>
      <c r="Q49" s="120"/>
      <c r="R49" s="126"/>
      <c r="S49" s="126"/>
      <c r="T49" s="108"/>
      <c r="U49" s="2"/>
      <c r="V49" s="2"/>
    </row>
    <row r="50" spans="1:22">
      <c r="A50" s="129"/>
      <c r="B50" s="114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87"/>
      <c r="Q50" s="120"/>
      <c r="R50" s="126"/>
      <c r="S50" s="126"/>
      <c r="T50" s="108"/>
      <c r="U50" s="2"/>
      <c r="V50" s="2"/>
    </row>
    <row r="51" spans="1:22">
      <c r="A51" s="129"/>
      <c r="B51" s="114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83" t="s">
        <v>48</v>
      </c>
      <c r="Q51" s="120"/>
      <c r="R51" s="126"/>
      <c r="S51" s="126"/>
      <c r="T51" s="108"/>
      <c r="U51" s="2"/>
      <c r="V51" s="2"/>
    </row>
    <row r="52" spans="1:22">
      <c r="A52" s="129"/>
      <c r="B52" s="114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87"/>
      <c r="Q52" s="120"/>
      <c r="R52" s="126"/>
      <c r="S52" s="126"/>
      <c r="T52" s="108"/>
      <c r="U52" s="2"/>
      <c r="V52" s="2"/>
    </row>
    <row r="53" spans="1:22">
      <c r="A53" s="129"/>
      <c r="B53" s="114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83" t="s">
        <v>46</v>
      </c>
      <c r="Q53" s="120"/>
      <c r="R53" s="126"/>
      <c r="S53" s="126"/>
      <c r="T53" s="108"/>
    </row>
    <row r="54" spans="1:22">
      <c r="A54" s="129"/>
      <c r="B54" s="114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87"/>
      <c r="Q54" s="120"/>
      <c r="R54" s="126"/>
      <c r="S54" s="126"/>
      <c r="T54" s="108"/>
    </row>
    <row r="55" spans="1:22">
      <c r="A55" s="130"/>
      <c r="B55" s="115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1" t="s">
        <v>48</v>
      </c>
      <c r="Q55" s="121"/>
      <c r="R55" s="127"/>
      <c r="S55" s="127"/>
      <c r="T55" s="109"/>
    </row>
    <row r="56" spans="1:22">
      <c r="A56" s="128">
        <v>7</v>
      </c>
      <c r="B56" s="113" t="s">
        <v>2738</v>
      </c>
      <c r="C56" s="116">
        <v>16</v>
      </c>
      <c r="D56" s="116">
        <v>8</v>
      </c>
      <c r="E56" s="116">
        <v>2</v>
      </c>
      <c r="F56" s="116">
        <v>6</v>
      </c>
      <c r="G56" s="116">
        <v>33</v>
      </c>
      <c r="H56" s="116">
        <v>21</v>
      </c>
      <c r="I56" s="116">
        <v>12</v>
      </c>
      <c r="J56" s="116">
        <v>26</v>
      </c>
      <c r="K56" s="116">
        <v>1.63</v>
      </c>
      <c r="L56" s="116">
        <v>31.3</v>
      </c>
      <c r="M56" s="116">
        <v>21.4</v>
      </c>
      <c r="N56" s="116">
        <v>9.9</v>
      </c>
      <c r="O56" s="116">
        <v>0.62</v>
      </c>
      <c r="P56" s="83" t="s">
        <v>48</v>
      </c>
      <c r="Q56" s="119">
        <v>52075</v>
      </c>
      <c r="R56" s="122" t="s">
        <v>3621</v>
      </c>
      <c r="S56" s="125" t="s">
        <v>68</v>
      </c>
      <c r="T56" s="107"/>
    </row>
    <row r="57" spans="1:22">
      <c r="A57" s="129"/>
      <c r="B57" s="114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87"/>
      <c r="Q57" s="120"/>
      <c r="R57" s="123"/>
      <c r="S57" s="126"/>
      <c r="T57" s="108"/>
    </row>
    <row r="58" spans="1:22">
      <c r="A58" s="129"/>
      <c r="B58" s="114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83" t="s">
        <v>46</v>
      </c>
      <c r="Q58" s="120"/>
      <c r="R58" s="123"/>
      <c r="S58" s="126"/>
      <c r="T58" s="108"/>
    </row>
    <row r="59" spans="1:22">
      <c r="A59" s="129"/>
      <c r="B59" s="114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87"/>
      <c r="Q59" s="120"/>
      <c r="R59" s="123"/>
      <c r="S59" s="126"/>
      <c r="T59" s="108"/>
    </row>
    <row r="60" spans="1:22">
      <c r="A60" s="129"/>
      <c r="B60" s="114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83" t="s">
        <v>46</v>
      </c>
      <c r="Q60" s="120"/>
      <c r="R60" s="123"/>
      <c r="S60" s="126"/>
      <c r="T60" s="108"/>
    </row>
    <row r="61" spans="1:22">
      <c r="A61" s="129"/>
      <c r="B61" s="114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87"/>
      <c r="Q61" s="120"/>
      <c r="R61" s="123"/>
      <c r="S61" s="126"/>
      <c r="T61" s="108"/>
    </row>
    <row r="62" spans="1:22">
      <c r="A62" s="129"/>
      <c r="B62" s="114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83" t="s">
        <v>48</v>
      </c>
      <c r="Q62" s="120"/>
      <c r="R62" s="123"/>
      <c r="S62" s="126"/>
      <c r="T62" s="108"/>
    </row>
    <row r="63" spans="1:22">
      <c r="A63" s="129"/>
      <c r="B63" s="114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87"/>
      <c r="Q63" s="120"/>
      <c r="R63" s="123"/>
      <c r="S63" s="126"/>
      <c r="T63" s="108"/>
    </row>
    <row r="64" spans="1:22">
      <c r="A64" s="130"/>
      <c r="B64" s="115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1" t="s">
        <v>48</v>
      </c>
      <c r="Q64" s="121"/>
      <c r="R64" s="124"/>
      <c r="S64" s="127"/>
      <c r="T64" s="109"/>
    </row>
    <row r="65" spans="1:20">
      <c r="A65" s="128">
        <v>8</v>
      </c>
      <c r="B65" s="113" t="s">
        <v>2739</v>
      </c>
      <c r="C65" s="116">
        <v>16</v>
      </c>
      <c r="D65" s="116">
        <v>7</v>
      </c>
      <c r="E65" s="116">
        <v>5</v>
      </c>
      <c r="F65" s="116">
        <v>4</v>
      </c>
      <c r="G65" s="116">
        <v>33</v>
      </c>
      <c r="H65" s="116">
        <v>28</v>
      </c>
      <c r="I65" s="116">
        <v>5</v>
      </c>
      <c r="J65" s="116">
        <v>26</v>
      </c>
      <c r="K65" s="116">
        <v>1.63</v>
      </c>
      <c r="L65" s="116">
        <v>27.5</v>
      </c>
      <c r="M65" s="116">
        <v>23</v>
      </c>
      <c r="N65" s="116">
        <v>4.5999999999999996</v>
      </c>
      <c r="O65" s="116">
        <v>0.28999999999999998</v>
      </c>
      <c r="P65" s="83" t="s">
        <v>47</v>
      </c>
      <c r="Q65" s="119">
        <v>31596</v>
      </c>
      <c r="R65" s="125" t="s">
        <v>3622</v>
      </c>
      <c r="S65" s="125" t="s">
        <v>377</v>
      </c>
      <c r="T65" s="107"/>
    </row>
    <row r="66" spans="1:20">
      <c r="A66" s="129"/>
      <c r="B66" s="114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87"/>
      <c r="Q66" s="120"/>
      <c r="R66" s="126"/>
      <c r="S66" s="126"/>
      <c r="T66" s="108"/>
    </row>
    <row r="67" spans="1:20">
      <c r="A67" s="129"/>
      <c r="B67" s="114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83" t="s">
        <v>46</v>
      </c>
      <c r="Q67" s="120"/>
      <c r="R67" s="126"/>
      <c r="S67" s="126"/>
      <c r="T67" s="108"/>
    </row>
    <row r="68" spans="1:20">
      <c r="A68" s="129"/>
      <c r="B68" s="114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87"/>
      <c r="Q68" s="120"/>
      <c r="R68" s="126"/>
      <c r="S68" s="126"/>
      <c r="T68" s="108"/>
    </row>
    <row r="69" spans="1:20">
      <c r="A69" s="129"/>
      <c r="B69" s="114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83" t="s">
        <v>48</v>
      </c>
      <c r="Q69" s="120"/>
      <c r="R69" s="126"/>
      <c r="S69" s="126"/>
      <c r="T69" s="108"/>
    </row>
    <row r="70" spans="1:20">
      <c r="A70" s="129"/>
      <c r="B70" s="114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87"/>
      <c r="Q70" s="120"/>
      <c r="R70" s="126"/>
      <c r="S70" s="126"/>
      <c r="T70" s="108"/>
    </row>
    <row r="71" spans="1:20">
      <c r="A71" s="129"/>
      <c r="B71" s="114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83" t="s">
        <v>46</v>
      </c>
      <c r="Q71" s="120"/>
      <c r="R71" s="126"/>
      <c r="S71" s="126"/>
      <c r="T71" s="108"/>
    </row>
    <row r="72" spans="1:20">
      <c r="A72" s="129"/>
      <c r="B72" s="114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87"/>
      <c r="Q72" s="120"/>
      <c r="R72" s="126"/>
      <c r="S72" s="126"/>
      <c r="T72" s="108"/>
    </row>
    <row r="73" spans="1:20">
      <c r="A73" s="130"/>
      <c r="B73" s="115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1" t="s">
        <v>47</v>
      </c>
      <c r="Q73" s="121"/>
      <c r="R73" s="127"/>
      <c r="S73" s="127"/>
      <c r="T73" s="109"/>
    </row>
    <row r="74" spans="1:20">
      <c r="A74" s="128">
        <v>9</v>
      </c>
      <c r="B74" s="113" t="s">
        <v>2748</v>
      </c>
      <c r="C74" s="116">
        <v>16</v>
      </c>
      <c r="D74" s="116">
        <v>7</v>
      </c>
      <c r="E74" s="116">
        <v>3</v>
      </c>
      <c r="F74" s="116">
        <v>6</v>
      </c>
      <c r="G74" s="116">
        <v>26</v>
      </c>
      <c r="H74" s="116">
        <v>30</v>
      </c>
      <c r="I74" s="116">
        <v>-4</v>
      </c>
      <c r="J74" s="116">
        <v>24</v>
      </c>
      <c r="K74" s="116">
        <v>1.5</v>
      </c>
      <c r="L74" s="116">
        <v>23.2</v>
      </c>
      <c r="M74" s="116">
        <v>28.4</v>
      </c>
      <c r="N74" s="116">
        <v>-5.2</v>
      </c>
      <c r="O74" s="116">
        <v>-0.32</v>
      </c>
      <c r="P74" s="83" t="s">
        <v>46</v>
      </c>
      <c r="Q74" s="119">
        <v>62459</v>
      </c>
      <c r="R74" s="125" t="s">
        <v>3785</v>
      </c>
      <c r="S74" s="125" t="s">
        <v>120</v>
      </c>
      <c r="T74" s="107"/>
    </row>
    <row r="75" spans="1:20">
      <c r="A75" s="129"/>
      <c r="B75" s="114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87"/>
      <c r="Q75" s="120"/>
      <c r="R75" s="126"/>
      <c r="S75" s="126"/>
      <c r="T75" s="108"/>
    </row>
    <row r="76" spans="1:20">
      <c r="A76" s="129"/>
      <c r="B76" s="114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83" t="s">
        <v>46</v>
      </c>
      <c r="Q76" s="120"/>
      <c r="R76" s="126"/>
      <c r="S76" s="126"/>
      <c r="T76" s="108"/>
    </row>
    <row r="77" spans="1:20">
      <c r="A77" s="129"/>
      <c r="B77" s="114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87"/>
      <c r="Q77" s="120"/>
      <c r="R77" s="126"/>
      <c r="S77" s="126"/>
      <c r="T77" s="108"/>
    </row>
    <row r="78" spans="1:20">
      <c r="A78" s="129"/>
      <c r="B78" s="114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83" t="s">
        <v>47</v>
      </c>
      <c r="Q78" s="120"/>
      <c r="R78" s="126"/>
      <c r="S78" s="126"/>
      <c r="T78" s="108"/>
    </row>
    <row r="79" spans="1:20">
      <c r="A79" s="129"/>
      <c r="B79" s="114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87"/>
      <c r="Q79" s="120"/>
      <c r="R79" s="126"/>
      <c r="S79" s="126"/>
      <c r="T79" s="108"/>
    </row>
    <row r="80" spans="1:20">
      <c r="A80" s="129"/>
      <c r="B80" s="114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83" t="s">
        <v>46</v>
      </c>
      <c r="Q80" s="120"/>
      <c r="R80" s="126"/>
      <c r="S80" s="126"/>
      <c r="T80" s="108"/>
    </row>
    <row r="81" spans="1:20">
      <c r="A81" s="129"/>
      <c r="B81" s="114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87"/>
      <c r="Q81" s="120"/>
      <c r="R81" s="126"/>
      <c r="S81" s="126"/>
      <c r="T81" s="108"/>
    </row>
    <row r="82" spans="1:20">
      <c r="A82" s="130"/>
      <c r="B82" s="115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1" t="s">
        <v>48</v>
      </c>
      <c r="Q82" s="121"/>
      <c r="R82" s="127"/>
      <c r="S82" s="127"/>
      <c r="T82" s="109"/>
    </row>
    <row r="83" spans="1:20">
      <c r="A83" s="128">
        <v>10</v>
      </c>
      <c r="B83" s="113" t="s">
        <v>2743</v>
      </c>
      <c r="C83" s="116">
        <v>16</v>
      </c>
      <c r="D83" s="116">
        <v>6</v>
      </c>
      <c r="E83" s="116">
        <v>3</v>
      </c>
      <c r="F83" s="116">
        <v>7</v>
      </c>
      <c r="G83" s="116">
        <v>26</v>
      </c>
      <c r="H83" s="116">
        <v>26</v>
      </c>
      <c r="I83" s="116">
        <v>0</v>
      </c>
      <c r="J83" s="116">
        <v>21</v>
      </c>
      <c r="K83" s="116">
        <v>1.31</v>
      </c>
      <c r="L83" s="116">
        <v>21.2</v>
      </c>
      <c r="M83" s="116">
        <v>27.1</v>
      </c>
      <c r="N83" s="116">
        <v>-5.8</v>
      </c>
      <c r="O83" s="116">
        <v>-0.37</v>
      </c>
      <c r="P83" s="83" t="s">
        <v>48</v>
      </c>
      <c r="Q83" s="119">
        <v>24298</v>
      </c>
      <c r="R83" s="122" t="s">
        <v>4353</v>
      </c>
      <c r="S83" s="125" t="s">
        <v>76</v>
      </c>
      <c r="T83" s="107"/>
    </row>
    <row r="84" spans="1:20">
      <c r="A84" s="129"/>
      <c r="B84" s="11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87"/>
      <c r="Q84" s="120"/>
      <c r="R84" s="123"/>
      <c r="S84" s="126"/>
      <c r="T84" s="108"/>
    </row>
    <row r="85" spans="1:20">
      <c r="A85" s="129"/>
      <c r="B85" s="114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83" t="s">
        <v>46</v>
      </c>
      <c r="Q85" s="120"/>
      <c r="R85" s="123"/>
      <c r="S85" s="126"/>
      <c r="T85" s="108"/>
    </row>
    <row r="86" spans="1:20">
      <c r="A86" s="129"/>
      <c r="B86" s="114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87"/>
      <c r="Q86" s="120"/>
      <c r="R86" s="123"/>
      <c r="S86" s="126"/>
      <c r="T86" s="108"/>
    </row>
    <row r="87" spans="1:20">
      <c r="A87" s="129"/>
      <c r="B87" s="114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83" t="s">
        <v>48</v>
      </c>
      <c r="Q87" s="120"/>
      <c r="R87" s="123"/>
      <c r="S87" s="126"/>
      <c r="T87" s="108"/>
    </row>
    <row r="88" spans="1:20">
      <c r="A88" s="129"/>
      <c r="B88" s="114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87"/>
      <c r="Q88" s="120"/>
      <c r="R88" s="123"/>
      <c r="S88" s="126"/>
      <c r="T88" s="108"/>
    </row>
    <row r="89" spans="1:20">
      <c r="A89" s="129"/>
      <c r="B89" s="114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83" t="s">
        <v>46</v>
      </c>
      <c r="Q89" s="120"/>
      <c r="R89" s="123"/>
      <c r="S89" s="126"/>
      <c r="T89" s="108"/>
    </row>
    <row r="90" spans="1:20">
      <c r="A90" s="129"/>
      <c r="B90" s="114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87"/>
      <c r="Q90" s="120"/>
      <c r="R90" s="123"/>
      <c r="S90" s="126"/>
      <c r="T90" s="108"/>
    </row>
    <row r="91" spans="1:20">
      <c r="A91" s="130"/>
      <c r="B91" s="115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1" t="s">
        <v>46</v>
      </c>
      <c r="Q91" s="121"/>
      <c r="R91" s="124"/>
      <c r="S91" s="127"/>
      <c r="T91" s="109"/>
    </row>
    <row r="92" spans="1:20">
      <c r="A92" s="128">
        <v>11</v>
      </c>
      <c r="B92" s="113" t="s">
        <v>2746</v>
      </c>
      <c r="C92" s="116">
        <v>16</v>
      </c>
      <c r="D92" s="116">
        <v>5</v>
      </c>
      <c r="E92" s="116">
        <v>4</v>
      </c>
      <c r="F92" s="116">
        <v>7</v>
      </c>
      <c r="G92" s="116">
        <v>23</v>
      </c>
      <c r="H92" s="116">
        <v>22</v>
      </c>
      <c r="I92" s="116">
        <v>1</v>
      </c>
      <c r="J92" s="116">
        <v>19</v>
      </c>
      <c r="K92" s="116">
        <v>1.19</v>
      </c>
      <c r="L92" s="116">
        <v>28.5</v>
      </c>
      <c r="M92" s="116">
        <v>20.5</v>
      </c>
      <c r="N92" s="116">
        <v>8</v>
      </c>
      <c r="O92" s="116">
        <v>0.5</v>
      </c>
      <c r="P92" s="83" t="s">
        <v>48</v>
      </c>
      <c r="Q92" s="119">
        <v>17053</v>
      </c>
      <c r="R92" s="125" t="s">
        <v>3786</v>
      </c>
      <c r="S92" s="125" t="s">
        <v>2661</v>
      </c>
      <c r="T92" s="107"/>
    </row>
    <row r="93" spans="1:20">
      <c r="A93" s="129"/>
      <c r="B93" s="114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87"/>
      <c r="Q93" s="120"/>
      <c r="R93" s="126"/>
      <c r="S93" s="126"/>
      <c r="T93" s="108"/>
    </row>
    <row r="94" spans="1:20">
      <c r="A94" s="129"/>
      <c r="B94" s="11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83" t="s">
        <v>48</v>
      </c>
      <c r="Q94" s="120"/>
      <c r="R94" s="126"/>
      <c r="S94" s="126"/>
      <c r="T94" s="108"/>
    </row>
    <row r="95" spans="1:20">
      <c r="A95" s="129"/>
      <c r="B95" s="114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87"/>
      <c r="Q95" s="120"/>
      <c r="R95" s="126"/>
      <c r="S95" s="126"/>
      <c r="T95" s="108"/>
    </row>
    <row r="96" spans="1:20">
      <c r="A96" s="129"/>
      <c r="B96" s="114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83" t="s">
        <v>46</v>
      </c>
      <c r="Q96" s="120"/>
      <c r="R96" s="126"/>
      <c r="S96" s="126"/>
      <c r="T96" s="108"/>
    </row>
    <row r="97" spans="1:20">
      <c r="A97" s="129"/>
      <c r="B97" s="114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87"/>
      <c r="Q97" s="120"/>
      <c r="R97" s="126"/>
      <c r="S97" s="126"/>
      <c r="T97" s="108"/>
    </row>
    <row r="98" spans="1:20">
      <c r="A98" s="129"/>
      <c r="B98" s="114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83" t="s">
        <v>48</v>
      </c>
      <c r="Q98" s="120"/>
      <c r="R98" s="126"/>
      <c r="S98" s="126"/>
      <c r="T98" s="108"/>
    </row>
    <row r="99" spans="1:20">
      <c r="A99" s="129"/>
      <c r="B99" s="114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87"/>
      <c r="Q99" s="120"/>
      <c r="R99" s="126"/>
      <c r="S99" s="126"/>
      <c r="T99" s="108"/>
    </row>
    <row r="100" spans="1:20">
      <c r="A100" s="130"/>
      <c r="B100" s="115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1" t="s">
        <v>48</v>
      </c>
      <c r="Q100" s="121"/>
      <c r="R100" s="127"/>
      <c r="S100" s="127"/>
      <c r="T100" s="109"/>
    </row>
    <row r="101" spans="1:20">
      <c r="A101" s="128">
        <v>12</v>
      </c>
      <c r="B101" s="113" t="s">
        <v>2750</v>
      </c>
      <c r="C101" s="116">
        <v>16</v>
      </c>
      <c r="D101" s="116">
        <v>5</v>
      </c>
      <c r="E101" s="116">
        <v>4</v>
      </c>
      <c r="F101" s="116">
        <v>7</v>
      </c>
      <c r="G101" s="116">
        <v>26</v>
      </c>
      <c r="H101" s="116">
        <v>26</v>
      </c>
      <c r="I101" s="116">
        <v>0</v>
      </c>
      <c r="J101" s="116">
        <v>19</v>
      </c>
      <c r="K101" s="116">
        <v>1.19</v>
      </c>
      <c r="L101" s="116">
        <v>30.2</v>
      </c>
      <c r="M101" s="116">
        <v>23.8</v>
      </c>
      <c r="N101" s="116">
        <v>6.4</v>
      </c>
      <c r="O101" s="116">
        <v>0.4</v>
      </c>
      <c r="P101" s="83" t="s">
        <v>47</v>
      </c>
      <c r="Q101" s="119">
        <v>39748</v>
      </c>
      <c r="R101" s="125" t="s">
        <v>3570</v>
      </c>
      <c r="S101" s="125" t="s">
        <v>74</v>
      </c>
      <c r="T101" s="107"/>
    </row>
    <row r="102" spans="1:20">
      <c r="A102" s="129"/>
      <c r="B102" s="114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87"/>
      <c r="Q102" s="120"/>
      <c r="R102" s="126"/>
      <c r="S102" s="126"/>
      <c r="T102" s="108"/>
    </row>
    <row r="103" spans="1:20">
      <c r="A103" s="129"/>
      <c r="B103" s="114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83" t="s">
        <v>48</v>
      </c>
      <c r="Q103" s="120"/>
      <c r="R103" s="126"/>
      <c r="S103" s="126"/>
      <c r="T103" s="108"/>
    </row>
    <row r="104" spans="1:20">
      <c r="A104" s="129"/>
      <c r="B104" s="11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87"/>
      <c r="Q104" s="120"/>
      <c r="R104" s="126"/>
      <c r="S104" s="126"/>
      <c r="T104" s="108"/>
    </row>
    <row r="105" spans="1:20">
      <c r="A105" s="129"/>
      <c r="B105" s="114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83" t="s">
        <v>46</v>
      </c>
      <c r="Q105" s="120"/>
      <c r="R105" s="126"/>
      <c r="S105" s="126"/>
      <c r="T105" s="108"/>
    </row>
    <row r="106" spans="1:20">
      <c r="A106" s="129"/>
      <c r="B106" s="114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87"/>
      <c r="Q106" s="120"/>
      <c r="R106" s="126"/>
      <c r="S106" s="126"/>
      <c r="T106" s="108"/>
    </row>
    <row r="107" spans="1:20">
      <c r="A107" s="129"/>
      <c r="B107" s="114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83" t="s">
        <v>48</v>
      </c>
      <c r="Q107" s="120"/>
      <c r="R107" s="126"/>
      <c r="S107" s="126"/>
      <c r="T107" s="108"/>
    </row>
    <row r="108" spans="1:20">
      <c r="A108" s="129"/>
      <c r="B108" s="114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87"/>
      <c r="Q108" s="120"/>
      <c r="R108" s="126"/>
      <c r="S108" s="126"/>
      <c r="T108" s="108"/>
    </row>
    <row r="109" spans="1:20">
      <c r="A109" s="130"/>
      <c r="B109" s="115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1" t="s">
        <v>48</v>
      </c>
      <c r="Q109" s="121"/>
      <c r="R109" s="127"/>
      <c r="S109" s="127"/>
      <c r="T109" s="109"/>
    </row>
    <row r="110" spans="1:20">
      <c r="A110" s="128">
        <v>13</v>
      </c>
      <c r="B110" s="113" t="s">
        <v>2754</v>
      </c>
      <c r="C110" s="116">
        <v>16</v>
      </c>
      <c r="D110" s="116">
        <v>5</v>
      </c>
      <c r="E110" s="116">
        <v>4</v>
      </c>
      <c r="F110" s="116">
        <v>7</v>
      </c>
      <c r="G110" s="116">
        <v>21</v>
      </c>
      <c r="H110" s="116">
        <v>26</v>
      </c>
      <c r="I110" s="116">
        <v>-5</v>
      </c>
      <c r="J110" s="116">
        <v>19</v>
      </c>
      <c r="K110" s="116">
        <v>1.19</v>
      </c>
      <c r="L110" s="116">
        <v>20.399999999999999</v>
      </c>
      <c r="M110" s="116">
        <v>27.3</v>
      </c>
      <c r="N110" s="116">
        <v>-6.9</v>
      </c>
      <c r="O110" s="116">
        <v>-0.43</v>
      </c>
      <c r="P110" s="83" t="s">
        <v>46</v>
      </c>
      <c r="Q110" s="119">
        <v>31328</v>
      </c>
      <c r="R110" s="125" t="s">
        <v>3787</v>
      </c>
      <c r="S110" s="125" t="s">
        <v>94</v>
      </c>
      <c r="T110" s="107"/>
    </row>
    <row r="111" spans="1:20">
      <c r="A111" s="129"/>
      <c r="B111" s="114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87"/>
      <c r="Q111" s="120"/>
      <c r="R111" s="126"/>
      <c r="S111" s="126"/>
      <c r="T111" s="108"/>
    </row>
    <row r="112" spans="1:20">
      <c r="A112" s="129"/>
      <c r="B112" s="114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83" t="s">
        <v>48</v>
      </c>
      <c r="Q112" s="120"/>
      <c r="R112" s="126"/>
      <c r="S112" s="126"/>
      <c r="T112" s="108"/>
    </row>
    <row r="113" spans="1:20">
      <c r="A113" s="129"/>
      <c r="B113" s="114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87"/>
      <c r="Q113" s="120"/>
      <c r="R113" s="126"/>
      <c r="S113" s="126"/>
      <c r="T113" s="108"/>
    </row>
    <row r="114" spans="1:20">
      <c r="A114" s="129"/>
      <c r="B114" s="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83" t="s">
        <v>48</v>
      </c>
      <c r="Q114" s="120"/>
      <c r="R114" s="126"/>
      <c r="S114" s="126"/>
      <c r="T114" s="108"/>
    </row>
    <row r="115" spans="1:20">
      <c r="A115" s="129"/>
      <c r="B115" s="114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87"/>
      <c r="Q115" s="120"/>
      <c r="R115" s="126"/>
      <c r="S115" s="126"/>
      <c r="T115" s="108"/>
    </row>
    <row r="116" spans="1:20">
      <c r="A116" s="129"/>
      <c r="B116" s="114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83" t="s">
        <v>46</v>
      </c>
      <c r="Q116" s="120"/>
      <c r="R116" s="126"/>
      <c r="S116" s="126"/>
      <c r="T116" s="108"/>
    </row>
    <row r="117" spans="1:20">
      <c r="A117" s="129"/>
      <c r="B117" s="114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87"/>
      <c r="Q117" s="120"/>
      <c r="R117" s="126"/>
      <c r="S117" s="126"/>
      <c r="T117" s="108"/>
    </row>
    <row r="118" spans="1:20">
      <c r="A118" s="130"/>
      <c r="B118" s="115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1" t="s">
        <v>47</v>
      </c>
      <c r="Q118" s="121"/>
      <c r="R118" s="127"/>
      <c r="S118" s="127"/>
      <c r="T118" s="109"/>
    </row>
    <row r="119" spans="1:20">
      <c r="A119" s="128">
        <v>14</v>
      </c>
      <c r="B119" s="113" t="s">
        <v>2749</v>
      </c>
      <c r="C119" s="116">
        <v>16</v>
      </c>
      <c r="D119" s="116">
        <v>5</v>
      </c>
      <c r="E119" s="116">
        <v>4</v>
      </c>
      <c r="F119" s="116">
        <v>7</v>
      </c>
      <c r="G119" s="116">
        <v>21</v>
      </c>
      <c r="H119" s="116">
        <v>30</v>
      </c>
      <c r="I119" s="116">
        <v>-9</v>
      </c>
      <c r="J119" s="116">
        <v>19</v>
      </c>
      <c r="K119" s="116">
        <v>1.19</v>
      </c>
      <c r="L119" s="116">
        <v>22</v>
      </c>
      <c r="M119" s="116">
        <v>27.8</v>
      </c>
      <c r="N119" s="116">
        <v>-5.8</v>
      </c>
      <c r="O119" s="116">
        <v>-0.36</v>
      </c>
      <c r="P119" s="83" t="s">
        <v>46</v>
      </c>
      <c r="Q119" s="119">
        <v>11018</v>
      </c>
      <c r="R119" s="125" t="s">
        <v>4354</v>
      </c>
      <c r="S119" s="125" t="s">
        <v>274</v>
      </c>
      <c r="T119" s="107"/>
    </row>
    <row r="120" spans="1:20">
      <c r="A120" s="129"/>
      <c r="B120" s="114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87"/>
      <c r="Q120" s="120"/>
      <c r="R120" s="126"/>
      <c r="S120" s="126"/>
      <c r="T120" s="108"/>
    </row>
    <row r="121" spans="1:20">
      <c r="A121" s="129"/>
      <c r="B121" s="114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83" t="s">
        <v>46</v>
      </c>
      <c r="Q121" s="120"/>
      <c r="R121" s="126"/>
      <c r="S121" s="126"/>
      <c r="T121" s="108"/>
    </row>
    <row r="122" spans="1:20">
      <c r="A122" s="129"/>
      <c r="B122" s="114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87"/>
      <c r="Q122" s="120"/>
      <c r="R122" s="126"/>
      <c r="S122" s="126"/>
      <c r="T122" s="108"/>
    </row>
    <row r="123" spans="1:20">
      <c r="A123" s="129"/>
      <c r="B123" s="114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83" t="s">
        <v>47</v>
      </c>
      <c r="Q123" s="120"/>
      <c r="R123" s="126"/>
      <c r="S123" s="126"/>
      <c r="T123" s="108"/>
    </row>
    <row r="124" spans="1:20">
      <c r="A124" s="129"/>
      <c r="B124" s="11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87"/>
      <c r="Q124" s="120"/>
      <c r="R124" s="126"/>
      <c r="S124" s="126"/>
      <c r="T124" s="108"/>
    </row>
    <row r="125" spans="1:20">
      <c r="A125" s="129"/>
      <c r="B125" s="114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83" t="s">
        <v>46</v>
      </c>
      <c r="Q125" s="120"/>
      <c r="R125" s="126"/>
      <c r="S125" s="126"/>
      <c r="T125" s="108"/>
    </row>
    <row r="126" spans="1:20">
      <c r="A126" s="129"/>
      <c r="B126" s="114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87"/>
      <c r="Q126" s="120"/>
      <c r="R126" s="126"/>
      <c r="S126" s="126"/>
      <c r="T126" s="108"/>
    </row>
    <row r="127" spans="1:20">
      <c r="A127" s="130"/>
      <c r="B127" s="115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1" t="s">
        <v>46</v>
      </c>
      <c r="Q127" s="121"/>
      <c r="R127" s="127"/>
      <c r="S127" s="127"/>
      <c r="T127" s="109"/>
    </row>
    <row r="128" spans="1:20">
      <c r="A128" s="128">
        <v>15</v>
      </c>
      <c r="B128" s="113" t="s">
        <v>2742</v>
      </c>
      <c r="C128" s="116">
        <v>16</v>
      </c>
      <c r="D128" s="116">
        <v>4</v>
      </c>
      <c r="E128" s="116">
        <v>4</v>
      </c>
      <c r="F128" s="116">
        <v>8</v>
      </c>
      <c r="G128" s="116">
        <v>15</v>
      </c>
      <c r="H128" s="116">
        <v>23</v>
      </c>
      <c r="I128" s="116">
        <v>-8</v>
      </c>
      <c r="J128" s="116">
        <v>16</v>
      </c>
      <c r="K128" s="116">
        <v>1</v>
      </c>
      <c r="L128" s="116">
        <v>19.399999999999999</v>
      </c>
      <c r="M128" s="116">
        <v>21.8</v>
      </c>
      <c r="N128" s="116">
        <v>-2.5</v>
      </c>
      <c r="O128" s="116">
        <v>-0.15</v>
      </c>
      <c r="P128" s="83" t="s">
        <v>48</v>
      </c>
      <c r="Q128" s="119">
        <v>24922</v>
      </c>
      <c r="R128" s="125" t="s">
        <v>3691</v>
      </c>
      <c r="S128" s="125" t="s">
        <v>372</v>
      </c>
      <c r="T128" s="107"/>
    </row>
    <row r="129" spans="1:20">
      <c r="A129" s="129"/>
      <c r="B129" s="114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87"/>
      <c r="Q129" s="120"/>
      <c r="R129" s="126"/>
      <c r="S129" s="126"/>
      <c r="T129" s="108"/>
    </row>
    <row r="130" spans="1:20">
      <c r="A130" s="129"/>
      <c r="B130" s="114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83" t="s">
        <v>48</v>
      </c>
      <c r="Q130" s="120"/>
      <c r="R130" s="126"/>
      <c r="S130" s="126"/>
      <c r="T130" s="108"/>
    </row>
    <row r="131" spans="1:20">
      <c r="A131" s="129"/>
      <c r="B131" s="114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87"/>
      <c r="Q131" s="120"/>
      <c r="R131" s="126"/>
      <c r="S131" s="126"/>
      <c r="T131" s="108"/>
    </row>
    <row r="132" spans="1:20">
      <c r="A132" s="129"/>
      <c r="B132" s="114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83" t="s">
        <v>47</v>
      </c>
      <c r="Q132" s="120"/>
      <c r="R132" s="126"/>
      <c r="S132" s="126"/>
      <c r="T132" s="108"/>
    </row>
    <row r="133" spans="1:20">
      <c r="A133" s="129"/>
      <c r="B133" s="114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87"/>
      <c r="Q133" s="120"/>
      <c r="R133" s="126"/>
      <c r="S133" s="126"/>
      <c r="T133" s="108"/>
    </row>
    <row r="134" spans="1:20">
      <c r="A134" s="129"/>
      <c r="B134" s="11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83" t="s">
        <v>48</v>
      </c>
      <c r="Q134" s="120"/>
      <c r="R134" s="126"/>
      <c r="S134" s="126"/>
      <c r="T134" s="108"/>
    </row>
    <row r="135" spans="1:20">
      <c r="A135" s="129"/>
      <c r="B135" s="114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87"/>
      <c r="Q135" s="120"/>
      <c r="R135" s="126"/>
      <c r="S135" s="126"/>
      <c r="T135" s="108"/>
    </row>
    <row r="136" spans="1:20">
      <c r="A136" s="130"/>
      <c r="B136" s="115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1" t="s">
        <v>48</v>
      </c>
      <c r="Q136" s="121"/>
      <c r="R136" s="127"/>
      <c r="S136" s="127"/>
      <c r="T136" s="109"/>
    </row>
    <row r="137" spans="1:20">
      <c r="A137" s="128">
        <v>16</v>
      </c>
      <c r="B137" s="113" t="s">
        <v>2751</v>
      </c>
      <c r="C137" s="116">
        <v>16</v>
      </c>
      <c r="D137" s="116">
        <v>3</v>
      </c>
      <c r="E137" s="116">
        <v>5</v>
      </c>
      <c r="F137" s="116">
        <v>8</v>
      </c>
      <c r="G137" s="116">
        <v>17</v>
      </c>
      <c r="H137" s="116">
        <v>28</v>
      </c>
      <c r="I137" s="116">
        <v>-11</v>
      </c>
      <c r="J137" s="116">
        <v>14</v>
      </c>
      <c r="K137" s="116">
        <v>0.88</v>
      </c>
      <c r="L137" s="116">
        <v>17.399999999999999</v>
      </c>
      <c r="M137" s="116">
        <v>24.5</v>
      </c>
      <c r="N137" s="116">
        <v>-7.2</v>
      </c>
      <c r="O137" s="116">
        <v>-0.45</v>
      </c>
      <c r="P137" s="83" t="s">
        <v>48</v>
      </c>
      <c r="Q137" s="119">
        <v>29268</v>
      </c>
      <c r="R137" s="125" t="s">
        <v>3571</v>
      </c>
      <c r="S137" s="125" t="s">
        <v>379</v>
      </c>
      <c r="T137" s="107"/>
    </row>
    <row r="138" spans="1:20">
      <c r="A138" s="129"/>
      <c r="B138" s="114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87"/>
      <c r="Q138" s="120"/>
      <c r="R138" s="126"/>
      <c r="S138" s="126"/>
      <c r="T138" s="108"/>
    </row>
    <row r="139" spans="1:20">
      <c r="A139" s="129"/>
      <c r="B139" s="114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83" t="s">
        <v>48</v>
      </c>
      <c r="Q139" s="120"/>
      <c r="R139" s="126"/>
      <c r="S139" s="126"/>
      <c r="T139" s="108"/>
    </row>
    <row r="140" spans="1:20">
      <c r="A140" s="129"/>
      <c r="B140" s="114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87"/>
      <c r="Q140" s="120"/>
      <c r="R140" s="126"/>
      <c r="S140" s="126"/>
      <c r="T140" s="108"/>
    </row>
    <row r="141" spans="1:20">
      <c r="A141" s="129"/>
      <c r="B141" s="114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83" t="s">
        <v>48</v>
      </c>
      <c r="Q141" s="120"/>
      <c r="R141" s="126"/>
      <c r="S141" s="126"/>
      <c r="T141" s="108"/>
    </row>
    <row r="142" spans="1:20">
      <c r="A142" s="129"/>
      <c r="B142" s="114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87"/>
      <c r="Q142" s="120"/>
      <c r="R142" s="126"/>
      <c r="S142" s="126"/>
      <c r="T142" s="108"/>
    </row>
    <row r="143" spans="1:20">
      <c r="A143" s="129"/>
      <c r="B143" s="114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83" t="s">
        <v>48</v>
      </c>
      <c r="Q143" s="120"/>
      <c r="R143" s="126"/>
      <c r="S143" s="126"/>
      <c r="T143" s="108"/>
    </row>
    <row r="144" spans="1:20">
      <c r="A144" s="129"/>
      <c r="B144" s="11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87"/>
      <c r="Q144" s="120"/>
      <c r="R144" s="126"/>
      <c r="S144" s="126"/>
      <c r="T144" s="108"/>
    </row>
    <row r="145" spans="1:20">
      <c r="A145" s="130"/>
      <c r="B145" s="115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1" t="s">
        <v>47</v>
      </c>
      <c r="Q145" s="121"/>
      <c r="R145" s="127"/>
      <c r="S145" s="127"/>
      <c r="T145" s="109"/>
    </row>
    <row r="146" spans="1:20">
      <c r="A146" s="128">
        <v>17</v>
      </c>
      <c r="B146" s="113" t="s">
        <v>2752</v>
      </c>
      <c r="C146" s="116">
        <v>16</v>
      </c>
      <c r="D146" s="116">
        <v>7</v>
      </c>
      <c r="E146" s="116">
        <v>2</v>
      </c>
      <c r="F146" s="116">
        <v>7</v>
      </c>
      <c r="G146" s="116">
        <v>20</v>
      </c>
      <c r="H146" s="116">
        <v>20</v>
      </c>
      <c r="I146" s="116">
        <v>0</v>
      </c>
      <c r="J146" s="116">
        <v>13</v>
      </c>
      <c r="K146" s="116">
        <v>0.81</v>
      </c>
      <c r="L146" s="116">
        <v>25.5</v>
      </c>
      <c r="M146" s="116">
        <v>21.1</v>
      </c>
      <c r="N146" s="116">
        <v>4.3</v>
      </c>
      <c r="O146" s="116">
        <v>0.27</v>
      </c>
      <c r="P146" s="83" t="s">
        <v>46</v>
      </c>
      <c r="Q146" s="119">
        <v>39059</v>
      </c>
      <c r="R146" s="125" t="s">
        <v>4355</v>
      </c>
      <c r="S146" s="125" t="s">
        <v>97</v>
      </c>
      <c r="T146" s="107" t="s">
        <v>3572</v>
      </c>
    </row>
    <row r="147" spans="1:20">
      <c r="A147" s="129"/>
      <c r="B147" s="114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87"/>
      <c r="Q147" s="120"/>
      <c r="R147" s="126"/>
      <c r="S147" s="126"/>
      <c r="T147" s="108"/>
    </row>
    <row r="148" spans="1:20">
      <c r="A148" s="129"/>
      <c r="B148" s="114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83" t="s">
        <v>48</v>
      </c>
      <c r="Q148" s="120"/>
      <c r="R148" s="126"/>
      <c r="S148" s="126"/>
      <c r="T148" s="108"/>
    </row>
    <row r="149" spans="1:20">
      <c r="A149" s="129"/>
      <c r="B149" s="114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87"/>
      <c r="Q149" s="120"/>
      <c r="R149" s="126"/>
      <c r="S149" s="126"/>
      <c r="T149" s="108"/>
    </row>
    <row r="150" spans="1:20">
      <c r="A150" s="129"/>
      <c r="B150" s="114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83" t="s">
        <v>46</v>
      </c>
      <c r="Q150" s="120"/>
      <c r="R150" s="126"/>
      <c r="S150" s="126"/>
      <c r="T150" s="108"/>
    </row>
    <row r="151" spans="1:20">
      <c r="A151" s="129"/>
      <c r="B151" s="114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87"/>
      <c r="Q151" s="120"/>
      <c r="R151" s="126"/>
      <c r="S151" s="126"/>
      <c r="T151" s="108"/>
    </row>
    <row r="152" spans="1:20">
      <c r="A152" s="129"/>
      <c r="B152" s="114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83" t="s">
        <v>46</v>
      </c>
      <c r="Q152" s="120"/>
      <c r="R152" s="126"/>
      <c r="S152" s="126"/>
      <c r="T152" s="108"/>
    </row>
    <row r="153" spans="1:20">
      <c r="A153" s="129"/>
      <c r="B153" s="114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87"/>
      <c r="Q153" s="120"/>
      <c r="R153" s="126"/>
      <c r="S153" s="126"/>
      <c r="T153" s="108"/>
    </row>
    <row r="154" spans="1:20">
      <c r="A154" s="130"/>
      <c r="B154" s="115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1" t="s">
        <v>46</v>
      </c>
      <c r="Q154" s="121"/>
      <c r="R154" s="127"/>
      <c r="S154" s="127"/>
      <c r="T154" s="109"/>
    </row>
    <row r="155" spans="1:20">
      <c r="A155" s="110">
        <v>18</v>
      </c>
      <c r="B155" s="113" t="s">
        <v>2755</v>
      </c>
      <c r="C155" s="116">
        <v>16</v>
      </c>
      <c r="D155" s="116">
        <v>2</v>
      </c>
      <c r="E155" s="116">
        <v>3</v>
      </c>
      <c r="F155" s="116">
        <v>11</v>
      </c>
      <c r="G155" s="116">
        <v>17</v>
      </c>
      <c r="H155" s="116">
        <v>32</v>
      </c>
      <c r="I155" s="116">
        <v>-15</v>
      </c>
      <c r="J155" s="116">
        <v>9</v>
      </c>
      <c r="K155" s="116">
        <v>0.56000000000000005</v>
      </c>
      <c r="L155" s="116">
        <v>14.9</v>
      </c>
      <c r="M155" s="116">
        <v>33.200000000000003</v>
      </c>
      <c r="N155" s="116">
        <v>-18.3</v>
      </c>
      <c r="O155" s="116">
        <v>-1.1499999999999999</v>
      </c>
      <c r="P155" s="83" t="s">
        <v>48</v>
      </c>
      <c r="Q155" s="119">
        <v>10882</v>
      </c>
      <c r="R155" s="125" t="s">
        <v>4356</v>
      </c>
      <c r="S155" s="125" t="s">
        <v>2672</v>
      </c>
      <c r="T155" s="107"/>
    </row>
    <row r="156" spans="1:20">
      <c r="A156" s="111"/>
      <c r="B156" s="114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87"/>
      <c r="Q156" s="120"/>
      <c r="R156" s="126"/>
      <c r="S156" s="126"/>
      <c r="T156" s="108"/>
    </row>
    <row r="157" spans="1:20">
      <c r="A157" s="111"/>
      <c r="B157" s="114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83" t="s">
        <v>46</v>
      </c>
      <c r="Q157" s="120"/>
      <c r="R157" s="126"/>
      <c r="S157" s="126"/>
      <c r="T157" s="108"/>
    </row>
    <row r="158" spans="1:20">
      <c r="A158" s="111"/>
      <c r="B158" s="114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87"/>
      <c r="Q158" s="120"/>
      <c r="R158" s="126"/>
      <c r="S158" s="126"/>
      <c r="T158" s="108"/>
    </row>
    <row r="159" spans="1:20">
      <c r="A159" s="111"/>
      <c r="B159" s="114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83" t="s">
        <v>48</v>
      </c>
      <c r="Q159" s="120"/>
      <c r="R159" s="126"/>
      <c r="S159" s="126"/>
      <c r="T159" s="108"/>
    </row>
    <row r="160" spans="1:20">
      <c r="A160" s="111"/>
      <c r="B160" s="114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87"/>
      <c r="Q160" s="120"/>
      <c r="R160" s="126"/>
      <c r="S160" s="126"/>
      <c r="T160" s="108"/>
    </row>
    <row r="161" spans="1:20">
      <c r="A161" s="111"/>
      <c r="B161" s="114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83" t="s">
        <v>48</v>
      </c>
      <c r="Q161" s="120"/>
      <c r="R161" s="126"/>
      <c r="S161" s="126"/>
      <c r="T161" s="108"/>
    </row>
    <row r="162" spans="1:20">
      <c r="A162" s="111"/>
      <c r="B162" s="114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87"/>
      <c r="Q162" s="120"/>
      <c r="R162" s="126"/>
      <c r="S162" s="126"/>
      <c r="T162" s="108"/>
    </row>
    <row r="163" spans="1:20">
      <c r="A163" s="112"/>
      <c r="B163" s="115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1" t="s">
        <v>48</v>
      </c>
      <c r="Q163" s="121"/>
      <c r="R163" s="127"/>
      <c r="S163" s="127"/>
      <c r="T163" s="109"/>
    </row>
    <row r="164" spans="1:20">
      <c r="A164" s="110">
        <v>19</v>
      </c>
      <c r="B164" s="113" t="s">
        <v>2756</v>
      </c>
      <c r="C164" s="116">
        <v>16</v>
      </c>
      <c r="D164" s="116">
        <v>2</v>
      </c>
      <c r="E164" s="116">
        <v>2</v>
      </c>
      <c r="F164" s="116">
        <v>12</v>
      </c>
      <c r="G164" s="116">
        <v>16</v>
      </c>
      <c r="H164" s="116">
        <v>34</v>
      </c>
      <c r="I164" s="116">
        <v>-18</v>
      </c>
      <c r="J164" s="116">
        <v>8</v>
      </c>
      <c r="K164" s="116">
        <v>0.5</v>
      </c>
      <c r="L164" s="116">
        <v>14.4</v>
      </c>
      <c r="M164" s="116">
        <v>26.7</v>
      </c>
      <c r="N164" s="116">
        <v>-12.3</v>
      </c>
      <c r="O164" s="116">
        <v>-0.77</v>
      </c>
      <c r="P164" s="83" t="s">
        <v>48</v>
      </c>
      <c r="Q164" s="119">
        <v>21567</v>
      </c>
      <c r="R164" s="122" t="s">
        <v>3692</v>
      </c>
      <c r="S164" s="125" t="s">
        <v>2698</v>
      </c>
      <c r="T164" s="107"/>
    </row>
    <row r="165" spans="1:20">
      <c r="A165" s="111"/>
      <c r="B165" s="114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87"/>
      <c r="Q165" s="120"/>
      <c r="R165" s="123"/>
      <c r="S165" s="126"/>
      <c r="T165" s="108"/>
    </row>
    <row r="166" spans="1:20">
      <c r="A166" s="111"/>
      <c r="B166" s="114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83" t="s">
        <v>48</v>
      </c>
      <c r="Q166" s="120"/>
      <c r="R166" s="123"/>
      <c r="S166" s="126"/>
      <c r="T166" s="108"/>
    </row>
    <row r="167" spans="1:20">
      <c r="A167" s="111"/>
      <c r="B167" s="114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87"/>
      <c r="Q167" s="120"/>
      <c r="R167" s="123"/>
      <c r="S167" s="126"/>
      <c r="T167" s="108"/>
    </row>
    <row r="168" spans="1:20">
      <c r="A168" s="111"/>
      <c r="B168" s="114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83" t="s">
        <v>46</v>
      </c>
      <c r="Q168" s="120"/>
      <c r="R168" s="123"/>
      <c r="S168" s="126"/>
      <c r="T168" s="108"/>
    </row>
    <row r="169" spans="1:20">
      <c r="A169" s="111"/>
      <c r="B169" s="114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87"/>
      <c r="Q169" s="120"/>
      <c r="R169" s="123"/>
      <c r="S169" s="126"/>
      <c r="T169" s="108"/>
    </row>
    <row r="170" spans="1:20">
      <c r="A170" s="111"/>
      <c r="B170" s="114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83" t="s">
        <v>48</v>
      </c>
      <c r="Q170" s="120"/>
      <c r="R170" s="123"/>
      <c r="S170" s="126"/>
      <c r="T170" s="108"/>
    </row>
    <row r="171" spans="1:20">
      <c r="A171" s="111"/>
      <c r="B171" s="114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87"/>
      <c r="Q171" s="120"/>
      <c r="R171" s="123"/>
      <c r="S171" s="126"/>
      <c r="T171" s="108"/>
    </row>
    <row r="172" spans="1:20">
      <c r="A172" s="112"/>
      <c r="B172" s="115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1" t="s">
        <v>47</v>
      </c>
      <c r="Q172" s="121"/>
      <c r="R172" s="124"/>
      <c r="S172" s="127"/>
      <c r="T172" s="109"/>
    </row>
    <row r="173" spans="1:20">
      <c r="A173" s="110">
        <v>20</v>
      </c>
      <c r="B173" s="113" t="s">
        <v>2753</v>
      </c>
      <c r="C173" s="116">
        <v>16</v>
      </c>
      <c r="D173" s="116">
        <v>2</v>
      </c>
      <c r="E173" s="116">
        <v>2</v>
      </c>
      <c r="F173" s="116">
        <v>12</v>
      </c>
      <c r="G173" s="116">
        <v>12</v>
      </c>
      <c r="H173" s="116">
        <v>41</v>
      </c>
      <c r="I173" s="116">
        <v>-29</v>
      </c>
      <c r="J173" s="116">
        <v>8</v>
      </c>
      <c r="K173" s="116">
        <v>0.5</v>
      </c>
      <c r="L173" s="116">
        <v>12.6</v>
      </c>
      <c r="M173" s="116">
        <v>33.200000000000003</v>
      </c>
      <c r="N173" s="116">
        <v>-20.6</v>
      </c>
      <c r="O173" s="116">
        <v>-1.29</v>
      </c>
      <c r="P173" s="83" t="s">
        <v>47</v>
      </c>
      <c r="Q173" s="119">
        <v>30656</v>
      </c>
      <c r="R173" s="122" t="s">
        <v>3623</v>
      </c>
      <c r="S173" s="125" t="s">
        <v>2662</v>
      </c>
      <c r="T173" s="107"/>
    </row>
    <row r="174" spans="1:20">
      <c r="A174" s="111"/>
      <c r="B174" s="114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87"/>
      <c r="Q174" s="120"/>
      <c r="R174" s="123"/>
      <c r="S174" s="126"/>
      <c r="T174" s="108"/>
    </row>
    <row r="175" spans="1:20">
      <c r="A175" s="111"/>
      <c r="B175" s="114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83" t="s">
        <v>48</v>
      </c>
      <c r="Q175" s="120"/>
      <c r="R175" s="123"/>
      <c r="S175" s="126"/>
      <c r="T175" s="108"/>
    </row>
    <row r="176" spans="1:20">
      <c r="A176" s="111"/>
      <c r="B176" s="114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87"/>
      <c r="Q176" s="120"/>
      <c r="R176" s="123"/>
      <c r="S176" s="126"/>
      <c r="T176" s="108"/>
    </row>
    <row r="177" spans="1:20">
      <c r="A177" s="111"/>
      <c r="B177" s="114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83" t="s">
        <v>48</v>
      </c>
      <c r="Q177" s="120"/>
      <c r="R177" s="123"/>
      <c r="S177" s="126"/>
      <c r="T177" s="108"/>
    </row>
    <row r="178" spans="1:20">
      <c r="A178" s="111"/>
      <c r="B178" s="114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87"/>
      <c r="Q178" s="120"/>
      <c r="R178" s="123"/>
      <c r="S178" s="126"/>
      <c r="T178" s="108"/>
    </row>
    <row r="179" spans="1:20">
      <c r="A179" s="111"/>
      <c r="B179" s="114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83" t="s">
        <v>48</v>
      </c>
      <c r="Q179" s="120"/>
      <c r="R179" s="123"/>
      <c r="S179" s="126"/>
      <c r="T179" s="108"/>
    </row>
    <row r="180" spans="1:20">
      <c r="A180" s="111"/>
      <c r="B180" s="114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87"/>
      <c r="Q180" s="120"/>
      <c r="R180" s="123"/>
      <c r="S180" s="126"/>
      <c r="T180" s="108"/>
    </row>
    <row r="181" spans="1:20">
      <c r="A181" s="111"/>
      <c r="B181" s="114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83" t="s">
        <v>46</v>
      </c>
      <c r="Q181" s="120"/>
      <c r="R181" s="123"/>
      <c r="S181" s="126"/>
      <c r="T181" s="108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9B1108A7-562D-448A-86EE-519D087B7DE4}"/>
    <hyperlink ref="P2" r:id="rId2" display="https://fbref.com/en/matches/996ee990/Liverpool-Brentford-November-12-2023-Premier-League" xr:uid="{BF530E86-6593-43C1-9A33-93B4D1D77DBC}"/>
    <hyperlink ref="P4" r:id="rId3" display="https://fbref.com/en/matches/5d4a5006/Manchester-City-Liverpool-November-25-2023-Premier-League" xr:uid="{DA72A7AA-ECEF-4BA2-A975-806EF92EA7E7}"/>
    <hyperlink ref="P6" r:id="rId4" display="https://fbref.com/en/matches/4b7e6f44/Liverpool-Fulham-December-3-2023-Premier-League" xr:uid="{2B0D2156-CDDA-4A8C-B475-EAEBDF408988}"/>
    <hyperlink ref="P8" r:id="rId5" display="https://fbref.com/en/matches/01aca132/Sheffield-United-Liverpool-December-6-2023-Premier-League" xr:uid="{14AEDB3D-3D23-4980-A894-D66FD7F8F528}"/>
    <hyperlink ref="P10" r:id="rId6" display="https://fbref.com/en/matches/a1b18af3/Crystal-Palace-Liverpool-December-9-2023-Premier-League" xr:uid="{9475E474-2920-45C5-93DD-3A4D5DEC9832}"/>
    <hyperlink ref="R2" r:id="rId7" display="https://fbref.com/en/players/e342ad68/Mohamed-Salah" xr:uid="{065661FD-72EE-46E6-9250-C9D333379B80}"/>
    <hyperlink ref="S2" r:id="rId8" display="https://fbref.com/en/players/7a2e46a8/Alisson" xr:uid="{18AD38BE-3F73-46C3-B506-FE925B5CE065}"/>
    <hyperlink ref="B11" r:id="rId9" display="https://fbref.com/en/squads/18bb7c10/Arsenal-Stats" xr:uid="{AE5CF0A7-0D0C-4456-A9F6-0B6DF021A4E5}"/>
    <hyperlink ref="P11" r:id="rId10" display="https://fbref.com/en/matches/2cb4e4dc/Arsenal-Burnley-November-11-2023-Premier-League" xr:uid="{D99DAFFB-F032-461D-A315-8753302D5B39}"/>
    <hyperlink ref="P13" r:id="rId11" display="https://fbref.com/en/matches/626c6561/Brentford-Arsenal-November-25-2023-Premier-League" xr:uid="{9C9A9FF3-573B-4F0B-9B36-E7A23468222B}"/>
    <hyperlink ref="P15" r:id="rId12" display="https://fbref.com/en/matches/6e65df8e/Arsenal-Wolverhampton-Wanderers-December-2-2023-Premier-League" xr:uid="{27CD6730-4F20-4C8F-8627-0C63DA9DC54B}"/>
    <hyperlink ref="P17" r:id="rId13" display="https://fbref.com/en/matches/dd3a5afc/Luton-Town-Arsenal-December-5-2023-Premier-League" xr:uid="{C4DFB662-DED2-4D70-8AE0-43C38FD113F1}"/>
    <hyperlink ref="P19" r:id="rId14" display="https://fbref.com/en/matches/8cf29e50/Aston-Villa-Arsenal-December-9-2023-Premier-League" xr:uid="{7F2C5C9C-97A0-4518-B66A-4560F9D04FDF}"/>
    <hyperlink ref="S11" r:id="rId15" display="https://fbref.com/en/players/98ea5115/David-Raya" xr:uid="{F5839B56-001A-4028-9A22-C0721ACC3966}"/>
    <hyperlink ref="B20" r:id="rId16" display="https://fbref.com/en/squads/8602292d/Aston-Villa-Stats" xr:uid="{F93A6FA2-227E-41D3-84CC-2F9325A01974}"/>
    <hyperlink ref="P20" r:id="rId17" display="https://fbref.com/en/matches/d6a70a44/Aston-Villa-Fulham-November-12-2023-Premier-League" xr:uid="{3C15C5D8-925F-4AAA-8B4D-F80608FDCB47}"/>
    <hyperlink ref="P22" r:id="rId18" display="https://fbref.com/en/matches/83db7754/Tottenham-Hotspur-Aston-Villa-November-26-2023-Premier-League" xr:uid="{9D558D12-CC3B-4D50-A4F4-C2198877EC4A}"/>
    <hyperlink ref="P24" r:id="rId19" display="https://fbref.com/en/matches/19533403/Bournemouth-Aston-Villa-December-3-2023-Premier-League" xr:uid="{D67FECF3-3825-475F-AA26-302449B50F67}"/>
    <hyperlink ref="P26" r:id="rId20" display="https://fbref.com/en/matches/0ad90506/Aston-Villa-Manchester-City-December-6-2023-Premier-League" xr:uid="{8B658074-8E5A-401D-8C77-297DEB119172}"/>
    <hyperlink ref="P28" r:id="rId21" display="https://fbref.com/en/matches/8cf29e50/Aston-Villa-Arsenal-December-9-2023-Premier-League" xr:uid="{D339172D-72FD-4174-B877-29A077465BAB}"/>
    <hyperlink ref="R20" r:id="rId22" display="https://fbref.com/en/players/aed3a70f/Ollie-Watkins" xr:uid="{87312E8B-B75F-4148-A545-46A2676DFC0B}"/>
    <hyperlink ref="S20" r:id="rId23" display="https://fbref.com/en/players/7956236f/Emiliano-Martinez" xr:uid="{BE16BB2C-66C9-4D3F-A14F-74FFC4EEAB9D}"/>
    <hyperlink ref="B29" r:id="rId24" display="https://fbref.com/en/squads/b8fd03ef/Manchester-City-Stats" xr:uid="{2B3BC51D-4C2D-4AC8-91F2-EFE7EA8C6B0A}"/>
    <hyperlink ref="P29" r:id="rId25" display="https://fbref.com/en/matches/53bb8f30/Chelsea-Manchester-City-November-12-2023-Premier-League" xr:uid="{B5136C76-2F6D-4709-B209-28B99D407F97}"/>
    <hyperlink ref="P31" r:id="rId26" display="https://fbref.com/en/matches/5d4a5006/Manchester-City-Liverpool-November-25-2023-Premier-League" xr:uid="{6175F8A9-E4AB-4734-BCE3-A69F80A9E0BF}"/>
    <hyperlink ref="P33" r:id="rId27" display="https://fbref.com/en/matches/0e39f016/Manchester-City-Tottenham-Hotspur-December-3-2023-Premier-League" xr:uid="{6E608BBD-1A80-4268-B70A-B136AD8ECB7D}"/>
    <hyperlink ref="P35" r:id="rId28" display="https://fbref.com/en/matches/0ad90506/Aston-Villa-Manchester-City-December-6-2023-Premier-League" xr:uid="{0AAEFFE0-2C2F-46EF-A869-755EF85DB337}"/>
    <hyperlink ref="P37" r:id="rId29" display="https://fbref.com/en/matches/f6155857/Luton-Town-Manchester-City-December-10-2023-Premier-League" xr:uid="{EF219F19-2A81-4DCB-BA4B-F164AA78A123}"/>
    <hyperlink ref="R29" r:id="rId30" display="https://fbref.com/en/players/1f44ac21/Erling-Haaland" xr:uid="{ECFC439A-E25C-4D59-BBC5-D68B8061C3F4}"/>
    <hyperlink ref="S29" r:id="rId31" display="https://fbref.com/en/players/3bb7b8b4/Ederson" xr:uid="{9283BBF2-F897-4130-A386-C99D34D54505}"/>
    <hyperlink ref="B38" r:id="rId32" display="https://fbref.com/en/squads/361ca564/Tottenham-Hotspur-Stats" xr:uid="{7C656CB8-0E97-4E28-903E-5A339B52DFA0}"/>
    <hyperlink ref="P38" r:id="rId33" display="https://fbref.com/en/matches/1634f066/Wolverhampton-Wanderers-Tottenham-Hotspur-November-11-2023-Premier-League" xr:uid="{F468E5DB-F56C-46B4-99E6-4A98663DB668}"/>
    <hyperlink ref="P40" r:id="rId34" display="https://fbref.com/en/matches/83db7754/Tottenham-Hotspur-Aston-Villa-November-26-2023-Premier-League" xr:uid="{E61A5380-5614-4517-A9D3-A61D32476DB5}"/>
    <hyperlink ref="P42" r:id="rId35" display="https://fbref.com/en/matches/0e39f016/Manchester-City-Tottenham-Hotspur-December-3-2023-Premier-League" xr:uid="{96410083-61AC-4A8C-AA83-D7A829CAF25C}"/>
    <hyperlink ref="P44" r:id="rId36" display="https://fbref.com/en/matches/200af033/Tottenham-Hotspur-West-Ham-United-December-7-2023-Premier-League" xr:uid="{954AD4B2-CD91-4D81-A916-1FCE9D95E0E8}"/>
    <hyperlink ref="P46" r:id="rId37" display="https://fbref.com/en/matches/be6d1aac/Tottenham-Hotspur-Newcastle-United-December-10-2023-Premier-League" xr:uid="{76E76138-2CD8-43CC-9BCF-A2188EEAD386}"/>
    <hyperlink ref="R38" r:id="rId38" display="https://fbref.com/en/players/92e7e919/Son-Heung-min" xr:uid="{489668D4-EEE2-4E72-B230-6C00F89589DF}"/>
    <hyperlink ref="S38" r:id="rId39" display="https://fbref.com/en/players/77d6fd4d/Guglielmo-Vicario" xr:uid="{4A2E711A-2A3C-4867-999D-E4CA143B8098}"/>
    <hyperlink ref="B47" r:id="rId40" display="https://fbref.com/en/squads/19538871/Manchester-United-Stats" xr:uid="{43F4C9AE-FDDD-4C53-95CB-C6B020AE5C96}"/>
    <hyperlink ref="P47" r:id="rId41" display="https://fbref.com/en/matches/4b9f3f25/Manchester-United-Luton-Town-November-11-2023-Premier-League" xr:uid="{CAF4A98F-C414-47D6-AEA9-7D4157A8FFEA}"/>
    <hyperlink ref="P49" r:id="rId42" display="https://fbref.com/en/matches/f82a83dd/Everton-Manchester-United-November-26-2023-Premier-League" xr:uid="{D27B9C76-AC26-4176-8A35-348A50847836}"/>
    <hyperlink ref="P51" r:id="rId43" display="https://fbref.com/en/matches/66a1f3ac/Newcastle-United-Manchester-United-December-2-2023-Premier-League" xr:uid="{B584CF8E-A747-4ADC-A66C-1EBDE933EDA1}"/>
    <hyperlink ref="P53" r:id="rId44" display="https://fbref.com/en/matches/49f486f6/Manchester-United-Chelsea-December-6-2023-Premier-League" xr:uid="{FA382240-5475-424B-A484-F7E2669C65E0}"/>
    <hyperlink ref="P55" r:id="rId45" display="https://fbref.com/en/matches/0760a568/Manchester-United-Bournemouth-December-9-2023-Premier-League" xr:uid="{09267110-3537-4D6C-8058-E3DA52C650D7}"/>
    <hyperlink ref="R47" r:id="rId46" display="https://fbref.com/en/players/d93c2511/Scott-McTominay" xr:uid="{1A384666-AE99-45A0-BF3F-70E824C5DF9D}"/>
    <hyperlink ref="S47" r:id="rId47" display="https://fbref.com/en/players/e9c0c1b2/Andre-Onana" xr:uid="{EB8BE7CE-68AE-47E7-9DBA-0B86359A842B}"/>
    <hyperlink ref="B56" r:id="rId48" display="https://fbref.com/en/squads/b2b47a98/Newcastle-United-Stats" xr:uid="{EF9123E0-1E59-4371-9965-86634598E616}"/>
    <hyperlink ref="P56" r:id="rId49" display="https://fbref.com/en/matches/641024cf/Bournemouth-Newcastle-United-November-11-2023-Premier-League" xr:uid="{F932CB52-B2A5-49FD-B667-BA8BD2F4D8D4}"/>
    <hyperlink ref="P58" r:id="rId50" display="https://fbref.com/en/matches/8c8f48f4/Newcastle-United-Chelsea-November-25-2023-Premier-League" xr:uid="{E64F3AFD-315F-4396-938C-8715CB841582}"/>
    <hyperlink ref="P60" r:id="rId51" display="https://fbref.com/en/matches/66a1f3ac/Newcastle-United-Manchester-United-December-2-2023-Premier-League" xr:uid="{02CD8889-E28D-4EEF-9312-3EE37224CAC7}"/>
    <hyperlink ref="P62" r:id="rId52" display="https://fbref.com/en/matches/2fe9d766/Everton-Newcastle-United-December-7-2023-Premier-League" xr:uid="{B3BF4401-072A-4850-988F-2D169E613E37}"/>
    <hyperlink ref="P64" r:id="rId53" display="https://fbref.com/en/matches/be6d1aac/Tottenham-Hotspur-Newcastle-United-December-10-2023-Premier-League" xr:uid="{5074B30C-81B3-4C55-9DDA-2AE928852384}"/>
    <hyperlink ref="S56" r:id="rId54" display="https://fbref.com/en/players/4b40d9ca/Nick-Pope" xr:uid="{F4B4FEE6-3EB8-4BC2-B433-C861719660BC}"/>
    <hyperlink ref="B65" r:id="rId55" display="https://fbref.com/en/squads/d07537b9/Brighton-and-Hove-Albion-Stats" xr:uid="{69510FF2-2F67-43D7-9D66-0BB6171E72C8}"/>
    <hyperlink ref="P65" r:id="rId56" display="https://fbref.com/en/matches/ebf41e41/Brighton-and-Hove-Albion-Sheffield-United-November-12-2023-Premier-League" xr:uid="{E11A05B1-0C93-48EE-AF8F-073C4F30A9E8}"/>
    <hyperlink ref="P67" r:id="rId57" display="https://fbref.com/en/matches/36be5cee/Nottingham-Forest-Brighton-and-Hove-Albion-November-25-2023-Premier-League" xr:uid="{CA047035-3E53-47B0-AE75-41E73564419C}"/>
    <hyperlink ref="P69" r:id="rId58" display="https://fbref.com/en/matches/86b7d24f/Chelsea-Brighton-and-Hove-Albion-December-3-2023-Premier-League" xr:uid="{7EE3F772-6D3C-40E9-9E1F-07FFEAAA7126}"/>
    <hyperlink ref="P71" r:id="rId59" display="https://fbref.com/en/matches/75d21da8/Brighton-and-Hove-Albion-Brentford-December-6-2023-Premier-League" xr:uid="{74BDE0BB-571E-46E8-8203-1DB8AFB81AFA}"/>
    <hyperlink ref="P73" r:id="rId60" display="https://fbref.com/en/matches/ab18fa97/Brighton-and-Hove-Albion-Burnley-December-9-2023-Premier-League" xr:uid="{2976CFE5-8835-44A0-A880-64E6C24C7AE9}"/>
    <hyperlink ref="R65" r:id="rId61" display="https://fbref.com/en/players/4596da74/Evan-Ferguson" xr:uid="{937D1652-8D57-4433-A013-78EFC0DB2117}"/>
    <hyperlink ref="S65" r:id="rId62" display="https://fbref.com/en/players/28300a16/Jason-Steele" xr:uid="{247C3A44-143E-436B-A44C-9387F303637F}"/>
    <hyperlink ref="B74" r:id="rId63" display="https://fbref.com/en/squads/7c21e445/West-Ham-United-Stats" xr:uid="{34384F07-8ABC-4CF8-A430-218D39AFFE77}"/>
    <hyperlink ref="P74" r:id="rId64" display="https://fbref.com/en/matches/76b8e568/West-Ham-United-Nottingham-Forest-November-12-2023-Premier-League" xr:uid="{8252416C-29E2-4DE1-985C-22BFCA65AD6E}"/>
    <hyperlink ref="P76" r:id="rId65" display="https://fbref.com/en/matches/36a64522/Burnley-West-Ham-United-November-25-2023-Premier-League" xr:uid="{B2E8F1E6-4C60-4F11-9A84-1191B7CCA240}"/>
    <hyperlink ref="P78" r:id="rId66" display="https://fbref.com/en/matches/f7fb8049/West-Ham-United-Crystal-Palace-December-3-2023-Premier-League" xr:uid="{00EDEBAD-07A5-4C7A-A2BE-3FAF133C824C}"/>
    <hyperlink ref="P80" r:id="rId67" display="https://fbref.com/en/matches/200af033/Tottenham-Hotspur-West-Ham-United-December-7-2023-Premier-League" xr:uid="{F7EFC85A-D784-4C32-BA86-C01C676CEE3D}"/>
    <hyperlink ref="P82" r:id="rId68" display="https://fbref.com/en/matches/d3dd23fb/Fulham-West-Ham-United-December-10-2023-Premier-League" xr:uid="{1D07CC38-5463-4F24-B31C-999CCF567717}"/>
    <hyperlink ref="R74" r:id="rId69" display="https://fbref.com/en/players/79c84d1c/Jarrod-Bowen" xr:uid="{3A0BAEDB-BF48-47B6-A07F-5008B74BAE87}"/>
    <hyperlink ref="S74" r:id="rId70" display="https://fbref.com/en/players/2f965a72/Alphonse-Areola" xr:uid="{3781F531-B607-44E1-A295-AA022A8645E8}"/>
    <hyperlink ref="B83" r:id="rId71" display="https://fbref.com/en/squads/fd962109/Fulham-Stats" xr:uid="{E56B570C-115A-4CA0-B625-622E4351F54A}"/>
    <hyperlink ref="P83" r:id="rId72" display="https://fbref.com/en/matches/d6a70a44/Aston-Villa-Fulham-November-12-2023-Premier-League" xr:uid="{0857898A-45ED-45CB-8883-803DB59FF74F}"/>
    <hyperlink ref="P85" r:id="rId73" display="https://fbref.com/en/matches/b19cc422/Fulham-Wolverhampton-Wanderers-November-27-2023-Premier-League" xr:uid="{05416BF1-6F94-435C-A215-A0E5E41D099D}"/>
    <hyperlink ref="P87" r:id="rId74" display="https://fbref.com/en/matches/4b7e6f44/Liverpool-Fulham-December-3-2023-Premier-League" xr:uid="{2AB10CA3-3E5B-44EC-B9B8-94CDDEC25A17}"/>
    <hyperlink ref="P89" r:id="rId75" display="https://fbref.com/en/matches/fd5606da/Fulham-Nottingham-Forest-December-6-2023-Premier-League" xr:uid="{8F4BAABE-FF88-4696-85F0-ADEDAFDD62D2}"/>
    <hyperlink ref="P91" r:id="rId76" display="https://fbref.com/en/matches/d3dd23fb/Fulham-West-Ham-United-December-10-2023-Premier-League" xr:uid="{54DC7797-69A7-49FD-8C01-936133457B84}"/>
    <hyperlink ref="S83" r:id="rId77" display="https://fbref.com/en/players/2628fd2b/Bernd-Leno" xr:uid="{FCD58360-0B2A-4DC6-961C-96D368320A56}"/>
    <hyperlink ref="B92" r:id="rId78" display="https://fbref.com/en/squads/cd051869/Brentford-Stats" xr:uid="{0D46AD49-F61B-4767-8651-19FE454582AF}"/>
    <hyperlink ref="P92" r:id="rId79" display="https://fbref.com/en/matches/996ee990/Liverpool-Brentford-November-12-2023-Premier-League" xr:uid="{FB43C088-8829-445C-85D5-CD8548ADF170}"/>
    <hyperlink ref="P94" r:id="rId80" display="https://fbref.com/en/matches/626c6561/Brentford-Arsenal-November-25-2023-Premier-League" xr:uid="{DAF39395-C70F-4BAE-ACAC-E0177FD4D031}"/>
    <hyperlink ref="P96" r:id="rId81" display="https://fbref.com/en/matches/0f71f535/Brentford-Luton-Town-December-2-2023-Premier-League" xr:uid="{50DA2A94-096C-4A50-9081-9A41A1B047E6}"/>
    <hyperlink ref="P98" r:id="rId82" display="https://fbref.com/en/matches/75d21da8/Brighton-and-Hove-Albion-Brentford-December-6-2023-Premier-League" xr:uid="{09D1DD61-970B-4BFD-A16D-68760C14F1D1}"/>
    <hyperlink ref="P100" r:id="rId83" display="https://fbref.com/en/matches/e268f518/Sheffield-United-Brentford-December-9-2023-Premier-League" xr:uid="{FCD5BA79-F6D8-41D8-A70B-38EFEED23649}"/>
    <hyperlink ref="R92" r:id="rId84" display="https://fbref.com/en/players/6afaebf2/Bryan-Mbeumo" xr:uid="{423A402A-2B68-4BA0-B625-91D6A74F9B4D}"/>
    <hyperlink ref="S92" r:id="rId85" display="https://fbref.com/en/players/a92ab7be/Mark-Flekken" xr:uid="{9795FF5B-C2D5-4E0B-B826-D45D570B20BB}"/>
    <hyperlink ref="B101" r:id="rId86" display="https://fbref.com/en/squads/cff3d9bb/Chelsea-Stats" xr:uid="{F49F317A-F9DC-475E-8D10-4C4D2CCF57D2}"/>
    <hyperlink ref="P101" r:id="rId87" display="https://fbref.com/en/matches/53bb8f30/Chelsea-Manchester-City-November-12-2023-Premier-League" xr:uid="{D4EB5835-1F9D-42FA-B5C0-F86E2CC2BD60}"/>
    <hyperlink ref="P103" r:id="rId88" display="https://fbref.com/en/matches/8c8f48f4/Newcastle-United-Chelsea-November-25-2023-Premier-League" xr:uid="{B06EA3FD-4F13-4D63-9068-45A778EF9E5C}"/>
    <hyperlink ref="P105" r:id="rId89" display="https://fbref.com/en/matches/86b7d24f/Chelsea-Brighton-and-Hove-Albion-December-3-2023-Premier-League" xr:uid="{AD0B2811-16E3-4004-90FC-E8ED8FEE00FE}"/>
    <hyperlink ref="P107" r:id="rId90" display="https://fbref.com/en/matches/49f486f6/Manchester-United-Chelsea-December-6-2023-Premier-League" xr:uid="{2DAC3032-116B-4C32-B2B1-79B0C6ED5595}"/>
    <hyperlink ref="P109" r:id="rId91" display="https://fbref.com/en/matches/953b5f9b/Everton-Chelsea-December-10-2023-Premier-League" xr:uid="{B0CA2EDD-E5E9-43E7-A2C4-31AB7D483F39}"/>
    <hyperlink ref="R101" r:id="rId92" display="https://fbref.com/en/players/9c36ed83/Nicolas-Jackson" xr:uid="{9F201170-D83D-489C-8A6F-F622E164A1BF}"/>
    <hyperlink ref="S101" r:id="rId93" display="https://fbref.com/en/players/6a713852/Robert-Sanchez" xr:uid="{98C4214C-EB6C-417E-94F0-9F3AA7FD86F5}"/>
    <hyperlink ref="B110" r:id="rId94" display="https://fbref.com/en/squads/8cec06e1/Wolverhampton-Wanderers-Stats" xr:uid="{D5DAA125-0F64-4606-9C01-B107BF7B83C2}"/>
    <hyperlink ref="P110" r:id="rId95" display="https://fbref.com/en/matches/1634f066/Wolverhampton-Wanderers-Tottenham-Hotspur-November-11-2023-Premier-League" xr:uid="{54B41A53-28A0-4AD4-B06D-2EE357EE889F}"/>
    <hyperlink ref="P112" r:id="rId96" display="https://fbref.com/en/matches/b19cc422/Fulham-Wolverhampton-Wanderers-November-27-2023-Premier-League" xr:uid="{D6CD79EA-2BDB-4063-9032-F297F875A96A}"/>
    <hyperlink ref="P114" r:id="rId97" display="https://fbref.com/en/matches/6e65df8e/Arsenal-Wolverhampton-Wanderers-December-2-2023-Premier-League" xr:uid="{261AC007-4F8B-44A1-963D-A1D933F71760}"/>
    <hyperlink ref="P116" r:id="rId98" display="https://fbref.com/en/matches/a52ffb27/Wolverhampton-Wanderers-Burnley-December-5-2023-Premier-League" xr:uid="{943D470D-E9AB-4187-9351-E039DF749855}"/>
    <hyperlink ref="P118" r:id="rId99" display="https://fbref.com/en/matches/8c8fdba5/Wolverhampton-Wanderers-Nottingham-Forest-December-9-2023-Premier-League" xr:uid="{5761060F-6F19-4A80-B66C-DBC40A4D8C03}"/>
    <hyperlink ref="R110" r:id="rId100" display="https://fbref.com/en/players/169fd162/Hwang-Hee-chan" xr:uid="{A3C45E12-2785-4A2A-B506-54228B311354}"/>
    <hyperlink ref="S110" r:id="rId101" display="https://fbref.com/en/players/903b6e8b/Jose-Sa" xr:uid="{F4103AF4-63B4-4162-B94A-3D5812765392}"/>
    <hyperlink ref="B119" r:id="rId102" display="https://fbref.com/en/squads/4ba7cbea/Bournemouth-Stats" xr:uid="{5F1B62F3-14A8-412A-97DC-06A432CC7A90}"/>
    <hyperlink ref="P119" r:id="rId103" display="https://fbref.com/en/matches/641024cf/Bournemouth-Newcastle-United-November-11-2023-Premier-League" xr:uid="{F7B0A0B9-F6BB-4831-8FB9-393965CB2E72}"/>
    <hyperlink ref="P121" r:id="rId104" display="https://fbref.com/en/matches/799a2c04/Sheffield-United-Bournemouth-November-25-2023-Premier-League" xr:uid="{274BA055-B39D-4478-BCB5-4F84EFF07073}"/>
    <hyperlink ref="P123" r:id="rId105" display="https://fbref.com/en/matches/19533403/Bournemouth-Aston-Villa-December-3-2023-Premier-League" xr:uid="{7E9AEED9-6B9A-43B8-96C5-8937DC0102D7}"/>
    <hyperlink ref="P125" r:id="rId106" display="https://fbref.com/en/matches/09909bf8/Crystal-Palace-Bournemouth-December-6-2023-Premier-League" xr:uid="{82B482D8-DCC4-4DFD-8B1B-02275DD4A852}"/>
    <hyperlink ref="P127" r:id="rId107" display="https://fbref.com/en/matches/0760a568/Manchester-United-Bournemouth-December-9-2023-Premier-League" xr:uid="{66654504-FA3D-4FAD-BBF1-40DE63C3E2FB}"/>
    <hyperlink ref="R119" r:id="rId108" display="https://fbref.com/en/players/e77dc3b2/Dominic-Solanke" xr:uid="{766BEDDB-5F2B-40E8-B875-26C9CB7724FA}"/>
    <hyperlink ref="S119" r:id="rId109" display="https://fbref.com/en/players/a9dc785c/Neto" xr:uid="{7F71D70A-790B-4997-993C-0CB94D920888}"/>
    <hyperlink ref="B128" r:id="rId110" display="https://fbref.com/en/squads/47c64c55/Crystal-Palace-Stats" xr:uid="{4F666297-55BA-482C-9A70-5C38CB40FC90}"/>
    <hyperlink ref="P128" r:id="rId111" display="https://fbref.com/en/matches/a4795b68/Crystal-Palace-Everton-November-11-2023-Premier-League" xr:uid="{ED887960-66EA-4371-A332-339B94D625A6}"/>
    <hyperlink ref="P130" r:id="rId112" display="https://fbref.com/en/matches/f4805536/Luton-Town-Crystal-Palace-November-25-2023-Premier-League" xr:uid="{5FC2B2DE-40B3-4C65-8911-4E8DB7CFCA85}"/>
    <hyperlink ref="P132" r:id="rId113" display="https://fbref.com/en/matches/f7fb8049/West-Ham-United-Crystal-Palace-December-3-2023-Premier-League" xr:uid="{3BE80E8C-5B8A-4952-B7AA-A1BF8AD0BB8F}"/>
    <hyperlink ref="P134" r:id="rId114" display="https://fbref.com/en/matches/09909bf8/Crystal-Palace-Bournemouth-December-6-2023-Premier-League" xr:uid="{4B0BDB45-DF35-4DD7-8FB7-15AB8B1D83AE}"/>
    <hyperlink ref="P136" r:id="rId115" display="https://fbref.com/en/matches/a1b18af3/Crystal-Palace-Liverpool-December-9-2023-Premier-League" xr:uid="{6D5FB2B4-8C55-469A-AF9E-C9711DDA2336}"/>
    <hyperlink ref="R128" r:id="rId116" display="https://fbref.com/en/players/0562b7f1/Odsonne-Edouard" xr:uid="{F6450C85-0D20-44B5-B02E-4D0A49733C60}"/>
    <hyperlink ref="S128" r:id="rId117" display="https://fbref.com/en/players/9e5708be/Sam-Johnstone" xr:uid="{B07C2816-D970-4E84-B4D6-8840EF406D75}"/>
    <hyperlink ref="B137" r:id="rId118" display="https://fbref.com/en/squads/e4a775cb/Nottingham-Forest-Stats" xr:uid="{69E2CF4F-141C-4DD8-9E5D-45E964D00A12}"/>
    <hyperlink ref="P137" r:id="rId119" display="https://fbref.com/en/matches/76b8e568/West-Ham-United-Nottingham-Forest-November-12-2023-Premier-League" xr:uid="{9CCCBCD5-730B-469F-90A4-3500C59C811A}"/>
    <hyperlink ref="P139" r:id="rId120" display="https://fbref.com/en/matches/36be5cee/Nottingham-Forest-Brighton-and-Hove-Albion-November-25-2023-Premier-League" xr:uid="{BD0AF540-1B42-429C-8559-16E9EC1D9BDB}"/>
    <hyperlink ref="P141" r:id="rId121" display="https://fbref.com/en/matches/0486198b/Nottingham-Forest-Everton-December-2-2023-Premier-League" xr:uid="{0F3631D0-FA44-41E8-882A-DF269787AEF8}"/>
    <hyperlink ref="P143" r:id="rId122" display="https://fbref.com/en/matches/fd5606da/Fulham-Nottingham-Forest-December-6-2023-Premier-League" xr:uid="{6878F381-78B3-444D-8E72-37EBA8164232}"/>
    <hyperlink ref="P145" r:id="rId123" display="https://fbref.com/en/matches/8c8fdba5/Wolverhampton-Wanderers-Nottingham-Forest-December-9-2023-Premier-League" xr:uid="{C2D80EF7-9B3F-4C01-9719-823EBDE861A6}"/>
    <hyperlink ref="R137" r:id="rId124" display="https://fbref.com/en/players/e5478b87/Taiwo-Awoniyi" xr:uid="{7536FBBF-ACB1-4B4D-B88A-5BD2660ECCB4}"/>
    <hyperlink ref="S137" r:id="rId125" display="https://fbref.com/en/players/4a51ba65/Matt-Turner" xr:uid="{C7A0E82E-11B1-4551-91A8-406526B1EF10}"/>
    <hyperlink ref="B146" r:id="rId126" display="https://fbref.com/en/squads/d3fd31cc/Everton-Stats" xr:uid="{748A75F8-2A4C-4306-AB9E-A7956701F796}"/>
    <hyperlink ref="P146" r:id="rId127" display="https://fbref.com/en/matches/a4795b68/Crystal-Palace-Everton-November-11-2023-Premier-League" xr:uid="{1F47A818-7C06-48B4-A233-675AD8AEA8EA}"/>
    <hyperlink ref="P148" r:id="rId128" display="https://fbref.com/en/matches/f82a83dd/Everton-Manchester-United-November-26-2023-Premier-League" xr:uid="{CA46FA8D-6933-4602-B162-9C1CBB7718D9}"/>
    <hyperlink ref="P150" r:id="rId129" display="https://fbref.com/en/matches/0486198b/Nottingham-Forest-Everton-December-2-2023-Premier-League" xr:uid="{037CA1B2-FF0C-4F58-82DE-25A51B70A097}"/>
    <hyperlink ref="P152" r:id="rId130" display="https://fbref.com/en/matches/2fe9d766/Everton-Newcastle-United-December-7-2023-Premier-League" xr:uid="{58E93E3E-5AE6-45C8-ABA1-5050E2B22062}"/>
    <hyperlink ref="P154" r:id="rId131" display="https://fbref.com/en/matches/953b5f9b/Everton-Chelsea-December-10-2023-Premier-League" xr:uid="{9E055D38-0875-4D88-9D59-AD8B98BA4565}"/>
    <hyperlink ref="R146" r:id="rId132" display="https://fbref.com/en/players/02b29014/Abdoulaye-Doucoure" xr:uid="{F7AE74BF-DA18-487C-800B-59533BB5F3DC}"/>
    <hyperlink ref="S146" r:id="rId133" display="https://fbref.com/en/players/4806ec67/Jordan-Pickford" xr:uid="{51D79ACE-BCD2-4222-A618-FC01B044BE61}"/>
    <hyperlink ref="B155" r:id="rId134" display="https://fbref.com/en/squads/e297cd13/Luton-Town-Stats" xr:uid="{204F7C62-4BEB-4C33-8B9B-8524AAD58389}"/>
    <hyperlink ref="P155" r:id="rId135" display="https://fbref.com/en/matches/4b9f3f25/Manchester-United-Luton-Town-November-11-2023-Premier-League" xr:uid="{726BD7E4-7185-40DB-9CED-5981DC96F7FD}"/>
    <hyperlink ref="P157" r:id="rId136" display="https://fbref.com/en/matches/f4805536/Luton-Town-Crystal-Palace-November-25-2023-Premier-League" xr:uid="{0861CBDC-25E9-41EA-801D-96C48518463A}"/>
    <hyperlink ref="P159" r:id="rId137" display="https://fbref.com/en/matches/0f71f535/Brentford-Luton-Town-December-2-2023-Premier-League" xr:uid="{A0F86775-7701-471C-96EF-1A38CBC6FDFE}"/>
    <hyperlink ref="P161" r:id="rId138" display="https://fbref.com/en/matches/dd3a5afc/Luton-Town-Arsenal-December-5-2023-Premier-League" xr:uid="{2923D245-1079-45D1-A880-188C488AEC95}"/>
    <hyperlink ref="P163" r:id="rId139" display="https://fbref.com/en/matches/f6155857/Luton-Town-Manchester-City-December-10-2023-Premier-League" xr:uid="{AE31F6D9-71C8-489F-AEE2-C90AE2F4EBB6}"/>
    <hyperlink ref="R155" r:id="rId140" display="https://fbref.com/en/players/0480ebc7/Elijah-Adebayo" xr:uid="{38E41B9D-F2FB-4057-9947-4966D67E8406}"/>
    <hyperlink ref="S155" r:id="rId141" display="https://fbref.com/en/players/1caa93a5/Thomas-Kaminski" xr:uid="{F529D310-BFCD-4B1A-A386-3E23C4DF5C97}"/>
    <hyperlink ref="B164" r:id="rId142" display="https://fbref.com/en/squads/943e8050/Burnley-Stats" xr:uid="{6DFA5D2B-7748-4590-AEC8-6CCAEC387744}"/>
    <hyperlink ref="P164" r:id="rId143" display="https://fbref.com/en/matches/2cb4e4dc/Arsenal-Burnley-November-11-2023-Premier-League" xr:uid="{22303359-B73D-4804-AC1F-ECD2CF07A72B}"/>
    <hyperlink ref="P166" r:id="rId144" display="https://fbref.com/en/matches/36a64522/Burnley-West-Ham-United-November-25-2023-Premier-League" xr:uid="{EA206AED-AF8A-45BA-BF65-335AB4679B1B}"/>
    <hyperlink ref="P168" r:id="rId145" display="https://fbref.com/en/matches/e2c53b0a/Burnley-Sheffield-United-December-2-2023-Premier-League" xr:uid="{7DA3D5C6-A987-473D-8FB9-1125EEEE6779}"/>
    <hyperlink ref="P170" r:id="rId146" display="https://fbref.com/en/matches/a52ffb27/Wolverhampton-Wanderers-Burnley-December-5-2023-Premier-League" xr:uid="{D5C4D559-1AE5-4CA0-9A0F-0B4A01E46116}"/>
    <hyperlink ref="P172" r:id="rId147" display="https://fbref.com/en/matches/ab18fa97/Brighton-and-Hove-Albion-Burnley-December-9-2023-Premier-League" xr:uid="{AF81C17A-1045-452E-B2DF-BA0FCDFE925B}"/>
    <hyperlink ref="S164" r:id="rId148" display="https://fbref.com/en/players/259fea27/James-Trafford" xr:uid="{8D0DD6D1-D94C-4C94-BDF3-10D519136B88}"/>
    <hyperlink ref="B173" r:id="rId149" display="https://fbref.com/en/squads/1df6b87e/Sheffield-United-Stats" xr:uid="{5CEDECC7-9F97-4ADF-A6A7-AE94C92BBAB6}"/>
    <hyperlink ref="P173" r:id="rId150" display="https://fbref.com/en/matches/ebf41e41/Brighton-and-Hove-Albion-Sheffield-United-November-12-2023-Premier-League" xr:uid="{B4BD7B5D-28FF-4CC9-B648-3BD9B00FBE88}"/>
    <hyperlink ref="P175" r:id="rId151" display="https://fbref.com/en/matches/799a2c04/Sheffield-United-Bournemouth-November-25-2023-Premier-League" xr:uid="{D2D6AC35-1403-4C9B-9C31-6D7D979E4B47}"/>
    <hyperlink ref="P177" r:id="rId152" display="https://fbref.com/en/matches/e2c53b0a/Burnley-Sheffield-United-December-2-2023-Premier-League" xr:uid="{6153F0D0-72D9-49D8-BA17-57CB10E96F1B}"/>
    <hyperlink ref="P179" r:id="rId153" display="https://fbref.com/en/matches/01aca132/Sheffield-United-Liverpool-December-6-2023-Premier-League" xr:uid="{039A0F1A-A35B-42A1-9E52-FD40CAD806A2}"/>
    <hyperlink ref="P181" r:id="rId154" display="https://fbref.com/en/matches/e268f518/Sheffield-United-Brentford-December-9-2023-Premier-League" xr:uid="{AFE6E493-3E5A-46DB-A0D3-232DFB3C7A33}"/>
    <hyperlink ref="S173" r:id="rId155" display="https://fbref.com/en/players/96cf7b61/Wes-Foderingham" xr:uid="{CEB65408-ED80-4A80-BE1E-277C07E08BBB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topLeftCell="L1" workbookViewId="0">
      <selection activeCell="F8" sqref="A8:XFD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2834</v>
      </c>
      <c r="N1" s="9" t="s">
        <v>787</v>
      </c>
      <c r="O1" s="6" t="s">
        <v>786</v>
      </c>
      <c r="P1" s="8">
        <v>-0.6</v>
      </c>
      <c r="Q1" s="90" t="s">
        <v>2835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2741</v>
      </c>
      <c r="B2" s="19" t="str">
        <f>[2]TEAMS!$J2</f>
        <v>ARS</v>
      </c>
      <c r="C2" s="17">
        <f>VLOOKUP($A2,Table!$B$1:$C$200,MATCH("MP",Table!$B$1:$C$1,0),0)</f>
        <v>16</v>
      </c>
      <c r="D2" s="17">
        <f>VLOOKUP($A2,Table!$B$1:$M$200,MATCH("xG",Table!$B$1:$M$1,0),0)</f>
        <v>29</v>
      </c>
      <c r="E2" s="17">
        <f>VLOOKUP($A2,Table!$B$1:$M$200,MATCH("xGA",Table!$B$1:$M$1,0),0)</f>
        <v>12.1</v>
      </c>
      <c r="F2" s="12">
        <f>(VLOOKUP($A2,Table!$B$1:$M$200,MATCH("xG",Table!$B$1:$V$1,0),0))/(VLOOKUP($A2,Table!$B$1:$M$200,MATCH("MP",Table!$B$1:$V$1,0),0))</f>
        <v>1.8125</v>
      </c>
      <c r="G2" s="12">
        <f>IFERROR(VLOOKUP(B2,[1]TRANSFER!$E$251:$O$271,MATCH($G$1,[1]TRANSFER!$E$251:$O$251,0),0),0)</f>
        <v>1.7333333333333332</v>
      </c>
      <c r="H2" s="12">
        <f>(VLOOKUP($A2,Table!$B$1:$M$200,MATCH("xGA",Table!$B$1:$X$1,0),0))/(VLOOKUP($A2,Table!$B$1:$M$200,MATCH("MP",Table!$B$1:$X$1,0),0))</f>
        <v>0.75624999999999998</v>
      </c>
      <c r="I2" s="12">
        <f>IFERROR(VLOOKUP(B2,[1]TRANSFER!$E$251:$O$271,MATCH($I$1,[1]TRANSFER!$E$251:$O$251,0),0),0)</f>
        <v>0.69999999999999984</v>
      </c>
      <c r="J2" s="12">
        <f>VLOOKUP($A2,Table!$B$1:$O$200,MATCH("xGD/90",Table!$B$1:$O$1,0),0)</f>
        <v>1.06</v>
      </c>
      <c r="K2" s="12">
        <f>IF([1]INFO!$B$24=1,$G$22-G2,$F$22-F2)</f>
        <v>-0.23749999999999982</v>
      </c>
      <c r="L2" s="13">
        <f>K2*$S$1</f>
        <v>-7.1249999999999952E-2</v>
      </c>
      <c r="M2" s="88">
        <f>1+L2</f>
        <v>0.92875000000000008</v>
      </c>
      <c r="N2" s="14">
        <f>(M2*(SUM([1]INFO!$B$18:$B$21)))+(VLOOKUP(Table2!B2,'2223Table2'!$B$1:$O$21,MATCH("DEF BOOST",'2223Table2'!$B$1:$O$1,0),0)*(SUM([1]INFO!$B$16:$B$17)))</f>
        <v>0.92875000000000008</v>
      </c>
      <c r="O2" s="12">
        <f>IF([1]INFO!$B$24=1,$I$22-I2,$H$22-H2)</f>
        <v>0.79166666666666685</v>
      </c>
      <c r="P2" s="12">
        <f>O2*$T$1</f>
        <v>-0.35625000000000007</v>
      </c>
      <c r="Q2" s="88">
        <f>1+P2</f>
        <v>0.64374999999999993</v>
      </c>
      <c r="R2" s="15">
        <f>(Q2*(SUM([1]INFO!$B$18:$B$21)))+(VLOOKUP(Table2!B2,'2223Table2'!$B$1:$O$21,MATCH("FWD BOOST",'2223Table2'!$B$1:$O$1,0),0)*(SUM([1]INFO!$B$16:$B$17)))</f>
        <v>0.64374999999999993</v>
      </c>
    </row>
    <row r="3" spans="1:20">
      <c r="A3" s="19" t="s">
        <v>2757</v>
      </c>
      <c r="B3" s="19" t="str">
        <f>[2]TEAMS!$J3</f>
        <v>AVL</v>
      </c>
      <c r="C3" s="17">
        <f>VLOOKUP($A3,Table!$B$1:$C$200,MATCH("MP",Table!$B$1:$C$1,0),0)</f>
        <v>16</v>
      </c>
      <c r="D3" s="17">
        <f>VLOOKUP($A3,Table!$B$1:$M$200,MATCH("xG",Table!$B$1:$M$1,0),0)</f>
        <v>28.8</v>
      </c>
      <c r="E3" s="17">
        <f>VLOOKUP($A3,Table!$B$1:$M$200,MATCH("xGA",Table!$B$1:$M$1,0),0)</f>
        <v>22.2</v>
      </c>
      <c r="F3" s="12">
        <f>(VLOOKUP($A3,Table!$B$1:$M$200,MATCH("xG",Table!$B$1:$V$1,0),0))/(VLOOKUP($A3,Table!$B$1:$M$200,MATCH("MP",Table!$B$1:$V$1,0),0))</f>
        <v>1.8</v>
      </c>
      <c r="G3" s="12">
        <f>IFERROR(VLOOKUP(B3,[1]TRANSFER!$E$251:$O$271,MATCH($G$1,[1]TRANSFER!$E$251:$O$251,0),0),0)</f>
        <v>1.5666666666666671</v>
      </c>
      <c r="H3" s="12">
        <f>(VLOOKUP($A3,Table!$B$1:$M$200,MATCH("xGA",Table!$B$1:$X$1,0),0))/(VLOOKUP($A3,Table!$B$1:$M$200,MATCH("MP",Table!$B$1:$X$1,0),0))</f>
        <v>1.3875</v>
      </c>
      <c r="I3" s="12">
        <f>IFERROR(VLOOKUP(B3,[1]TRANSFER!$E$251:$O$271,MATCH($I$1,[1]TRANSFER!$E$251:$O$251,0),0),0)</f>
        <v>1.2999999999999998</v>
      </c>
      <c r="J3" s="12">
        <f>VLOOKUP($A3,Table!$B$1:$O$200,MATCH("xGD/90",Table!$B$1:$O$1,0),0)</f>
        <v>0.41</v>
      </c>
      <c r="K3" s="12">
        <f>IF([1]INFO!$B$24=1,$G$22-G3,$F$22-F3)</f>
        <v>-7.0833333333333748E-2</v>
      </c>
      <c r="L3" s="13">
        <f t="shared" ref="L3:L21" si="0">K3*$S$1</f>
        <v>-2.1250000000000126E-2</v>
      </c>
      <c r="M3" s="88">
        <f t="shared" ref="M3:M21" si="1">1+L3</f>
        <v>0.9787499999999999</v>
      </c>
      <c r="N3" s="14">
        <f>(M3*(SUM([1]INFO!$B$18:$B$21)))+(VLOOKUP(Table2!B3,'2223Table2'!$B$1:$O$21,MATCH("DEF BOOST",'2223Table2'!$B$1:$O$1,0),0)*(SUM([1]INFO!$B$16:$B$17)))</f>
        <v>0.9787499999999999</v>
      </c>
      <c r="O3" s="12">
        <f>IF([1]INFO!$B$24=1,$I$22-I3,$H$22-H3)</f>
        <v>0.19166666666666687</v>
      </c>
      <c r="P3" s="12">
        <f t="shared" ref="P3:P21" si="2">O3*$T$1</f>
        <v>-8.625000000000009E-2</v>
      </c>
      <c r="Q3" s="88">
        <f t="shared" ref="Q3:Q21" si="3">1+P3</f>
        <v>0.91374999999999995</v>
      </c>
      <c r="R3" s="15">
        <f>(Q3*(SUM([1]INFO!$B$18:$B$21)))+(VLOOKUP(Table2!B3,'2223Table2'!$B$1:$O$21,MATCH("FWD BOOST",'2223Table2'!$B$1:$O$1,0),0)*(SUM([1]INFO!$B$16:$B$17)))</f>
        <v>0.91374999999999995</v>
      </c>
    </row>
    <row r="4" spans="1:20">
      <c r="A4" s="19" t="s">
        <v>2749</v>
      </c>
      <c r="B4" s="19" t="str">
        <f>[2]TEAMS!$J4</f>
        <v>BOU</v>
      </c>
      <c r="C4" s="17">
        <f>VLOOKUP($A4,Table!$B$1:$C$200,MATCH("MP",Table!$B$1:$C$1,0),0)</f>
        <v>16</v>
      </c>
      <c r="D4" s="17">
        <f>VLOOKUP($A4,Table!$B$1:$M$200,MATCH("xG",Table!$B$1:$M$1,0),0)</f>
        <v>22</v>
      </c>
      <c r="E4" s="17">
        <f>VLOOKUP($A4,Table!$B$1:$M$200,MATCH("xGA",Table!$B$1:$M$1,0),0)</f>
        <v>27.8</v>
      </c>
      <c r="F4" s="12">
        <f>(VLOOKUP($A4,Table!$B$1:$M$200,MATCH("xG",Table!$B$1:$V$1,0),0))/(VLOOKUP($A4,Table!$B$1:$M$200,MATCH("MP",Table!$B$1:$V$1,0),0))</f>
        <v>1.375</v>
      </c>
      <c r="G4" s="12">
        <f>IFERROR(VLOOKUP(B4,[1]TRANSFER!$E$251:$O$271,MATCH($G$1,[1]TRANSFER!$E$251:$O$251,0),0),0)</f>
        <v>1.9166666666666667</v>
      </c>
      <c r="H4" s="12">
        <f>(VLOOKUP($A4,Table!$B$1:$M$200,MATCH("xGA",Table!$B$1:$X$1,0),0))/(VLOOKUP($A4,Table!$B$1:$M$200,MATCH("MP",Table!$B$1:$X$1,0),0))</f>
        <v>1.7375</v>
      </c>
      <c r="I4" s="12">
        <f>IFERROR(VLOOKUP(B4,[1]TRANSFER!$E$251:$O$271,MATCH($I$1,[1]TRANSFER!$E$251:$O$251,0),0),0)</f>
        <v>1</v>
      </c>
      <c r="J4" s="12">
        <f>VLOOKUP($A4,Table!$B$1:$O$200,MATCH("xGD/90",Table!$B$1:$O$1,0),0)</f>
        <v>-0.36</v>
      </c>
      <c r="K4" s="12">
        <f>IF([1]INFO!$B$24=1,$G$22-G4,$F$22-F4)</f>
        <v>-0.42083333333333339</v>
      </c>
      <c r="L4" s="13">
        <f t="shared" si="0"/>
        <v>-0.12625000000000003</v>
      </c>
      <c r="M4" s="88">
        <f t="shared" si="1"/>
        <v>0.87375000000000003</v>
      </c>
      <c r="N4" s="14">
        <f>(M4*(SUM([1]INFO!$B$18:$B$21)))+(VLOOKUP(Table2!B4,'2223Table2'!$B$1:$O$21,MATCH("DEF BOOST",'2223Table2'!$B$1:$O$1,0),0)*(SUM([1]INFO!$B$16:$B$17)))</f>
        <v>0.87375000000000003</v>
      </c>
      <c r="O4" s="12">
        <f>IF([1]INFO!$B$24=1,$I$22-I4,$H$22-H4)</f>
        <v>0.4916666666666667</v>
      </c>
      <c r="P4" s="12">
        <f t="shared" si="2"/>
        <v>-0.22125</v>
      </c>
      <c r="Q4" s="88">
        <f t="shared" si="3"/>
        <v>0.77875000000000005</v>
      </c>
      <c r="R4" s="15">
        <f>(Q4*(SUM([1]INFO!$B$18:$B$21)))+(VLOOKUP(Table2!B4,'2223Table2'!$B$1:$O$21,MATCH("FWD BOOST",'2223Table2'!$B$1:$O$1,0),0)*(SUM([1]INFO!$B$16:$B$17)))</f>
        <v>0.77875000000000005</v>
      </c>
    </row>
    <row r="5" spans="1:20">
      <c r="A5" s="19" t="s">
        <v>2746</v>
      </c>
      <c r="B5" s="19" t="str">
        <f>[2]TEAMS!$J5</f>
        <v>BRE</v>
      </c>
      <c r="C5" s="17">
        <f>VLOOKUP($A5,Table!$B$1:$C$200,MATCH("MP",Table!$B$1:$C$1,0),0)</f>
        <v>16</v>
      </c>
      <c r="D5" s="17">
        <f>VLOOKUP($A5,Table!$B$1:$M$200,MATCH("xG",Table!$B$1:$M$1,0),0)</f>
        <v>28.5</v>
      </c>
      <c r="E5" s="17">
        <f>VLOOKUP($A5,Table!$B$1:$M$200,MATCH("xGA",Table!$B$1:$M$1,0),0)</f>
        <v>20.5</v>
      </c>
      <c r="F5" s="12">
        <f>(VLOOKUP($A5,Table!$B$1:$M$200,MATCH("xG",Table!$B$1:$V$1,0),0))/(VLOOKUP($A5,Table!$B$1:$M$200,MATCH("MP",Table!$B$1:$V$1,0),0))</f>
        <v>1.78125</v>
      </c>
      <c r="G5" s="12">
        <f>IFERROR(VLOOKUP(B5,[1]TRANSFER!$E$251:$O$271,MATCH($G$1,[1]TRANSFER!$E$251:$O$251,0),0),0)</f>
        <v>1.5833333333333333</v>
      </c>
      <c r="H5" s="12">
        <f>(VLOOKUP($A5,Table!$B$1:$M$200,MATCH("xGA",Table!$B$1:$X$1,0),0))/(VLOOKUP($A5,Table!$B$1:$M$200,MATCH("MP",Table!$B$1:$X$1,0),0))</f>
        <v>1.28125</v>
      </c>
      <c r="I5" s="12">
        <f>IFERROR(VLOOKUP(B5,[1]TRANSFER!$E$251:$O$271,MATCH($I$1,[1]TRANSFER!$E$251:$O$251,0),0),0)</f>
        <v>1.2833333333333332</v>
      </c>
      <c r="J5" s="12">
        <f>VLOOKUP($A5,Table!$B$1:$O$200,MATCH("xGD/90",Table!$B$1:$O$1,0),0)</f>
        <v>0.5</v>
      </c>
      <c r="K5" s="12">
        <f>IF([1]INFO!$B$24=1,$G$22-G5,$F$22-F5)</f>
        <v>-8.7499999999999911E-2</v>
      </c>
      <c r="L5" s="13">
        <f t="shared" si="0"/>
        <v>-2.6249999999999978E-2</v>
      </c>
      <c r="M5" s="88">
        <f t="shared" si="1"/>
        <v>0.97375</v>
      </c>
      <c r="N5" s="14">
        <f>(M5*(SUM([1]INFO!$B$18:$B$21)))+(VLOOKUP(Table2!B5,'2223Table2'!$B$1:$O$21,MATCH("DEF BOOST",'2223Table2'!$B$1:$O$1,0),0)*(SUM([1]INFO!$B$16:$B$17)))</f>
        <v>0.97375</v>
      </c>
      <c r="O5" s="12">
        <f>IF([1]INFO!$B$24=1,$I$22-I5,$H$22-H5)</f>
        <v>0.20833333333333348</v>
      </c>
      <c r="P5" s="12">
        <f t="shared" si="2"/>
        <v>-9.3750000000000056E-2</v>
      </c>
      <c r="Q5" s="88">
        <f t="shared" si="3"/>
        <v>0.90625</v>
      </c>
      <c r="R5" s="15">
        <f>(Q5*(SUM([1]INFO!$B$18:$B$21)))+(VLOOKUP(Table2!B5,'2223Table2'!$B$1:$O$21,MATCH("FWD BOOST",'2223Table2'!$B$1:$O$1,0),0)*(SUM([1]INFO!$B$16:$B$17)))</f>
        <v>0.90625</v>
      </c>
    </row>
    <row r="6" spans="1:20">
      <c r="A6" s="19" t="s">
        <v>2739</v>
      </c>
      <c r="B6" s="19" t="str">
        <f>[2]TEAMS!$J6</f>
        <v>BHA</v>
      </c>
      <c r="C6" s="17">
        <f>VLOOKUP($A6,Table!$B$1:$C$200,MATCH("MP",Table!$B$1:$C$1,0),0)</f>
        <v>16</v>
      </c>
      <c r="D6" s="17">
        <f>VLOOKUP($A6,Table!$B$1:$M$200,MATCH("xG",Table!$B$1:$M$1,0),0)</f>
        <v>27.5</v>
      </c>
      <c r="E6" s="17">
        <f>VLOOKUP($A6,Table!$B$1:$M$200,MATCH("xGA",Table!$B$1:$M$1,0),0)</f>
        <v>23</v>
      </c>
      <c r="F6" s="12">
        <f>(VLOOKUP($A6,Table!$B$1:$M$200,MATCH("xG",Table!$B$1:$V$1,0),0))/(VLOOKUP($A6,Table!$B$1:$M$200,MATCH("MP",Table!$B$1:$V$1,0),0))</f>
        <v>1.71875</v>
      </c>
      <c r="G6" s="12">
        <f>IFERROR(VLOOKUP(B6,[1]TRANSFER!$E$251:$O$271,MATCH($G$1,[1]TRANSFER!$E$251:$O$251,0),0),0)</f>
        <v>1.4833333333333332</v>
      </c>
      <c r="H6" s="12">
        <f>(VLOOKUP($A6,Table!$B$1:$M$200,MATCH("xGA",Table!$B$1:$X$1,0),0))/(VLOOKUP($A6,Table!$B$1:$M$200,MATCH("MP",Table!$B$1:$X$1,0),0))</f>
        <v>1.4375</v>
      </c>
      <c r="I6" s="12">
        <f>IFERROR(VLOOKUP(B6,[1]TRANSFER!$E$251:$O$271,MATCH($I$1,[1]TRANSFER!$E$251:$O$251,0),0),0)</f>
        <v>1.3</v>
      </c>
      <c r="J6" s="12">
        <f>VLOOKUP($A6,Table!$B$1:$O$200,MATCH("xGD/90",Table!$B$1:$O$1,0),0)</f>
        <v>0.28999999999999998</v>
      </c>
      <c r="K6" s="12">
        <f>IF([1]INFO!$B$24=1,$G$22-G6,$F$22-F6)</f>
        <v>1.2500000000000178E-2</v>
      </c>
      <c r="L6" s="13">
        <f t="shared" si="0"/>
        <v>3.7500000000000536E-3</v>
      </c>
      <c r="M6" s="88">
        <f t="shared" si="1"/>
        <v>1.0037500000000001</v>
      </c>
      <c r="N6" s="14">
        <f>(M6*(SUM([1]INFO!$B$18:$B$21)))+(VLOOKUP(Table2!B6,'2223Table2'!$B$1:$O$21,MATCH("DEF BOOST",'2223Table2'!$B$1:$O$1,0),0)*(SUM([1]INFO!$B$16:$B$17)))</f>
        <v>1.0037500000000001</v>
      </c>
      <c r="O6" s="12">
        <f>IF([1]INFO!$B$24=1,$I$22-I6,$H$22-H6)</f>
        <v>0.19166666666666665</v>
      </c>
      <c r="P6" s="12">
        <f t="shared" si="2"/>
        <v>-8.6249999999999979E-2</v>
      </c>
      <c r="Q6" s="88">
        <f t="shared" si="3"/>
        <v>0.91375000000000006</v>
      </c>
      <c r="R6" s="15">
        <f>(Q6*(SUM([1]INFO!$B$18:$B$21)))+(VLOOKUP(Table2!B6,'2223Table2'!$B$1:$O$21,MATCH("FWD BOOST",'2223Table2'!$B$1:$O$1,0),0)*(SUM([1]INFO!$B$16:$B$17)))</f>
        <v>0.91375000000000006</v>
      </c>
    </row>
    <row r="7" spans="1:20">
      <c r="A7" s="19" t="s">
        <v>2756</v>
      </c>
      <c r="B7" s="19" t="str">
        <f>[2]TEAMS!$J7</f>
        <v>BUR</v>
      </c>
      <c r="C7" s="17">
        <f>VLOOKUP($A7,Table!$B$1:$C$200,MATCH("MP",Table!$B$1:$C$1,0),0)</f>
        <v>16</v>
      </c>
      <c r="D7" s="17">
        <f>VLOOKUP($A7,Table!$B$1:$M$200,MATCH("xG",Table!$B$1:$M$1,0),0)</f>
        <v>14.4</v>
      </c>
      <c r="E7" s="17">
        <f>VLOOKUP($A7,Table!$B$1:$M$200,MATCH("xGA",Table!$B$1:$M$1,0),0)</f>
        <v>26.7</v>
      </c>
      <c r="F7" s="12">
        <f>(VLOOKUP($A7,Table!$B$1:$M$200,MATCH("xG",Table!$B$1:$V$1,0),0))/(VLOOKUP($A7,Table!$B$1:$M$200,MATCH("MP",Table!$B$1:$V$1,0),0))</f>
        <v>0.9</v>
      </c>
      <c r="G7" s="12">
        <f>IFERROR(VLOOKUP(B7,[1]TRANSFER!$E$251:$O$271,MATCH($G$1,[1]TRANSFER!$E$251:$O$251,0),0),0)</f>
        <v>0.98333333333333339</v>
      </c>
      <c r="H7" s="12">
        <f>(VLOOKUP($A7,Table!$B$1:$M$200,MATCH("xGA",Table!$B$1:$X$1,0),0))/(VLOOKUP($A7,Table!$B$1:$M$200,MATCH("MP",Table!$B$1:$X$1,0),0))</f>
        <v>1.66875</v>
      </c>
      <c r="I7" s="12">
        <f>IFERROR(VLOOKUP(B7,[1]TRANSFER!$E$251:$O$271,MATCH($I$1,[1]TRANSFER!$E$251:$O$251,0),0),0)</f>
        <v>1.3</v>
      </c>
      <c r="J7" s="12">
        <f>VLOOKUP($A7,Table!$B$1:$O$200,MATCH("xGD/90",Table!$B$1:$O$1,0),0)</f>
        <v>-0.77</v>
      </c>
      <c r="K7" s="12">
        <f>IF([1]INFO!$B$24=1,$G$22-G7,$F$22-F7)</f>
        <v>0.51249999999999996</v>
      </c>
      <c r="L7" s="13">
        <f t="shared" si="0"/>
        <v>0.15375</v>
      </c>
      <c r="M7" s="88">
        <f t="shared" si="1"/>
        <v>1.1537500000000001</v>
      </c>
      <c r="N7" s="14">
        <f>(M7*(SUM([1]INFO!$B$18:$B$21)))+(VLOOKUP(Table2!B7,'2223Table2'!$B$1:$O$21,MATCH("DEF BOOST",'2223Table2'!$B$1:$O$1,0),0)*(SUM([1]INFO!$B$16:$B$17)))</f>
        <v>1.1537500000000001</v>
      </c>
      <c r="O7" s="12">
        <f>IF([1]INFO!$B$24=1,$I$22-I7,$H$22-H7)</f>
        <v>0.19166666666666665</v>
      </c>
      <c r="P7" s="12">
        <f t="shared" si="2"/>
        <v>-8.6249999999999979E-2</v>
      </c>
      <c r="Q7" s="88">
        <f t="shared" si="3"/>
        <v>0.91375000000000006</v>
      </c>
      <c r="R7" s="15">
        <f>(Q7*(SUM([1]INFO!$B$18:$B$21)))+(VLOOKUP(Table2!B7,'2223Table2'!$B$1:$O$21,MATCH("FWD BOOST",'2223Table2'!$B$1:$O$1,0),0)*(SUM([1]INFO!$B$16:$B$17)))</f>
        <v>0.91375000000000006</v>
      </c>
    </row>
    <row r="8" spans="1:20">
      <c r="A8" s="19" t="s">
        <v>2750</v>
      </c>
      <c r="B8" s="19" t="str">
        <f>[2]TEAMS!$J8</f>
        <v>CHE</v>
      </c>
      <c r="C8" s="17">
        <f>VLOOKUP($A8,Table!$B$1:$C$200,MATCH("MP",Table!$B$1:$C$1,0),0)</f>
        <v>16</v>
      </c>
      <c r="D8" s="17">
        <f>VLOOKUP($A8,Table!$B$1:$M$200,MATCH("xG",Table!$B$1:$M$1,0),0)</f>
        <v>30.2</v>
      </c>
      <c r="E8" s="17">
        <f>VLOOKUP($A8,Table!$B$1:$M$200,MATCH("xGA",Table!$B$1:$M$1,0),0)</f>
        <v>23.8</v>
      </c>
      <c r="F8" s="12">
        <f>(VLOOKUP($A8,Table!$B$1:$M$200,MATCH("xG",Table!$B$1:$V$1,0),0))/(VLOOKUP($A8,Table!$B$1:$M$200,MATCH("MP",Table!$B$1:$V$1,0),0))</f>
        <v>1.8875</v>
      </c>
      <c r="G8" s="12">
        <f>IFERROR(VLOOKUP(B8,[1]TRANSFER!$E$251:$O$271,MATCH($G$1,[1]TRANSFER!$E$251:$O$251,0),0),0)</f>
        <v>2</v>
      </c>
      <c r="H8" s="12">
        <f>(VLOOKUP($A8,Table!$B$1:$M$200,MATCH("xGA",Table!$B$1:$X$1,0),0))/(VLOOKUP($A8,Table!$B$1:$M$200,MATCH("MP",Table!$B$1:$X$1,0),0))</f>
        <v>1.4875</v>
      </c>
      <c r="I8" s="12">
        <f>IFERROR(VLOOKUP(B8,[1]TRANSFER!$E$251:$O$271,MATCH($I$1,[1]TRANSFER!$E$251:$O$251,0),0),0)</f>
        <v>2.0833333333333335</v>
      </c>
      <c r="J8" s="12">
        <f>VLOOKUP($A8,Table!$B$1:$O$200,MATCH("xGD/90",Table!$B$1:$O$1,0),0)</f>
        <v>0.4</v>
      </c>
      <c r="K8" s="12">
        <f>IF([1]INFO!$B$24=1,$G$22-G8,$F$22-F8)</f>
        <v>-0.50416666666666665</v>
      </c>
      <c r="L8" s="13">
        <f t="shared" si="0"/>
        <v>-0.15125000000000002</v>
      </c>
      <c r="M8" s="88">
        <f t="shared" si="1"/>
        <v>0.84875</v>
      </c>
      <c r="N8" s="14">
        <f>(M8*(SUM([1]INFO!$B$18:$B$21)))+(VLOOKUP(Table2!B8,'2223Table2'!$B$1:$O$21,MATCH("DEF BOOST",'2223Table2'!$B$1:$O$1,0),0)*(SUM([1]INFO!$B$16:$B$17)))</f>
        <v>0.84875</v>
      </c>
      <c r="O8" s="12">
        <f>IF([1]INFO!$B$24=1,$I$22-I8,$H$22-H8)</f>
        <v>-0.59166666666666679</v>
      </c>
      <c r="P8" s="12">
        <f t="shared" si="2"/>
        <v>0.26625000000000004</v>
      </c>
      <c r="Q8" s="88">
        <f t="shared" si="3"/>
        <v>1.2662500000000001</v>
      </c>
      <c r="R8" s="15">
        <f>(Q8*(SUM([1]INFO!$B$18:$B$21)))+(VLOOKUP(Table2!B8,'2223Table2'!$B$1:$O$21,MATCH("FWD BOOST",'2223Table2'!$B$1:$O$1,0),0)*(SUM([1]INFO!$B$16:$B$17)))</f>
        <v>1.2662500000000001</v>
      </c>
    </row>
    <row r="9" spans="1:20">
      <c r="A9" s="19" t="s">
        <v>2742</v>
      </c>
      <c r="B9" s="19" t="str">
        <f>[2]TEAMS!$J9</f>
        <v>CRY</v>
      </c>
      <c r="C9" s="17">
        <f>VLOOKUP($A9,Table!$B$1:$C$200,MATCH("MP",Table!$B$1:$C$1,0),0)</f>
        <v>16</v>
      </c>
      <c r="D9" s="17">
        <f>VLOOKUP($A9,Table!$B$1:$M$200,MATCH("xG",Table!$B$1:$M$1,0),0)</f>
        <v>19.399999999999999</v>
      </c>
      <c r="E9" s="17">
        <f>VLOOKUP($A9,Table!$B$1:$M$200,MATCH("xGA",Table!$B$1:$M$1,0),0)</f>
        <v>21.8</v>
      </c>
      <c r="F9" s="12">
        <f>(VLOOKUP($A9,Table!$B$1:$M$200,MATCH("xG",Table!$B$1:$V$1,0),0))/(VLOOKUP($A9,Table!$B$1:$M$200,MATCH("MP",Table!$B$1:$V$1,0),0))</f>
        <v>1.2124999999999999</v>
      </c>
      <c r="G9" s="12">
        <f>IFERROR(VLOOKUP(B9,[1]TRANSFER!$E$251:$O$271,MATCH($G$1,[1]TRANSFER!$E$251:$O$251,0),0),0)</f>
        <v>1.45</v>
      </c>
      <c r="H9" s="12">
        <f>(VLOOKUP($A9,Table!$B$1:$M$200,MATCH("xGA",Table!$B$1:$X$1,0),0))/(VLOOKUP($A9,Table!$B$1:$M$200,MATCH("MP",Table!$B$1:$X$1,0),0))</f>
        <v>1.3625</v>
      </c>
      <c r="I9" s="12">
        <f>IFERROR(VLOOKUP(B9,[1]TRANSFER!$E$251:$O$271,MATCH($I$1,[1]TRANSFER!$E$251:$O$251,0),0),0)</f>
        <v>1.2833333333333334</v>
      </c>
      <c r="J9" s="12">
        <f>VLOOKUP($A9,Table!$B$1:$O$200,MATCH("xGD/90",Table!$B$1:$O$1,0),0)</f>
        <v>-0.15</v>
      </c>
      <c r="K9" s="12">
        <f>IF([1]INFO!$B$24=1,$G$22-G9,$F$22-F9)</f>
        <v>4.5833333333333393E-2</v>
      </c>
      <c r="L9" s="13">
        <f t="shared" si="0"/>
        <v>1.3750000000000019E-2</v>
      </c>
      <c r="M9" s="88">
        <f t="shared" si="1"/>
        <v>1.0137499999999999</v>
      </c>
      <c r="N9" s="14">
        <f>(M9*(SUM([1]INFO!$B$18:$B$21)))+(VLOOKUP(Table2!B9,'2223Table2'!$B$1:$O$21,MATCH("DEF BOOST",'2223Table2'!$B$1:$O$1,0),0)*(SUM([1]INFO!$B$16:$B$17)))</f>
        <v>1.0137499999999999</v>
      </c>
      <c r="O9" s="12">
        <f>IF([1]INFO!$B$24=1,$I$22-I9,$H$22-H9)</f>
        <v>0.20833333333333326</v>
      </c>
      <c r="P9" s="12">
        <f t="shared" si="2"/>
        <v>-9.3749999999999958E-2</v>
      </c>
      <c r="Q9" s="88">
        <f t="shared" si="3"/>
        <v>0.90625</v>
      </c>
      <c r="R9" s="15">
        <f>(Q9*(SUM([1]INFO!$B$18:$B$21)))+(VLOOKUP(Table2!B9,'2223Table2'!$B$1:$O$21,MATCH("FWD BOOST",'2223Table2'!$B$1:$O$1,0),0)*(SUM([1]INFO!$B$16:$B$17)))</f>
        <v>0.90625</v>
      </c>
    </row>
    <row r="10" spans="1:20">
      <c r="A10" s="19" t="s">
        <v>2752</v>
      </c>
      <c r="B10" s="19" t="str">
        <f>[2]TEAMS!$J10</f>
        <v>EVE</v>
      </c>
      <c r="C10" s="17">
        <f>VLOOKUP($A10,Table!$B$1:$C$200,MATCH("MP",Table!$B$1:$C$1,0),0)</f>
        <v>16</v>
      </c>
      <c r="D10" s="17">
        <f>VLOOKUP($A10,Table!$B$1:$M$200,MATCH("xG",Table!$B$1:$M$1,0),0)</f>
        <v>25.5</v>
      </c>
      <c r="E10" s="17">
        <f>VLOOKUP($A10,Table!$B$1:$M$200,MATCH("xGA",Table!$B$1:$M$1,0),0)</f>
        <v>21.1</v>
      </c>
      <c r="F10" s="12">
        <f>(VLOOKUP($A10,Table!$B$1:$M$200,MATCH("xG",Table!$B$1:$V$1,0),0))/(VLOOKUP($A10,Table!$B$1:$M$200,MATCH("MP",Table!$B$1:$V$1,0),0))</f>
        <v>1.59375</v>
      </c>
      <c r="G10" s="12">
        <f>IFERROR(VLOOKUP(B10,[1]TRANSFER!$E$251:$O$271,MATCH($G$1,[1]TRANSFER!$E$251:$O$251,0),0),0)</f>
        <v>1.6333333333333335</v>
      </c>
      <c r="H10" s="12">
        <f>(VLOOKUP($A10,Table!$B$1:$M$200,MATCH("xGA",Table!$B$1:$X$1,0),0))/(VLOOKUP($A10,Table!$B$1:$M$200,MATCH("MP",Table!$B$1:$X$1,0),0))</f>
        <v>1.3187500000000001</v>
      </c>
      <c r="I10" s="12">
        <f>IFERROR(VLOOKUP(B10,[1]TRANSFER!$E$251:$O$271,MATCH($I$1,[1]TRANSFER!$E$251:$O$251,0),0),0)</f>
        <v>1.3333333333333337</v>
      </c>
      <c r="J10" s="12">
        <f>VLOOKUP($A10,Table!$B$1:$O$200,MATCH("xGD/90",Table!$B$1:$O$1,0),0)</f>
        <v>0.27</v>
      </c>
      <c r="K10" s="12">
        <f>IF([1]INFO!$B$24=1,$G$22-G10,$F$22-F10)</f>
        <v>-0.13750000000000018</v>
      </c>
      <c r="L10" s="13">
        <f t="shared" si="0"/>
        <v>-4.1250000000000057E-2</v>
      </c>
      <c r="M10" s="88">
        <f t="shared" si="1"/>
        <v>0.95874999999999999</v>
      </c>
      <c r="N10" s="14">
        <f>(M10*(SUM([1]INFO!$B$18:$B$21)))+(VLOOKUP(Table2!B10,'2223Table2'!$B$1:$O$21,MATCH("DEF BOOST",'2223Table2'!$B$1:$O$1,0),0)*(SUM([1]INFO!$B$16:$B$17)))</f>
        <v>0.95874999999999999</v>
      </c>
      <c r="O10" s="12">
        <f>IF([1]INFO!$B$24=1,$I$22-I10,$H$22-H10)</f>
        <v>0.15833333333333299</v>
      </c>
      <c r="P10" s="12">
        <f t="shared" si="2"/>
        <v>-7.1249999999999841E-2</v>
      </c>
      <c r="Q10" s="88">
        <f t="shared" si="3"/>
        <v>0.92875000000000019</v>
      </c>
      <c r="R10" s="15">
        <f>(Q10*(SUM([1]INFO!$B$18:$B$21)))+(VLOOKUP(Table2!B10,'2223Table2'!$B$1:$O$21,MATCH("FWD BOOST",'2223Table2'!$B$1:$O$1,0),0)*(SUM([1]INFO!$B$16:$B$17)))</f>
        <v>0.92875000000000019</v>
      </c>
    </row>
    <row r="11" spans="1:20">
      <c r="A11" s="19" t="s">
        <v>2743</v>
      </c>
      <c r="B11" s="19" t="str">
        <f>[2]TEAMS!$J11</f>
        <v>FUL</v>
      </c>
      <c r="C11" s="17">
        <f>VLOOKUP($A11,Table!$B$1:$C$200,MATCH("MP",Table!$B$1:$C$1,0),0)</f>
        <v>16</v>
      </c>
      <c r="D11" s="17">
        <f>VLOOKUP($A11,Table!$B$1:$M$200,MATCH("xG",Table!$B$1:$M$1,0),0)</f>
        <v>21.2</v>
      </c>
      <c r="E11" s="17">
        <f>VLOOKUP($A11,Table!$B$1:$M$200,MATCH("xGA",Table!$B$1:$M$1,0),0)</f>
        <v>27.1</v>
      </c>
      <c r="F11" s="12">
        <f>(VLOOKUP($A11,Table!$B$1:$M$200,MATCH("xG",Table!$B$1:$V$1,0),0))/(VLOOKUP($A11,Table!$B$1:$M$200,MATCH("MP",Table!$B$1:$V$1,0),0))</f>
        <v>1.325</v>
      </c>
      <c r="G11" s="12">
        <f>IFERROR(VLOOKUP(B11,[1]TRANSFER!$E$251:$O$271,MATCH($G$1,[1]TRANSFER!$E$251:$O$251,0),0),0)</f>
        <v>1.7999999999999998</v>
      </c>
      <c r="H11" s="12">
        <f>(VLOOKUP($A11,Table!$B$1:$M$200,MATCH("xGA",Table!$B$1:$X$1,0),0))/(VLOOKUP($A11,Table!$B$1:$M$200,MATCH("MP",Table!$B$1:$X$1,0),0))</f>
        <v>1.6937500000000001</v>
      </c>
      <c r="I11" s="12">
        <f>IFERROR(VLOOKUP(B11,[1]TRANSFER!$E$251:$O$271,MATCH($I$1,[1]TRANSFER!$E$251:$O$251,0),0),0)</f>
        <v>1.5</v>
      </c>
      <c r="J11" s="12">
        <f>VLOOKUP($A11,Table!$B$1:$O$200,MATCH("xGD/90",Table!$B$1:$O$1,0),0)</f>
        <v>-0.37</v>
      </c>
      <c r="K11" s="12">
        <f>IF([1]INFO!$B$24=1,$G$22-G11,$F$22-F11)</f>
        <v>-0.30416666666666647</v>
      </c>
      <c r="L11" s="13">
        <f t="shared" si="0"/>
        <v>-9.1249999999999956E-2</v>
      </c>
      <c r="M11" s="88">
        <f t="shared" si="1"/>
        <v>0.90875000000000006</v>
      </c>
      <c r="N11" s="14">
        <f>(M11*(SUM([1]INFO!$B$18:$B$21)))+(VLOOKUP(Table2!B11,'2223Table2'!$B$1:$O$21,MATCH("DEF BOOST",'2223Table2'!$B$1:$O$1,0),0)*(SUM([1]INFO!$B$16:$B$17)))</f>
        <v>0.90875000000000006</v>
      </c>
      <c r="O11" s="12">
        <f>IF([1]INFO!$B$24=1,$I$22-I11,$H$22-H11)</f>
        <v>-8.3333333333333037E-3</v>
      </c>
      <c r="P11" s="12">
        <f t="shared" si="2"/>
        <v>3.7499999999999864E-3</v>
      </c>
      <c r="Q11" s="88">
        <f t="shared" si="3"/>
        <v>1.0037499999999999</v>
      </c>
      <c r="R11" s="15">
        <f>(Q11*(SUM([1]INFO!$B$18:$B$21)))+(VLOOKUP(Table2!B11,'2223Table2'!$B$1:$O$21,MATCH("FWD BOOST",'2223Table2'!$B$1:$O$1,0),0)*(SUM([1]INFO!$B$16:$B$17)))</f>
        <v>1.0037499999999999</v>
      </c>
    </row>
    <row r="12" spans="1:20">
      <c r="A12" s="19" t="s">
        <v>2747</v>
      </c>
      <c r="B12" s="19" t="str">
        <f>[2]TEAMS!$J12</f>
        <v>LIV</v>
      </c>
      <c r="C12" s="17">
        <f>VLOOKUP($A12,Table!$B$1:$C$200,MATCH("MP",Table!$B$1:$C$1,0),0)</f>
        <v>16</v>
      </c>
      <c r="D12" s="17">
        <f>VLOOKUP($A12,Table!$B$1:$M$200,MATCH("xG",Table!$B$1:$M$1,0),0)</f>
        <v>32.1</v>
      </c>
      <c r="E12" s="17">
        <f>VLOOKUP($A12,Table!$B$1:$M$200,MATCH("xGA",Table!$B$1:$M$1,0),0)</f>
        <v>19.7</v>
      </c>
      <c r="F12" s="12">
        <f>(VLOOKUP($A12,Table!$B$1:$M$200,MATCH("xG",Table!$B$1:$V$1,0),0))/(VLOOKUP($A12,Table!$B$1:$M$200,MATCH("MP",Table!$B$1:$V$1,0),0))</f>
        <v>2.0062500000000001</v>
      </c>
      <c r="G12" s="12">
        <f>IFERROR(VLOOKUP(B12,[1]TRANSFER!$E$251:$O$271,MATCH($G$1,[1]TRANSFER!$E$251:$O$251,0),0),0)</f>
        <v>1.6833333333333336</v>
      </c>
      <c r="H12" s="12">
        <f>(VLOOKUP($A12,Table!$B$1:$M$200,MATCH("xGA",Table!$B$1:$X$1,0),0))/(VLOOKUP($A12,Table!$B$1:$M$200,MATCH("MP",Table!$B$1:$X$1,0),0))</f>
        <v>1.23125</v>
      </c>
      <c r="I12" s="12">
        <f>IFERROR(VLOOKUP(B12,[1]TRANSFER!$E$251:$O$271,MATCH($I$1,[1]TRANSFER!$E$251:$O$251,0),0),0)</f>
        <v>1.2666666666666666</v>
      </c>
      <c r="J12" s="12">
        <f>VLOOKUP($A12,Table!$B$1:$O$200,MATCH("xGD/90",Table!$B$1:$O$1,0),0)</f>
        <v>0.77</v>
      </c>
      <c r="K12" s="12">
        <f>IF([1]INFO!$B$24=1,$G$22-G12,$F$22-F12)</f>
        <v>-0.18750000000000022</v>
      </c>
      <c r="L12" s="13">
        <f t="shared" si="0"/>
        <v>-5.6250000000000078E-2</v>
      </c>
      <c r="M12" s="88">
        <f t="shared" si="1"/>
        <v>0.94374999999999987</v>
      </c>
      <c r="N12" s="14">
        <f>(M12*(SUM([1]INFO!$B$18:$B$21)))+(VLOOKUP(Table2!B12,'2223Table2'!$B$1:$O$21,MATCH("DEF BOOST",'2223Table2'!$B$1:$O$1,0),0)*(SUM([1]INFO!$B$16:$B$17)))</f>
        <v>0.94374999999999987</v>
      </c>
      <c r="O12" s="12">
        <f>IF([1]INFO!$B$24=1,$I$22-I12,$H$22-H12)</f>
        <v>0.22500000000000009</v>
      </c>
      <c r="P12" s="12">
        <f t="shared" si="2"/>
        <v>-0.10125000000000003</v>
      </c>
      <c r="Q12" s="88">
        <f t="shared" si="3"/>
        <v>0.89874999999999994</v>
      </c>
      <c r="R12" s="15">
        <f>(Q12*(SUM([1]INFO!$B$18:$B$21)))+(VLOOKUP(Table2!B12,'2223Table2'!$B$1:$O$21,MATCH("FWD BOOST",'2223Table2'!$B$1:$O$1,0),0)*(SUM([1]INFO!$B$16:$B$17)))</f>
        <v>0.89874999999999994</v>
      </c>
    </row>
    <row r="13" spans="1:20">
      <c r="A13" s="19" t="s">
        <v>2755</v>
      </c>
      <c r="B13" s="19" t="str">
        <f>[2]TEAMS!$J13</f>
        <v>LUT</v>
      </c>
      <c r="C13" s="17">
        <f>VLOOKUP($A13,Table!$B$1:$C$200,MATCH("MP",Table!$B$1:$C$1,0),0)</f>
        <v>16</v>
      </c>
      <c r="D13" s="17">
        <f>VLOOKUP($A13,Table!$B$1:$M$200,MATCH("xG",Table!$B$1:$M$1,0),0)</f>
        <v>14.9</v>
      </c>
      <c r="E13" s="17">
        <f>VLOOKUP($A13,Table!$B$1:$M$200,MATCH("xGA",Table!$B$1:$M$1,0),0)</f>
        <v>33.200000000000003</v>
      </c>
      <c r="F13" s="12">
        <f>(VLOOKUP($A13,Table!$B$1:$M$200,MATCH("xG",Table!$B$1:$V$1,0),0))/(VLOOKUP($A13,Table!$B$1:$M$200,MATCH("MP",Table!$B$1:$V$1,0),0))</f>
        <v>0.93125000000000002</v>
      </c>
      <c r="G13" s="12">
        <f>IFERROR(VLOOKUP(B13,[1]TRANSFER!$E$251:$O$271,MATCH($G$1,[1]TRANSFER!$E$251:$O$251,0),0),0)</f>
        <v>0.56666666666666676</v>
      </c>
      <c r="H13" s="12">
        <f>(VLOOKUP($A13,Table!$B$1:$M$200,MATCH("xGA",Table!$B$1:$X$1,0),0))/(VLOOKUP($A13,Table!$B$1:$M$200,MATCH("MP",Table!$B$1:$X$1,0),0))</f>
        <v>2.0750000000000002</v>
      </c>
      <c r="I13" s="12">
        <f>IFERROR(VLOOKUP(B13,[1]TRANSFER!$E$251:$O$271,MATCH($I$1,[1]TRANSFER!$E$251:$O$251,0),0),0)</f>
        <v>2.1833333333333336</v>
      </c>
      <c r="J13" s="12">
        <f>VLOOKUP($A13,Table!$B$1:$O$200,MATCH("xGD/90",Table!$B$1:$O$1,0),0)</f>
        <v>-1.1499999999999999</v>
      </c>
      <c r="K13" s="12">
        <f>IF([1]INFO!$B$24=1,$G$22-G13,$F$22-F13)</f>
        <v>0.92916666666666659</v>
      </c>
      <c r="L13" s="13">
        <f t="shared" si="0"/>
        <v>0.27875</v>
      </c>
      <c r="M13" s="88">
        <f t="shared" si="1"/>
        <v>1.2787500000000001</v>
      </c>
      <c r="N13" s="14">
        <f>(M13*(SUM([1]INFO!$B$18:$B$21)))+(VLOOKUP(Table2!B13,'2223Table2'!$B$1:$O$21,MATCH("DEF BOOST",'2223Table2'!$B$1:$O$1,0),0)*(SUM([1]INFO!$B$16:$B$17)))</f>
        <v>1.2787500000000001</v>
      </c>
      <c r="O13" s="12">
        <f>IF([1]INFO!$B$24=1,$I$22-I13,$H$22-H13)</f>
        <v>-0.69166666666666687</v>
      </c>
      <c r="P13" s="12">
        <f t="shared" si="2"/>
        <v>0.31125000000000008</v>
      </c>
      <c r="Q13" s="88">
        <f t="shared" si="3"/>
        <v>1.31125</v>
      </c>
      <c r="R13" s="15">
        <f>(Q13*(SUM([1]INFO!$B$18:$B$21)))+(VLOOKUP(Table2!B13,'2223Table2'!$B$1:$O$21,MATCH("FWD BOOST",'2223Table2'!$B$1:$O$1,0),0)*(SUM([1]INFO!$B$16:$B$17)))</f>
        <v>1.31125</v>
      </c>
    </row>
    <row r="14" spans="1:20">
      <c r="A14" s="19" t="s">
        <v>2740</v>
      </c>
      <c r="B14" s="19" t="str">
        <f>[2]TEAMS!$J14</f>
        <v>MCI</v>
      </c>
      <c r="C14" s="17">
        <f>VLOOKUP($A14,Table!$B$1:$C$200,MATCH("MP",Table!$B$1:$C$1,0),0)</f>
        <v>16</v>
      </c>
      <c r="D14" s="17">
        <f>VLOOKUP($A14,Table!$B$1:$M$200,MATCH("xG",Table!$B$1:$M$1,0),0)</f>
        <v>30.6</v>
      </c>
      <c r="E14" s="17">
        <f>VLOOKUP($A14,Table!$B$1:$M$200,MATCH("xGA",Table!$B$1:$M$1,0),0)</f>
        <v>14.7</v>
      </c>
      <c r="F14" s="12">
        <f>(VLOOKUP($A14,Table!$B$1:$M$200,MATCH("xG",Table!$B$1:$V$1,0),0))/(VLOOKUP($A14,Table!$B$1:$M$200,MATCH("MP",Table!$B$1:$V$1,0),0))</f>
        <v>1.9125000000000001</v>
      </c>
      <c r="G14" s="12">
        <f>IFERROR(VLOOKUP(B14,[1]TRANSFER!$E$251:$O$271,MATCH($G$1,[1]TRANSFER!$E$251:$O$251,0),0),0)</f>
        <v>1.8500000000000003</v>
      </c>
      <c r="H14" s="12">
        <f>(VLOOKUP($A14,Table!$B$1:$M$200,MATCH("xGA",Table!$B$1:$X$1,0),0))/(VLOOKUP($A14,Table!$B$1:$M$200,MATCH("MP",Table!$B$1:$X$1,0),0))</f>
        <v>0.91874999999999996</v>
      </c>
      <c r="I14" s="12">
        <f>IFERROR(VLOOKUP(B14,[1]TRANSFER!$E$251:$O$271,MATCH($I$1,[1]TRANSFER!$E$251:$O$251,0),0),0)</f>
        <v>1.2333333333333332</v>
      </c>
      <c r="J14" s="12">
        <f>VLOOKUP($A14,Table!$B$1:$O$200,MATCH("xGD/90",Table!$B$1:$O$1,0),0)</f>
        <v>0.99</v>
      </c>
      <c r="K14" s="12">
        <f>IF([1]INFO!$B$24=1,$G$22-G14,$F$22-F14)</f>
        <v>-0.35416666666666696</v>
      </c>
      <c r="L14" s="13">
        <f t="shared" si="0"/>
        <v>-0.10625000000000011</v>
      </c>
      <c r="M14" s="88">
        <f t="shared" si="1"/>
        <v>0.89374999999999993</v>
      </c>
      <c r="N14" s="14">
        <f>(M14*(SUM([1]INFO!$B$18:$B$21)))+(VLOOKUP(Table2!B14,'2223Table2'!$B$1:$O$21,MATCH("DEF BOOST",'2223Table2'!$B$1:$O$1,0),0)*(SUM([1]INFO!$B$16:$B$17)))</f>
        <v>0.89374999999999993</v>
      </c>
      <c r="O14" s="12">
        <f>IF([1]INFO!$B$24=1,$I$22-I14,$H$22-H14)</f>
        <v>0.25833333333333353</v>
      </c>
      <c r="P14" s="12">
        <f t="shared" si="2"/>
        <v>-0.11625000000000008</v>
      </c>
      <c r="Q14" s="88">
        <f t="shared" si="3"/>
        <v>0.88374999999999992</v>
      </c>
      <c r="R14" s="15">
        <f>(Q14*(SUM([1]INFO!$B$18:$B$21)))+(VLOOKUP(Table2!B14,'2223Table2'!$B$1:$O$21,MATCH("FWD BOOST",'2223Table2'!$B$1:$O$1,0),0)*(SUM([1]INFO!$B$16:$B$17)))</f>
        <v>0.88374999999999992</v>
      </c>
    </row>
    <row r="15" spans="1:20">
      <c r="A15" s="19" t="s">
        <v>2744</v>
      </c>
      <c r="B15" s="19" t="str">
        <f>[2]TEAMS!$J15</f>
        <v>MUN</v>
      </c>
      <c r="C15" s="17">
        <f>VLOOKUP($A15,Table!$B$1:$C$200,MATCH("MP",Table!$B$1:$C$1,0),0)</f>
        <v>16</v>
      </c>
      <c r="D15" s="17">
        <f>VLOOKUP($A15,Table!$B$1:$M$200,MATCH("xG",Table!$B$1:$M$1,0),0)</f>
        <v>25.5</v>
      </c>
      <c r="E15" s="17">
        <f>VLOOKUP($A15,Table!$B$1:$M$200,MATCH("xGA",Table!$B$1:$M$1,0),0)</f>
        <v>26.6</v>
      </c>
      <c r="F15" s="12">
        <f>(VLOOKUP($A15,Table!$B$1:$M$200,MATCH("xG",Table!$B$1:$V$1,0),0))/(VLOOKUP($A15,Table!$B$1:$M$200,MATCH("MP",Table!$B$1:$V$1,0),0))</f>
        <v>1.59375</v>
      </c>
      <c r="G15" s="12">
        <f>IFERROR(VLOOKUP(B15,[1]TRANSFER!$E$251:$O$271,MATCH($G$1,[1]TRANSFER!$E$251:$O$251,0),0),0)</f>
        <v>1.8</v>
      </c>
      <c r="H15" s="12">
        <f>(VLOOKUP($A15,Table!$B$1:$M$200,MATCH("xGA",Table!$B$1:$X$1,0),0))/(VLOOKUP($A15,Table!$B$1:$M$200,MATCH("MP",Table!$B$1:$X$1,0),0))</f>
        <v>1.6625000000000001</v>
      </c>
      <c r="I15" s="12">
        <f>IFERROR(VLOOKUP(B15,[1]TRANSFER!$E$251:$O$271,MATCH($I$1,[1]TRANSFER!$E$251:$O$251,0),0),0)</f>
        <v>1.5333333333333339</v>
      </c>
      <c r="J15" s="12">
        <f>VLOOKUP($A15,Table!$B$1:$O$200,MATCH("xGD/90",Table!$B$1:$O$1,0),0)</f>
        <v>-7.0000000000000007E-2</v>
      </c>
      <c r="K15" s="12">
        <f>IF([1]INFO!$B$24=1,$G$22-G15,$F$22-F15)</f>
        <v>-0.3041666666666667</v>
      </c>
      <c r="L15" s="13">
        <f t="shared" si="0"/>
        <v>-9.1250000000000026E-2</v>
      </c>
      <c r="M15" s="88">
        <f t="shared" si="1"/>
        <v>0.90874999999999995</v>
      </c>
      <c r="N15" s="14">
        <f>(M15*(SUM([1]INFO!$B$18:$B$21)))+(VLOOKUP(Table2!B15,'2223Table2'!$B$1:$O$21,MATCH("DEF BOOST",'2223Table2'!$B$1:$O$1,0),0)*(SUM([1]INFO!$B$16:$B$17)))</f>
        <v>0.90874999999999995</v>
      </c>
      <c r="O15" s="12">
        <f>IF([1]INFO!$B$24=1,$I$22-I15,$H$22-H15)</f>
        <v>-4.1666666666667185E-2</v>
      </c>
      <c r="P15" s="12">
        <f t="shared" si="2"/>
        <v>1.8750000000000232E-2</v>
      </c>
      <c r="Q15" s="88">
        <f t="shared" si="3"/>
        <v>1.0187500000000003</v>
      </c>
      <c r="R15" s="15">
        <f>(Q15*(SUM([1]INFO!$B$18:$B$21)))+(VLOOKUP(Table2!B15,'2223Table2'!$B$1:$O$21,MATCH("FWD BOOST",'2223Table2'!$B$1:$O$1,0),0)*(SUM([1]INFO!$B$16:$B$17)))</f>
        <v>1.0187500000000003</v>
      </c>
    </row>
    <row r="16" spans="1:20">
      <c r="A16" s="19" t="s">
        <v>2738</v>
      </c>
      <c r="B16" s="19" t="str">
        <f>[2]TEAMS!$J16</f>
        <v>NEW</v>
      </c>
      <c r="C16" s="17">
        <f>VLOOKUP($A16,Table!$B$1:$C$200,MATCH("MP",Table!$B$1:$C$1,0),0)</f>
        <v>16</v>
      </c>
      <c r="D16" s="17">
        <f>VLOOKUP($A16,Table!$B$1:$M$200,MATCH("xG",Table!$B$1:$M$1,0),0)</f>
        <v>31.3</v>
      </c>
      <c r="E16" s="17">
        <f>VLOOKUP($A16,Table!$B$1:$M$200,MATCH("xGA",Table!$B$1:$M$1,0),0)</f>
        <v>21.4</v>
      </c>
      <c r="F16" s="12">
        <f>(VLOOKUP($A16,Table!$B$1:$M$200,MATCH("xG",Table!$B$1:$V$1,0),0))/(VLOOKUP($A16,Table!$B$1:$M$200,MATCH("MP",Table!$B$1:$V$1,0),0))</f>
        <v>1.95625</v>
      </c>
      <c r="G16" s="12">
        <f>IFERROR(VLOOKUP(B16,[1]TRANSFER!$E$251:$O$271,MATCH($G$1,[1]TRANSFER!$E$251:$O$251,0),0),0)</f>
        <v>1.5666666666666671</v>
      </c>
      <c r="H16" s="12">
        <f>(VLOOKUP($A16,Table!$B$1:$M$200,MATCH("xGA",Table!$B$1:$X$1,0),0))/(VLOOKUP($A16,Table!$B$1:$M$200,MATCH("MP",Table!$B$1:$X$1,0),0))</f>
        <v>1.3374999999999999</v>
      </c>
      <c r="I16" s="12">
        <f>IFERROR(VLOOKUP(B16,[1]TRANSFER!$E$251:$O$271,MATCH($I$1,[1]TRANSFER!$E$251:$O$251,0),0),0)</f>
        <v>1.8666666666666665</v>
      </c>
      <c r="J16" s="12">
        <f>VLOOKUP($A16,Table!$B$1:$O$200,MATCH("xGD/90",Table!$B$1:$O$1,0),0)</f>
        <v>0.62</v>
      </c>
      <c r="K16" s="12">
        <f>IF([1]INFO!$B$24=1,$G$22-G16,$F$22-F16)</f>
        <v>-7.0833333333333748E-2</v>
      </c>
      <c r="L16" s="13">
        <f t="shared" si="0"/>
        <v>-2.1250000000000126E-2</v>
      </c>
      <c r="M16" s="88">
        <f t="shared" si="1"/>
        <v>0.9787499999999999</v>
      </c>
      <c r="N16" s="14">
        <f>(M16*(SUM([1]INFO!$B$18:$B$21)))+(VLOOKUP(Table2!B16,'2223Table2'!$B$1:$O$21,MATCH("DEF BOOST",'2223Table2'!$B$1:$O$1,0),0)*(SUM([1]INFO!$B$16:$B$17)))</f>
        <v>0.9787499999999999</v>
      </c>
      <c r="O16" s="12">
        <f>IF([1]INFO!$B$24=1,$I$22-I16,$H$22-H16)</f>
        <v>-0.37499999999999978</v>
      </c>
      <c r="P16" s="12">
        <f t="shared" si="2"/>
        <v>0.16874999999999987</v>
      </c>
      <c r="Q16" s="88">
        <f t="shared" si="3"/>
        <v>1.16875</v>
      </c>
      <c r="R16" s="15">
        <f>(Q16*(SUM([1]INFO!$B$18:$B$21)))+(VLOOKUP(Table2!B16,'2223Table2'!$B$1:$O$21,MATCH("FWD BOOST",'2223Table2'!$B$1:$O$1,0),0)*(SUM([1]INFO!$B$16:$B$17)))</f>
        <v>1.16875</v>
      </c>
    </row>
    <row r="17" spans="1:18">
      <c r="A17" s="19" t="s">
        <v>2751</v>
      </c>
      <c r="B17" s="19" t="str">
        <f>[2]TEAMS!$J17</f>
        <v>NFO</v>
      </c>
      <c r="C17" s="17">
        <f>VLOOKUP($A17,Table!$B$1:$C$200,MATCH("MP",Table!$B$1:$C$1,0),0)</f>
        <v>16</v>
      </c>
      <c r="D17" s="17">
        <f>VLOOKUP($A17,Table!$B$1:$M$200,MATCH("xG",Table!$B$1:$M$1,0),0)</f>
        <v>17.399999999999999</v>
      </c>
      <c r="E17" s="17">
        <f>VLOOKUP($A17,Table!$B$1:$M$200,MATCH("xGA",Table!$B$1:$M$1,0),0)</f>
        <v>24.5</v>
      </c>
      <c r="F17" s="12">
        <f>(VLOOKUP($A17,Table!$B$1:$M$200,MATCH("xG",Table!$B$1:$V$1,0),0))/(VLOOKUP($A17,Table!$B$1:$M$200,MATCH("MP",Table!$B$1:$V$1,0),0))</f>
        <v>1.0874999999999999</v>
      </c>
      <c r="G17" s="12">
        <f>IFERROR(VLOOKUP(B17,[1]TRANSFER!$E$251:$O$271,MATCH($G$1,[1]TRANSFER!$E$251:$O$251,0),0),0)</f>
        <v>1.0333333333333332</v>
      </c>
      <c r="H17" s="12">
        <f>(VLOOKUP($A17,Table!$B$1:$M$200,MATCH("xGA",Table!$B$1:$X$1,0),0))/(VLOOKUP($A17,Table!$B$1:$M$200,MATCH("MP",Table!$B$1:$X$1,0),0))</f>
        <v>1.53125</v>
      </c>
      <c r="I17" s="12">
        <f>IFERROR(VLOOKUP(B17,[1]TRANSFER!$E$251:$O$271,MATCH($I$1,[1]TRANSFER!$E$251:$O$251,0),0),0)</f>
        <v>1.5166666666666666</v>
      </c>
      <c r="J17" s="12">
        <f>VLOOKUP($A17,Table!$B$1:$O$200,MATCH("xGD/90",Table!$B$1:$O$1,0),0)</f>
        <v>-0.45</v>
      </c>
      <c r="K17" s="12">
        <f>IF([1]INFO!$B$24=1,$G$22-G17,$F$22-F17)</f>
        <v>0.46250000000000013</v>
      </c>
      <c r="L17" s="13">
        <f t="shared" si="0"/>
        <v>0.13875000000000007</v>
      </c>
      <c r="M17" s="88">
        <f t="shared" si="1"/>
        <v>1.1387500000000002</v>
      </c>
      <c r="N17" s="14">
        <f>(M17*(SUM([1]INFO!$B$18:$B$21)))+(VLOOKUP(Table2!B17,'2223Table2'!$B$1:$O$21,MATCH("DEF BOOST",'2223Table2'!$B$1:$O$1,0),0)*(SUM([1]INFO!$B$16:$B$17)))</f>
        <v>1.1387500000000002</v>
      </c>
      <c r="O17" s="12">
        <f>IF([1]INFO!$B$24=1,$I$22-I17,$H$22-H17)</f>
        <v>-2.4999999999999911E-2</v>
      </c>
      <c r="P17" s="12">
        <f t="shared" si="2"/>
        <v>1.124999999999996E-2</v>
      </c>
      <c r="Q17" s="88">
        <f t="shared" si="3"/>
        <v>1.01125</v>
      </c>
      <c r="R17" s="15">
        <f>(Q17*(SUM([1]INFO!$B$18:$B$21)))+(VLOOKUP(Table2!B17,'2223Table2'!$B$1:$O$21,MATCH("FWD BOOST",'2223Table2'!$B$1:$O$1,0),0)*(SUM([1]INFO!$B$16:$B$17)))</f>
        <v>1.01125</v>
      </c>
    </row>
    <row r="18" spans="1:18">
      <c r="A18" s="19" t="s">
        <v>2753</v>
      </c>
      <c r="B18" s="19" t="str">
        <f>[2]TEAMS!$J18</f>
        <v>SHU</v>
      </c>
      <c r="C18" s="17">
        <f>VLOOKUP($A18,Table!$B$1:$C$200,MATCH("MP",Table!$B$1:$C$1,0),0)</f>
        <v>16</v>
      </c>
      <c r="D18" s="17">
        <f>VLOOKUP($A18,Table!$B$1:$M$200,MATCH("xG",Table!$B$1:$M$1,0),0)</f>
        <v>12.6</v>
      </c>
      <c r="E18" s="17">
        <f>VLOOKUP($A18,Table!$B$1:$M$200,MATCH("xGA",Table!$B$1:$M$1,0),0)</f>
        <v>33.200000000000003</v>
      </c>
      <c r="F18" s="12">
        <f>(VLOOKUP($A18,Table!$B$1:$M$200,MATCH("xG",Table!$B$1:$V$1,0),0))/(VLOOKUP($A18,Table!$B$1:$M$200,MATCH("MP",Table!$B$1:$V$1,0),0))</f>
        <v>0.78749999999999998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2.0750000000000002</v>
      </c>
      <c r="I18" s="12">
        <f>IFERROR(VLOOKUP(B18,[1]TRANSFER!$E$251:$O$271,MATCH($I$1,[1]TRANSFER!$E$251:$O$251,0),0),0)</f>
        <v>1.6166666666666671</v>
      </c>
      <c r="J18" s="12">
        <f>VLOOKUP($A18,Table!$B$1:$O$200,MATCH("xGD/90",Table!$B$1:$O$1,0),0)</f>
        <v>-1.29</v>
      </c>
      <c r="K18" s="12">
        <f>IF([1]INFO!$B$24=1,$G$22-G18,$F$22-F18)</f>
        <v>0.64583333333333337</v>
      </c>
      <c r="L18" s="13">
        <f t="shared" si="0"/>
        <v>0.19375000000000003</v>
      </c>
      <c r="M18" s="88">
        <f t="shared" si="1"/>
        <v>1.1937500000000001</v>
      </c>
      <c r="N18" s="14">
        <f>(M18*(SUM([1]INFO!$B$18:$B$21)))+(VLOOKUP(Table2!B18,'2223Table2'!$B$1:$O$21,MATCH("DEF BOOST",'2223Table2'!$B$1:$O$1,0),0)*(SUM([1]INFO!$B$16:$B$17)))</f>
        <v>1.1937500000000001</v>
      </c>
      <c r="O18" s="12">
        <f>IF([1]INFO!$B$24=1,$I$22-I18,$H$22-H18)</f>
        <v>-0.12500000000000044</v>
      </c>
      <c r="P18" s="12">
        <f t="shared" si="2"/>
        <v>5.6250000000000196E-2</v>
      </c>
      <c r="Q18" s="88">
        <f t="shared" si="3"/>
        <v>1.0562500000000001</v>
      </c>
      <c r="R18" s="15">
        <f>(Q18*(SUM([1]INFO!$B$18:$B$21)))+(VLOOKUP(Table2!B18,'2223Table2'!$B$1:$O$21,MATCH("FWD BOOST",'2223Table2'!$B$1:$O$1,0),0)*(SUM([1]INFO!$B$16:$B$17)))</f>
        <v>1.0562500000000001</v>
      </c>
    </row>
    <row r="19" spans="1:18">
      <c r="A19" s="19" t="s">
        <v>2745</v>
      </c>
      <c r="B19" s="19" t="str">
        <f>[2]TEAMS!$J19</f>
        <v>TOT</v>
      </c>
      <c r="C19" s="17">
        <f>VLOOKUP($A19,Table!$B$1:$C$200,MATCH("MP",Table!$B$1:$C$1,0),0)</f>
        <v>16</v>
      </c>
      <c r="D19" s="17">
        <f>VLOOKUP($A19,Table!$B$1:$M$200,MATCH("xG",Table!$B$1:$M$1,0),0)</f>
        <v>27.6</v>
      </c>
      <c r="E19" s="17">
        <f>VLOOKUP($A19,Table!$B$1:$M$200,MATCH("xGA",Table!$B$1:$M$1,0),0)</f>
        <v>26.8</v>
      </c>
      <c r="F19" s="12">
        <f>(VLOOKUP($A19,Table!$B$1:$M$200,MATCH("xG",Table!$B$1:$V$1,0),0))/(VLOOKUP($A19,Table!$B$1:$M$200,MATCH("MP",Table!$B$1:$V$1,0),0))</f>
        <v>1.7250000000000001</v>
      </c>
      <c r="G19" s="12">
        <f>IFERROR(VLOOKUP(B19,[1]TRANSFER!$E$251:$O$271,MATCH($G$1,[1]TRANSFER!$E$251:$O$251,0),0),0)</f>
        <v>1.6666666666666667</v>
      </c>
      <c r="H19" s="12">
        <f>(VLOOKUP($A19,Table!$B$1:$M$200,MATCH("xGA",Table!$B$1:$X$1,0),0))/(VLOOKUP($A19,Table!$B$1:$M$200,MATCH("MP",Table!$B$1:$X$1,0),0))</f>
        <v>1.675</v>
      </c>
      <c r="I19" s="12">
        <f>IFERROR(VLOOKUP(B19,[1]TRANSFER!$E$251:$O$271,MATCH($I$1,[1]TRANSFER!$E$251:$O$251,0),0),0)</f>
        <v>2.4</v>
      </c>
      <c r="J19" s="12">
        <f>VLOOKUP($A19,Table!$B$1:$O$200,MATCH("xGD/90",Table!$B$1:$O$1,0),0)</f>
        <v>0.05</v>
      </c>
      <c r="K19" s="12">
        <f>IF([1]INFO!$B$24=1,$G$22-G19,$F$22-F19)</f>
        <v>-0.17083333333333339</v>
      </c>
      <c r="L19" s="13">
        <f t="shared" si="0"/>
        <v>-5.1250000000000025E-2</v>
      </c>
      <c r="M19" s="88">
        <f t="shared" si="1"/>
        <v>0.94874999999999998</v>
      </c>
      <c r="N19" s="14">
        <f>(M19*(SUM([1]INFO!$B$18:$B$21)))+(VLOOKUP(Table2!B19,'2223Table2'!$B$1:$O$21,MATCH("DEF BOOST",'2223Table2'!$B$1:$O$1,0),0)*(SUM([1]INFO!$B$16:$B$17)))</f>
        <v>0.94874999999999998</v>
      </c>
      <c r="O19" s="12">
        <f>IF([1]INFO!$B$24=1,$I$22-I19,$H$22-H19)</f>
        <v>-0.90833333333333321</v>
      </c>
      <c r="P19" s="12">
        <f t="shared" si="2"/>
        <v>0.40874999999999989</v>
      </c>
      <c r="Q19" s="88">
        <f t="shared" si="3"/>
        <v>1.4087499999999999</v>
      </c>
      <c r="R19" s="15">
        <f>(Q19*(SUM([1]INFO!$B$18:$B$21)))+(VLOOKUP(Table2!B19,'2223Table2'!$B$1:$O$21,MATCH("FWD BOOST",'2223Table2'!$B$1:$O$1,0),0)*(SUM([1]INFO!$B$16:$B$17)))</f>
        <v>1.4087499999999999</v>
      </c>
    </row>
    <row r="20" spans="1:18">
      <c r="A20" s="19" t="s">
        <v>2748</v>
      </c>
      <c r="B20" s="19" t="str">
        <f>[2]TEAMS!$J20</f>
        <v>WHU</v>
      </c>
      <c r="C20" s="17">
        <f>VLOOKUP($A20,Table!$B$1:$C$200,MATCH("MP",Table!$B$1:$C$1,0),0)</f>
        <v>16</v>
      </c>
      <c r="D20" s="17">
        <f>VLOOKUP($A20,Table!$B$1:$M$200,MATCH("xG",Table!$B$1:$M$1,0),0)</f>
        <v>23.2</v>
      </c>
      <c r="E20" s="17">
        <f>VLOOKUP($A20,Table!$B$1:$M$200,MATCH("xGA",Table!$B$1:$M$1,0),0)</f>
        <v>28.4</v>
      </c>
      <c r="F20" s="12">
        <f>(VLOOKUP($A20,Table!$B$1:$M$200,MATCH("xG",Table!$B$1:$V$1,0),0))/(VLOOKUP($A20,Table!$B$1:$M$200,MATCH("MP",Table!$B$1:$V$1,0),0))</f>
        <v>1.45</v>
      </c>
      <c r="G20" s="12">
        <f>IFERROR(VLOOKUP(B20,[1]TRANSFER!$E$251:$O$271,MATCH($G$1,[1]TRANSFER!$E$251:$O$251,0),0),0)</f>
        <v>1.5333333333333332</v>
      </c>
      <c r="H20" s="12">
        <f>(VLOOKUP($A20,Table!$B$1:$M$200,MATCH("xGA",Table!$B$1:$X$1,0),0))/(VLOOKUP($A20,Table!$B$1:$M$200,MATCH("MP",Table!$B$1:$X$1,0),0))</f>
        <v>1.7749999999999999</v>
      </c>
      <c r="I20" s="12">
        <f>IFERROR(VLOOKUP(B20,[1]TRANSFER!$E$251:$O$271,MATCH($I$1,[1]TRANSFER!$E$251:$O$251,0),0),0)</f>
        <v>1.5499999999999996</v>
      </c>
      <c r="J20" s="12">
        <f>VLOOKUP($A20,Table!$B$1:$O$200,MATCH("xGD/90",Table!$B$1:$O$1,0),0)</f>
        <v>-0.32</v>
      </c>
      <c r="K20" s="12">
        <f>IF([1]INFO!$B$24=1,$G$22-G20,$F$22-F20)</f>
        <v>-3.7499999999999867E-2</v>
      </c>
      <c r="L20" s="13">
        <f t="shared" si="0"/>
        <v>-1.1249999999999961E-2</v>
      </c>
      <c r="M20" s="88">
        <f t="shared" si="1"/>
        <v>0.98875000000000002</v>
      </c>
      <c r="N20" s="14">
        <f>(M20*(SUM([1]INFO!$B$18:$B$21)))+(VLOOKUP(Table2!B20,'2223Table2'!$B$1:$O$21,MATCH("DEF BOOST",'2223Table2'!$B$1:$O$1,0),0)*(SUM([1]INFO!$B$16:$B$17)))</f>
        <v>0.98875000000000002</v>
      </c>
      <c r="O20" s="12">
        <f>IF([1]INFO!$B$24=1,$I$22-I20,$H$22-H20)</f>
        <v>-5.8333333333332904E-2</v>
      </c>
      <c r="P20" s="12">
        <f t="shared" si="2"/>
        <v>2.6249999999999805E-2</v>
      </c>
      <c r="Q20" s="88">
        <f t="shared" si="3"/>
        <v>1.0262499999999999</v>
      </c>
      <c r="R20" s="15">
        <f>(Q20*(SUM([1]INFO!$B$18:$B$21)))+(VLOOKUP(Table2!B20,'2223Table2'!$B$1:$O$21,MATCH("FWD BOOST",'2223Table2'!$B$1:$O$1,0),0)*(SUM([1]INFO!$B$16:$B$17)))</f>
        <v>1.0262499999999999</v>
      </c>
    </row>
    <row r="21" spans="1:18">
      <c r="A21" s="19" t="s">
        <v>2754</v>
      </c>
      <c r="B21" s="19" t="str">
        <f>[2]TEAMS!$J21</f>
        <v>WOL</v>
      </c>
      <c r="C21" s="17">
        <f>VLOOKUP($A21,Table!$B$1:$C$200,MATCH("MP",Table!$B$1:$C$1,0),0)</f>
        <v>16</v>
      </c>
      <c r="D21" s="17">
        <f>VLOOKUP($A21,Table!$B$1:$M$200,MATCH("xG",Table!$B$1:$M$1,0),0)</f>
        <v>20.399999999999999</v>
      </c>
      <c r="E21" s="17">
        <f>VLOOKUP($A21,Table!$B$1:$M$200,MATCH("xGA",Table!$B$1:$M$1,0),0)</f>
        <v>27.3</v>
      </c>
      <c r="F21" s="12">
        <f>(VLOOKUP($A21,Table!$B$1:$M$200,MATCH("xG",Table!$B$1:$V$1,0),0))/(VLOOKUP($A21,Table!$B$1:$M$200,MATCH("MP",Table!$B$1:$V$1,0),0))</f>
        <v>1.2749999999999999</v>
      </c>
      <c r="G21" s="12">
        <f>IFERROR(VLOOKUP(B21,[1]TRANSFER!$E$251:$O$271,MATCH($G$1,[1]TRANSFER!$E$251:$O$251,0),0),0)</f>
        <v>1.2166666666666666</v>
      </c>
      <c r="H21" s="12">
        <f>(VLOOKUP($A21,Table!$B$1:$M$200,MATCH("xGA",Table!$B$1:$X$1,0),0))/(VLOOKUP($A21,Table!$B$1:$M$200,MATCH("MP",Table!$B$1:$X$1,0),0))</f>
        <v>1.70625</v>
      </c>
      <c r="I21" s="12">
        <f>IFERROR(VLOOKUP(B21,[1]TRANSFER!$E$251:$O$271,MATCH($I$1,[1]TRANSFER!$E$251:$O$251,0),0),0)</f>
        <v>1.5833333333333333</v>
      </c>
      <c r="J21" s="12">
        <f>VLOOKUP($A21,Table!$B$1:$O$200,MATCH("xGD/90",Table!$B$1:$O$1,0),0)</f>
        <v>-0.43</v>
      </c>
      <c r="K21" s="12">
        <f>IF([1]INFO!$B$24=1,$G$22-G21,$F$22-F21)</f>
        <v>0.27916666666666679</v>
      </c>
      <c r="L21" s="13">
        <f t="shared" si="0"/>
        <v>8.3750000000000047E-2</v>
      </c>
      <c r="M21" s="88">
        <f t="shared" si="1"/>
        <v>1.08375</v>
      </c>
      <c r="N21" s="14">
        <f>(M21*(SUM([1]INFO!$B$18:$B$21)))+(VLOOKUP(Table2!B21,'2223Table2'!$B$1:$O$21,MATCH("DEF BOOST",'2223Table2'!$B$1:$O$1,0),0)*(SUM([1]INFO!$B$16:$B$17)))</f>
        <v>1.08375</v>
      </c>
      <c r="O21" s="12">
        <f>IF([1]INFO!$B$24=1,$I$22-I21,$H$22-H21)</f>
        <v>-9.1666666666666563E-2</v>
      </c>
      <c r="P21" s="12">
        <f t="shared" si="2"/>
        <v>4.1249999999999946E-2</v>
      </c>
      <c r="Q21" s="88">
        <f t="shared" si="3"/>
        <v>1.04125</v>
      </c>
      <c r="R21" s="15">
        <f>(Q21*(SUM([1]INFO!$B$18:$B$21)))+(VLOOKUP(Table2!B21,'2223Table2'!$B$1:$O$21,MATCH("FWD BOOST",'2223Table2'!$B$1:$O$1,0),0)*(SUM([1]INFO!$B$16:$B$17)))</f>
        <v>1.04125</v>
      </c>
    </row>
    <row r="22" spans="1:18">
      <c r="A22" s="97">
        <f>COUNTA(A2:A21)</f>
        <v>20</v>
      </c>
      <c r="F22" s="12">
        <f>SUM(F2:F21)/$A$22</f>
        <v>1.5065625</v>
      </c>
      <c r="G22" s="96">
        <f>SUM(G2:G21)/$A$22</f>
        <v>1.4958333333333333</v>
      </c>
      <c r="H22" s="12">
        <f>SUM(H2:H21)/$A$22</f>
        <v>1.5059374999999999</v>
      </c>
      <c r="I22" s="96">
        <f>SUM(I2:I21)/$A$22</f>
        <v>1.4916666666666667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2836</v>
      </c>
    </row>
    <row r="30" spans="1:15">
      <c r="H30" s="11" t="s">
        <v>2837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16</v>
      </c>
      <c r="G2" s="32">
        <f>IFERROR(VLOOKUP(A2,PlayingTime!$B$1:$Z$999,MATCH("Min",PlayingTime!$B$2:$Z$2,0),0),0)</f>
        <v>1379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1379</v>
      </c>
      <c r="L2" s="31">
        <f>IFERROR(VLOOKUP(A2,PlayerStats!$B$1:$Z$999,MATCH("xG",PlayerStats!$B$2:$Z$2,0),0),0)</f>
        <v>10.6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10.6</v>
      </c>
      <c r="Q2" s="31">
        <f>IFERROR(VLOOKUP(A2,PlayerStats!$B$1:$Z$999,MATCH("xAG",PlayerStats!$B$2:$Z$2,0),0),0)</f>
        <v>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6</v>
      </c>
      <c r="V2" s="41">
        <f>IFERROR(VLOOKUP(A2,$X$1:$Y$1000,MATCH("total_points",$X$1:$Y$1,0),0),"")</f>
        <v>127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16</v>
      </c>
      <c r="G3" s="32">
        <f>IFERROR(VLOOKUP(A3,PlayingTime!$B$1:$Z$999,MATCH("Min",PlayingTime!$B$2:$Z$2,0),0),0)</f>
        <v>1293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1293</v>
      </c>
      <c r="L3" s="31">
        <f>IFERROR(VLOOKUP(A3,PlayerStats!$B$1:$Z$999,MATCH("xG",PlayerStats!$B$2:$Z$2,0),0),0)</f>
        <v>14.8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14.8</v>
      </c>
      <c r="Q3" s="31">
        <f>IFERROR(VLOOKUP(A3,PlayerStats!$B$1:$Z$999,MATCH("xAG",PlayerStats!$B$2:$Z$2,0),0),0)</f>
        <v>3.2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3.2</v>
      </c>
      <c r="V3" s="41">
        <f t="shared" ref="V3:V66" si="3">IFERROR(VLOOKUP(A3,$X$1:$Y$1000,MATCH("total_points",$X$1:$Y$1,0),0),"")</f>
        <v>112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16</v>
      </c>
      <c r="G4" s="32">
        <f>IFERROR(VLOOKUP(A4,PlayingTime!$B$1:$Z$999,MATCH("Min",PlayingTime!$B$2:$Z$2,0),0),0)</f>
        <v>1332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1332</v>
      </c>
      <c r="L4" s="31">
        <f>IFERROR(VLOOKUP(A4,PlayerStats!$B$1:$Z$999,MATCH("xG",PlayerStats!$B$2:$Z$2,0),0),0)</f>
        <v>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</v>
      </c>
      <c r="Q4" s="31">
        <f>IFERROR(VLOOKUP(A4,PlayerStats!$B$1:$Z$999,MATCH("xAG",PlayerStats!$B$2:$Z$2,0),0),0)</f>
        <v>4.8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4.8</v>
      </c>
      <c r="V4" s="41">
        <f t="shared" si="3"/>
        <v>113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16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Richarlison de Andrade</v>
      </c>
      <c r="B6" s="31" t="str">
        <f>IF([1]FINAL!B6=0,"",[1]FINAL!B6)</f>
        <v>Richarlison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16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638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638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3.7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3.7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1.1000000000000001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1.1000000000000001</v>
      </c>
      <c r="V6" s="41">
        <f t="shared" si="3"/>
        <v>47</v>
      </c>
      <c r="X6" s="42" t="str">
        <f>API!M6&amp;" "&amp;API!V6</f>
        <v>Gabriel dos Santos Magalhães</v>
      </c>
      <c r="Y6" s="42">
        <f>API!AC6</f>
        <v>40</v>
      </c>
    </row>
    <row r="7" spans="1:25">
      <c r="A7" s="31" t="str">
        <f>IF([1]FINAL!A7=0,"",[1]FINAL!A7)</f>
        <v>Luis Sinisterra</v>
      </c>
      <c r="B7" s="31" t="str">
        <f>IF([1]FINAL!B7=0,"",[1]FINAL!B7)</f>
        <v>Sinisterra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BOU</v>
      </c>
      <c r="F7" s="43">
        <f>IFERROR(VLOOKUP($E7,Table2!$B$1:$C$21,MATCH("MP",Table2!$B$1:$C$1,0),0),"")</f>
        <v>16</v>
      </c>
      <c r="G7" s="32">
        <f>IFERROR(VLOOKUP(A7,PlayingTime!$B$1:$Z$999,MATCH("Min",PlayingTime!$B$2:$Z$2,0),0),0)</f>
        <v>269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269</v>
      </c>
      <c r="L7" s="31">
        <f>IFERROR(VLOOKUP(A7,PlayerStats!$B$1:$Z$999,MATCH("xG",PlayerStats!$B$2:$Z$2,0),0),0)</f>
        <v>1.4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1.4</v>
      </c>
      <c r="Q7" s="31">
        <f>IFERROR(VLOOKUP(A7,PlayerStats!$B$1:$Z$999,MATCH("xAG",PlayerStats!$B$2:$Z$2,0),0),0)</f>
        <v>1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1</v>
      </c>
      <c r="V7" s="41">
        <f t="shared" si="3"/>
        <v>19</v>
      </c>
      <c r="X7" s="42" t="str">
        <f>API!M7&amp;" "&amp;API!V7</f>
        <v>Kai Havertz</v>
      </c>
      <c r="Y7" s="42">
        <f>API!AC7</f>
        <v>41</v>
      </c>
    </row>
    <row r="8" spans="1:25">
      <c r="A8" s="31" t="str">
        <f>IF([1]FINAL!A8=0,"",[1]FINAL!A8)</f>
        <v>Pablo Sarabia</v>
      </c>
      <c r="B8" s="31" t="str">
        <f>IF([1]FINAL!B8=0,"",[1]FINAL!B8)</f>
        <v>Sarabia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WOL</v>
      </c>
      <c r="F8" s="43">
        <f>IFERROR(VLOOKUP($E8,Table2!$B$1:$C$21,MATCH("MP",Table2!$B$1:$C$1,0),0),"")</f>
        <v>16</v>
      </c>
      <c r="G8" s="32">
        <f>IFERROR(VLOOKUP(A8,PlayingTime!$B$1:$Z$999,MATCH("Min",PlayingTime!$B$2:$Z$2,0),0),0)</f>
        <v>367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367</v>
      </c>
      <c r="L8" s="31">
        <f>IFERROR(VLOOKUP(A8,PlayerStats!$B$1:$Z$999,MATCH("xG",PlayerStats!$B$2:$Z$2,0),0),0)</f>
        <v>0.9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0.9</v>
      </c>
      <c r="Q8" s="31">
        <f>IFERROR(VLOOKUP(A8,PlayerStats!$B$1:$Z$999,MATCH("xAG",PlayerStats!$B$2:$Z$2,0),0),0)</f>
        <v>3.3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3.3</v>
      </c>
      <c r="V8" s="41">
        <f t="shared" si="3"/>
        <v>30</v>
      </c>
      <c r="X8" s="42" t="str">
        <f>API!M8&amp;" "&amp;API!V8</f>
        <v>Gabriel Fernando de Jesus</v>
      </c>
      <c r="Y8" s="42">
        <f>API!AC8</f>
        <v>35</v>
      </c>
    </row>
    <row r="9" spans="1:25">
      <c r="A9" s="31" t="str">
        <f>IF([1]FINAL!A9=0,"",[1]FINAL!A9)</f>
        <v>Trent Alexander-Arnold</v>
      </c>
      <c r="B9" s="31" t="str">
        <f>IF([1]FINAL!B9=0,"",[1]FINAL!B9)</f>
        <v>Alexander-Arnold</v>
      </c>
      <c r="C9" s="31" t="str">
        <f>IF([1]FINAL!C9=0,"",[1]FINAL!C9)</f>
        <v>Trent</v>
      </c>
      <c r="D9" s="31" t="str">
        <f>IF([1]FINAL!D9=0,"",[1]FINAL!D9)</f>
        <v/>
      </c>
      <c r="E9" s="42" t="str">
        <f>[1]FINAL!M9</f>
        <v>LIV</v>
      </c>
      <c r="F9" s="43">
        <f>IFERROR(VLOOKUP($E9,Table2!$B$1:$C$21,MATCH("MP",Table2!$B$1:$C$1,0),0),"")</f>
        <v>16</v>
      </c>
      <c r="G9" s="32">
        <f>IFERROR(VLOOKUP(A9,PlayingTime!$B$1:$Z$999,MATCH("Min",PlayingTime!$B$2:$Z$2,0),0),0)</f>
        <v>1137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1137</v>
      </c>
      <c r="L9" s="31">
        <f>IFERROR(VLOOKUP(A9,PlayerStats!$B$1:$Z$999,MATCH("xG",PlayerStats!$B$2:$Z$2,0),0),0)</f>
        <v>0.8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0.8</v>
      </c>
      <c r="Q9" s="31">
        <f>IFERROR(VLOOKUP(A9,PlayerStats!$B$1:$Z$999,MATCH("xAG",PlayerStats!$B$2:$Z$2,0),0),0)</f>
        <v>4.0999999999999996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4.0999999999999996</v>
      </c>
      <c r="V9" s="41">
        <f t="shared" si="3"/>
        <v>75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Jack Grealish</v>
      </c>
      <c r="B10" s="31" t="str">
        <f>IF([1]FINAL!B10=0,"",[1]FINAL!B10)</f>
        <v>Grealish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MCI</v>
      </c>
      <c r="F10" s="43">
        <f>IFERROR(VLOOKUP($E10,Table2!$B$1:$C$21,MATCH("MP",Table2!$B$1:$C$1,0),0),"")</f>
        <v>16</v>
      </c>
      <c r="G10" s="32">
        <f>IFERROR(VLOOKUP(A10,PlayingTime!$B$1:$Z$999,MATCH("Min",PlayingTime!$B$2:$Z$2,0),0),0)</f>
        <v>458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458</v>
      </c>
      <c r="L10" s="31">
        <f>IFERROR(VLOOKUP(A10,PlayerStats!$B$1:$Z$999,MATCH("xG",PlayerStats!$B$2:$Z$2,0),0),0)</f>
        <v>1.4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1.4</v>
      </c>
      <c r="Q10" s="31">
        <f>IFERROR(VLOOKUP(A10,PlayerStats!$B$1:$Z$999,MATCH("xAG",PlayerStats!$B$2:$Z$2,0),0),0)</f>
        <v>1.6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1.6</v>
      </c>
      <c r="V10" s="41">
        <f t="shared" si="3"/>
        <v>29</v>
      </c>
      <c r="X10" s="42" t="str">
        <f>API!M10&amp;" "&amp;API!V10</f>
        <v>Jakub Kiwior</v>
      </c>
      <c r="Y10" s="42">
        <f>API!AC10</f>
        <v>11</v>
      </c>
    </row>
    <row r="11" spans="1:25">
      <c r="A11" s="31" t="str">
        <f>IF([1]FINAL!A11=0,"",[1]FINAL!A11)</f>
        <v>Bukayo Saka</v>
      </c>
      <c r="B11" s="31" t="str">
        <f>IF([1]FINAL!B11=0,"",[1]FINAL!B11)</f>
        <v>Saka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ARS</v>
      </c>
      <c r="F11" s="43">
        <f>IFERROR(VLOOKUP($E11,Table2!$B$1:$C$21,MATCH("MP",Table2!$B$1:$C$1,0),0),"")</f>
        <v>16</v>
      </c>
      <c r="G11" s="32">
        <f>IFERROR(VLOOKUP(A11,PlayingTime!$B$1:$Z$999,MATCH("Min",PlayingTime!$B$2:$Z$2,0),0),0)</f>
        <v>1302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1302</v>
      </c>
      <c r="L11" s="31">
        <f>IFERROR(VLOOKUP(A11,PlayerStats!$B$1:$Z$999,MATCH("xG",PlayerStats!$B$2:$Z$2,0),0),0)</f>
        <v>5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5</v>
      </c>
      <c r="Q11" s="31">
        <f>IFERROR(VLOOKUP(A11,PlayerStats!$B$1:$Z$999,MATCH("xAG",PlayerStats!$B$2:$Z$2,0),0),0)</f>
        <v>4.4000000000000004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4.4000000000000004</v>
      </c>
      <c r="V11" s="41">
        <f t="shared" si="3"/>
        <v>94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Jarrod Bowen</v>
      </c>
      <c r="B12" s="31" t="str">
        <f>IF([1]FINAL!B12=0,"",[1]FINAL!B12)</f>
        <v>Bowen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WHU</v>
      </c>
      <c r="F12" s="43">
        <f>IFERROR(VLOOKUP($E12,Table2!$B$1:$C$21,MATCH("MP",Table2!$B$1:$C$1,0),0),"")</f>
        <v>16</v>
      </c>
      <c r="G12" s="32">
        <f>IFERROR(VLOOKUP(A12,PlayingTime!$B$1:$Z$999,MATCH("Min",PlayingTime!$B$2:$Z$2,0),0),0)</f>
        <v>1349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1349</v>
      </c>
      <c r="L12" s="31">
        <f>IFERROR(VLOOKUP(A12,PlayerStats!$B$1:$Z$999,MATCH("xG",PlayerStats!$B$2:$Z$2,0),0),0)</f>
        <v>6.3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6.3</v>
      </c>
      <c r="Q12" s="31">
        <f>IFERROR(VLOOKUP(A12,PlayerStats!$B$1:$Z$999,MATCH("xAG",PlayerStats!$B$2:$Z$2,0),0),0)</f>
        <v>2.2000000000000002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2.2000000000000002</v>
      </c>
      <c r="V12" s="41">
        <f t="shared" si="3"/>
        <v>86</v>
      </c>
      <c r="X12" s="42" t="str">
        <f>API!M12&amp;" "&amp;API!V12</f>
        <v>Gabriel Martinelli Silva</v>
      </c>
      <c r="Y12" s="42">
        <f>API!AC12</f>
        <v>45</v>
      </c>
    </row>
    <row r="13" spans="1:25">
      <c r="A13" s="31" t="str">
        <f>IF([1]FINAL!A13=0,"",[1]FINAL!A13)</f>
        <v>Leon Bailey</v>
      </c>
      <c r="B13" s="31" t="str">
        <f>IF([1]FINAL!B13=0,"",[1]FINAL!B13)</f>
        <v>Bailey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16</v>
      </c>
      <c r="G13" s="32">
        <f>IFERROR(VLOOKUP(A13,PlayingTime!$B$1:$Z$999,MATCH("Min",PlayingTime!$B$2:$Z$2,0),0),0)</f>
        <v>593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593</v>
      </c>
      <c r="L13" s="31">
        <f>IFERROR(VLOOKUP(A13,PlayerStats!$B$1:$Z$999,MATCH("xG",PlayerStats!$B$2:$Z$2,0),0),0)</f>
        <v>2.7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2.7</v>
      </c>
      <c r="Q13" s="31">
        <f>IFERROR(VLOOKUP(A13,PlayerStats!$B$1:$Z$999,MATCH("xAG",PlayerStats!$B$2:$Z$2,0),0),0)</f>
        <v>3.2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3.2</v>
      </c>
      <c r="V13" s="41">
        <f t="shared" si="3"/>
        <v>59</v>
      </c>
      <c r="X13" s="42" t="str">
        <f>API!M13&amp;" "&amp;API!V13</f>
        <v>Eddie Nketiah</v>
      </c>
      <c r="Y13" s="42">
        <f>API!AC13</f>
        <v>53</v>
      </c>
    </row>
    <row r="14" spans="1:25">
      <c r="A14" s="31" t="str">
        <f>IF([1]FINAL!A14=0,"",[1]FINAL!A14)</f>
        <v>Ollie Watkins</v>
      </c>
      <c r="B14" s="31" t="str">
        <f>IF([1]FINAL!B14=0,"",[1]FINAL!B14)</f>
        <v>Watkins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AVL</v>
      </c>
      <c r="F14" s="43">
        <f>IFERROR(VLOOKUP($E14,Table2!$B$1:$C$21,MATCH("MP",Table2!$B$1:$C$1,0),0),"")</f>
        <v>16</v>
      </c>
      <c r="G14" s="32">
        <f>IFERROR(VLOOKUP(A14,PlayingTime!$B$1:$Z$999,MATCH("Min",PlayingTime!$B$2:$Z$2,0),0),0)</f>
        <v>1396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1396</v>
      </c>
      <c r="L14" s="31">
        <f>IFERROR(VLOOKUP(A14,PlayerStats!$B$1:$Z$999,MATCH("xG",PlayerStats!$B$2:$Z$2,0),0),0)</f>
        <v>8.3000000000000007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8.3000000000000007</v>
      </c>
      <c r="Q14" s="31">
        <f>IFERROR(VLOOKUP(A14,PlayerStats!$B$1:$Z$999,MATCH("xAG",PlayerStats!$B$2:$Z$2,0),0),0)</f>
        <v>2.8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2.8</v>
      </c>
      <c r="V14" s="41">
        <f t="shared" si="3"/>
        <v>99</v>
      </c>
      <c r="X14" s="42" t="str">
        <f>API!M14&amp;" "&amp;API!V14</f>
        <v>Martin Ødegaard</v>
      </c>
      <c r="Y14" s="42">
        <f>API!AC14</f>
        <v>68</v>
      </c>
    </row>
    <row r="15" spans="1:25">
      <c r="A15" s="31" t="str">
        <f>IF([1]FINAL!A15=0,"",[1]FINAL!A15)</f>
        <v>Leandro Trossard</v>
      </c>
      <c r="B15" s="31" t="str">
        <f>IF([1]FINAL!B15=0,"",[1]FINAL!B15)</f>
        <v>Trossard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ARS</v>
      </c>
      <c r="F15" s="43">
        <f>IFERROR(VLOOKUP($E15,Table2!$B$1:$C$21,MATCH("MP",Table2!$B$1:$C$1,0),0),"")</f>
        <v>16</v>
      </c>
      <c r="G15" s="32">
        <f>IFERROR(VLOOKUP(A15,PlayingTime!$B$1:$Z$999,MATCH("Min",PlayingTime!$B$2:$Z$2,0),0),0)</f>
        <v>532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532</v>
      </c>
      <c r="L15" s="31">
        <f>IFERROR(VLOOKUP(A15,PlayerStats!$B$1:$Z$999,MATCH("xG",PlayerStats!$B$2:$Z$2,0),0),0)</f>
        <v>2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</v>
      </c>
      <c r="Q15" s="31">
        <f>IFERROR(VLOOKUP(A15,PlayerStats!$B$1:$Z$999,MATCH("xAG",PlayerStats!$B$2:$Z$2,0),0),0)</f>
        <v>1.6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1.6</v>
      </c>
      <c r="V15" s="41">
        <f t="shared" si="3"/>
        <v>42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Alexander Isak</v>
      </c>
      <c r="B16" s="31" t="str">
        <f>IF([1]FINAL!B16=0,"",[1]FINAL!B16)</f>
        <v>Isak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16</v>
      </c>
      <c r="G16" s="32">
        <f>IFERROR(VLOOKUP(A16,PlayingTime!$B$1:$Z$999,MATCH("Min",PlayingTime!$B$2:$Z$2,0),0),0)</f>
        <v>815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815</v>
      </c>
      <c r="L16" s="31">
        <f>IFERROR(VLOOKUP(A16,PlayerStats!$B$1:$Z$999,MATCH("xG",PlayerStats!$B$2:$Z$2,0),0),0)</f>
        <v>7.6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7.6</v>
      </c>
      <c r="Q16" s="31">
        <f>IFERROR(VLOOKUP(A16,PlayerStats!$B$1:$Z$999,MATCH("xAG",PlayerStats!$B$2:$Z$2,0),0),0)</f>
        <v>0.6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0.6</v>
      </c>
      <c r="V16" s="41">
        <f t="shared" si="3"/>
        <v>58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Michael Olise</v>
      </c>
      <c r="B17" s="31" t="str">
        <f>IF([1]FINAL!B17=0,"",[1]FINAL!B17)</f>
        <v>Olise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CRY</v>
      </c>
      <c r="F17" s="43">
        <f>IFERROR(VLOOKUP($E17,Table2!$B$1:$C$21,MATCH("MP",Table2!$B$1:$C$1,0),0),"")</f>
        <v>16</v>
      </c>
      <c r="G17" s="32">
        <f>IFERROR(VLOOKUP(A17,PlayingTime!$B$1:$Z$999,MATCH("Min",PlayingTime!$B$2:$Z$2,0),0),0)</f>
        <v>317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317</v>
      </c>
      <c r="L17" s="31">
        <f>IFERROR(VLOOKUP(A17,PlayerStats!$B$1:$Z$999,MATCH("xG",PlayerStats!$B$2:$Z$2,0),0),0)</f>
        <v>0.7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0.7</v>
      </c>
      <c r="Q17" s="31">
        <f>IFERROR(VLOOKUP(A17,PlayerStats!$B$1:$Z$999,MATCH("xAG",PlayerStats!$B$2:$Z$2,0),0),0)</f>
        <v>1.4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1.4</v>
      </c>
      <c r="V17" s="41">
        <f t="shared" si="3"/>
        <v>16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Pascal Groß</v>
      </c>
      <c r="B18" s="31" t="str">
        <f>IF([1]FINAL!B18=0,"",[1]FINAL!B18)</f>
        <v>Gross</v>
      </c>
      <c r="C18" s="31" t="str">
        <f>IF([1]FINAL!C18=0,"",[1]FINAL!C18)</f>
        <v/>
      </c>
      <c r="D18" s="31" t="str">
        <f>IF([1]FINAL!D18=0,"",[1]FINAL!D18)</f>
        <v>Pascal Gross</v>
      </c>
      <c r="E18" s="42" t="str">
        <f>[1]FINAL!M18</f>
        <v>BHA</v>
      </c>
      <c r="F18" s="43">
        <f>IFERROR(VLOOKUP($E18,Table2!$B$1:$C$21,MATCH("MP",Table2!$B$1:$C$1,0),0),"")</f>
        <v>16</v>
      </c>
      <c r="G18" s="32">
        <f>IFERROR(VLOOKUP(A18,PlayingTime!$B$1:$Z$999,MATCH("Min",PlayingTime!$B$2:$Z$2,0),0),0)</f>
        <v>1192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1192</v>
      </c>
      <c r="L18" s="31">
        <f>IFERROR(VLOOKUP(A18,PlayerStats!$B$1:$Z$999,MATCH("xG",PlayerStats!$B$2:$Z$2,0),0),0)</f>
        <v>2.2999999999999998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2.2999999999999998</v>
      </c>
      <c r="Q18" s="31">
        <f>IFERROR(VLOOKUP(A18,PlayerStats!$B$1:$Z$999,MATCH("xAG",PlayerStats!$B$2:$Z$2,0),0),0)</f>
        <v>3.5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3.5</v>
      </c>
      <c r="V18" s="41">
        <f t="shared" si="3"/>
        <v>69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Nathan Aké</v>
      </c>
      <c r="B19" s="31" t="str">
        <f>IF([1]FINAL!B19=0,"",[1]FINAL!B19)</f>
        <v>Aké</v>
      </c>
      <c r="C19" s="31" t="str">
        <f>IF([1]FINAL!C19=0,"",[1]FINAL!C19)</f>
        <v>Ake</v>
      </c>
      <c r="D19" s="31" t="str">
        <f>IF([1]FINAL!D19=0,"",[1]FINAL!D19)</f>
        <v>Nathan Ake</v>
      </c>
      <c r="E19" s="42" t="str">
        <f>[1]FINAL!M19</f>
        <v>MCI</v>
      </c>
      <c r="F19" s="43">
        <f>IFERROR(VLOOKUP($E19,Table2!$B$1:$C$21,MATCH("MP",Table2!$B$1:$C$1,0),0),"")</f>
        <v>16</v>
      </c>
      <c r="G19" s="32">
        <f>IFERROR(VLOOKUP(A19,PlayingTime!$B$1:$Z$999,MATCH("Min",PlayingTime!$B$2:$Z$2,0),0),0)</f>
        <v>737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737</v>
      </c>
      <c r="L19" s="31">
        <f>IFERROR(VLOOKUP(A19,PlayerStats!$B$1:$Z$999,MATCH("xG",PlayerStats!$B$2:$Z$2,0),0),0)</f>
        <v>1.1000000000000001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1.1000000000000001</v>
      </c>
      <c r="Q19" s="31">
        <f>IFERROR(VLOOKUP(A19,PlayerStats!$B$1:$Z$999,MATCH("xAG",PlayerStats!$B$2:$Z$2,0),0),0)</f>
        <v>1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</v>
      </c>
      <c r="V19" s="41">
        <f t="shared" si="3"/>
        <v>42</v>
      </c>
      <c r="X19" s="42" t="str">
        <f>API!M19&amp;" "&amp;API!V19</f>
        <v>Bukayo Saka</v>
      </c>
      <c r="Y19" s="42">
        <f>API!AC19</f>
        <v>94</v>
      </c>
    </row>
    <row r="20" spans="1:25">
      <c r="A20" s="31" t="str">
        <f>IF([1]FINAL!A20=0,"",[1]FINAL!A20)</f>
        <v>Dominic Solanke</v>
      </c>
      <c r="B20" s="31" t="str">
        <f>IF([1]FINAL!B20=0,"",[1]FINAL!B20)</f>
        <v>Solanke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BOU</v>
      </c>
      <c r="F20" s="43">
        <f>IFERROR(VLOOKUP($E20,Table2!$B$1:$C$21,MATCH("MP",Table2!$B$1:$C$1,0),0),"")</f>
        <v>16</v>
      </c>
      <c r="G20" s="32">
        <f>IFERROR(VLOOKUP(A20,PlayingTime!$B$1:$Z$999,MATCH("Min",PlayingTime!$B$2:$Z$2,0),0),0)</f>
        <v>1425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1425</v>
      </c>
      <c r="L20" s="31">
        <f>IFERROR(VLOOKUP(A20,PlayerStats!$B$1:$Z$999,MATCH("xG",PlayerStats!$B$2:$Z$2,0),0),0)</f>
        <v>8.5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8.5</v>
      </c>
      <c r="Q20" s="31">
        <f>IFERROR(VLOOKUP(A20,PlayerStats!$B$1:$Z$999,MATCH("xAG",PlayerStats!$B$2:$Z$2,0),0),0)</f>
        <v>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</v>
      </c>
      <c r="V20" s="41">
        <f t="shared" si="3"/>
        <v>73</v>
      </c>
      <c r="X20" s="42" t="str">
        <f>API!M20&amp;" "&amp;API!V20</f>
        <v>William Saliba</v>
      </c>
      <c r="Y20" s="42">
        <f>API!AC20</f>
        <v>65</v>
      </c>
    </row>
    <row r="21" spans="1:25">
      <c r="A21" s="31" t="str">
        <f>IF([1]FINAL!A21=0,"",[1]FINAL!A21)</f>
        <v>Willian Borges da Silva</v>
      </c>
      <c r="B21" s="31" t="str">
        <f>IF([1]FINAL!B21=0,"",[1]FINAL!B21)</f>
        <v>Willian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FUL</v>
      </c>
      <c r="F21" s="43">
        <f>IFERROR(VLOOKUP($E21,Table2!$B$1:$C$21,MATCH("MP",Table2!$B$1:$C$1,0),0),"")</f>
        <v>16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1001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1001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3.5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3.5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1.4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1.4</v>
      </c>
      <c r="V21" s="41">
        <f t="shared" si="3"/>
        <v>60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Cole Palmer</v>
      </c>
      <c r="B22" s="31" t="str">
        <f>IF([1]FINAL!B22=0,"",[1]FINAL!B22)</f>
        <v>Palmer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CHE</v>
      </c>
      <c r="F22" s="43">
        <f>IFERROR(VLOOKUP($E22,Table2!$B$1:$C$21,MATCH("MP",Table2!$B$1:$C$1,0),0),"")</f>
        <v>16</v>
      </c>
      <c r="G22" s="32">
        <f>IFERROR(VLOOKUP(A22,PlayingTime!$B$1:$Z$999,MATCH("Min",PlayingTime!$B$2:$Z$2,0),0),0)</f>
        <v>874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874</v>
      </c>
      <c r="L22" s="31">
        <f>IFERROR(VLOOKUP(A22,PlayerStats!$B$1:$Z$999,MATCH("xG",PlayerStats!$B$2:$Z$2,0),0),0)</f>
        <v>5.2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5.2</v>
      </c>
      <c r="Q22" s="31">
        <f>IFERROR(VLOOKUP(A22,PlayerStats!$B$1:$Z$999,MATCH("xAG",PlayerStats!$B$2:$Z$2,0),0),0)</f>
        <v>3.2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3.2</v>
      </c>
      <c r="V22" s="41">
        <f t="shared" si="3"/>
        <v>59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Darwin Núñez Ribeiro</v>
      </c>
      <c r="B23" s="31" t="str">
        <f>IF([1]FINAL!B23=0,"",[1]FINAL!B23)</f>
        <v>Darwin</v>
      </c>
      <c r="C23" s="31" t="str">
        <f>IF([1]FINAL!C23=0,"",[1]FINAL!C23)</f>
        <v>Darwin Núñez</v>
      </c>
      <c r="D23" s="31" t="str">
        <f>IF([1]FINAL!D23=0,"",[1]FINAL!D23)</f>
        <v>Darwin Nunez</v>
      </c>
      <c r="E23" s="42" t="str">
        <f>[1]FINAL!M23</f>
        <v>LIV</v>
      </c>
      <c r="F23" s="43">
        <f>IFERROR(VLOOKUP($E23,Table2!$B$1:$C$21,MATCH("MP",Table2!$B$1:$C$1,0),0),"")</f>
        <v>16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872</v>
      </c>
      <c r="J23" s="32">
        <f>IFERROR(VLOOKUP(D23,PlayingTime!$B$1:$Z$999,MATCH("Min",PlayingTime!$B$2:$Z$2,0),0),0)</f>
        <v>0</v>
      </c>
      <c r="K23" s="37">
        <f t="shared" si="0"/>
        <v>872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6.6</v>
      </c>
      <c r="O23" s="31">
        <f>IFERROR(VLOOKUP(D23,PlayerStats!$B$1:$Z$999,MATCH("xG",PlayerStats!$B$2:$Z$2,0),0),0)</f>
        <v>0</v>
      </c>
      <c r="P23" s="39">
        <f t="shared" si="1"/>
        <v>6.6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2.4</v>
      </c>
      <c r="T23" s="31">
        <f>IFERROR(VLOOKUP(D23,PlayerStats!$B$1:$Z$999,MATCH("xAG",PlayerStats!$B$2:$Z$2,0),0),0)</f>
        <v>0</v>
      </c>
      <c r="U23" s="39">
        <f t="shared" si="2"/>
        <v>2.4</v>
      </c>
      <c r="V23" s="41">
        <f t="shared" si="3"/>
        <v>62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16</v>
      </c>
      <c r="G24" s="32">
        <f>IFERROR(VLOOKUP(A24,PlayingTime!$B$1:$Z$999,MATCH("Min",PlayingTime!$B$2:$Z$2,0),0),0)</f>
        <v>1145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1145</v>
      </c>
      <c r="L24" s="31">
        <f>IFERROR(VLOOKUP(A24,PlayerStats!$B$1:$Z$999,MATCH("xG",PlayerStats!$B$2:$Z$2,0),0),0)</f>
        <v>3.2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3.2</v>
      </c>
      <c r="Q24" s="31">
        <f>IFERROR(VLOOKUP(A24,PlayerStats!$B$1:$Z$999,MATCH("xAG",PlayerStats!$B$2:$Z$2,0),0),0)</f>
        <v>2.2999999999999998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2.2999999999999998</v>
      </c>
      <c r="V24" s="41">
        <f t="shared" si="3"/>
        <v>68</v>
      </c>
      <c r="X24" s="42" t="str">
        <f>API!M24&amp;" "&amp;API!V24</f>
        <v>Leandro Trossard</v>
      </c>
      <c r="Y24" s="42">
        <f>API!AC24</f>
        <v>42</v>
      </c>
    </row>
    <row r="25" spans="1:25">
      <c r="A25" s="31" t="str">
        <f>IF([1]FINAL!A25=0,"",[1]FINAL!A25)</f>
        <v>Kieran Trippier</v>
      </c>
      <c r="B25" s="31" t="str">
        <f>IF([1]FINAL!B25=0,"",[1]FINAL!B25)</f>
        <v>Trippier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NEW</v>
      </c>
      <c r="F25" s="43">
        <f>IFERROR(VLOOKUP($E25,Table2!$B$1:$C$21,MATCH("MP",Table2!$B$1:$C$1,0),0),"")</f>
        <v>16</v>
      </c>
      <c r="G25" s="32">
        <f>IFERROR(VLOOKUP(A25,PlayingTime!$B$1:$Z$999,MATCH("Min",PlayingTime!$B$2:$Z$2,0),0),0)</f>
        <v>1392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1392</v>
      </c>
      <c r="L25" s="31">
        <f>IFERROR(VLOOKUP(A25,PlayerStats!$B$1:$Z$999,MATCH("xG",PlayerStats!$B$2:$Z$2,0),0),0)</f>
        <v>0.3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0.3</v>
      </c>
      <c r="Q25" s="31">
        <f>IFERROR(VLOOKUP(A25,PlayerStats!$B$1:$Z$999,MATCH("xAG",PlayerStats!$B$2:$Z$2,0),0),0)</f>
        <v>5.7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5.7</v>
      </c>
      <c r="V25" s="41">
        <f t="shared" si="3"/>
        <v>82</v>
      </c>
      <c r="X25" s="42" t="str">
        <f>API!M25&amp;" "&amp;API!V25</f>
        <v>Benjamin White</v>
      </c>
      <c r="Y25" s="42">
        <f>API!AC25</f>
        <v>61</v>
      </c>
    </row>
    <row r="26" spans="1:25">
      <c r="A26" s="31" t="str">
        <f>IF([1]FINAL!A26=0,"",[1]FINAL!A26)</f>
        <v>Callum Wilson</v>
      </c>
      <c r="B26" s="31" t="str">
        <f>IF([1]FINAL!B26=0,"",[1]FINAL!B26)</f>
        <v>Wilson</v>
      </c>
      <c r="C26" s="31" t="str">
        <f>IF([1]FINAL!C26=0,"",[1]FINAL!C26)</f>
        <v>C Wilson</v>
      </c>
      <c r="D26" s="31" t="str">
        <f>IF([1]FINAL!D26=0,"",[1]FINAL!D26)</f>
        <v/>
      </c>
      <c r="E26" s="42" t="str">
        <f>[1]FINAL!M26</f>
        <v>NEW</v>
      </c>
      <c r="F26" s="43">
        <f>IFERROR(VLOOKUP($E26,Table2!$B$1:$C$21,MATCH("MP",Table2!$B$1:$C$1,0),0),"")</f>
        <v>16</v>
      </c>
      <c r="G26" s="32">
        <f>IFERROR(VLOOKUP(A26,PlayingTime!$B$1:$Z$999,MATCH("Min",PlayingTime!$B$2:$Z$2,0),0),0)</f>
        <v>511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511</v>
      </c>
      <c r="L26" s="31">
        <f>IFERROR(VLOOKUP(A26,PlayerStats!$B$1:$Z$999,MATCH("xG",PlayerStats!$B$2:$Z$2,0),0),0)</f>
        <v>6.1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6.1</v>
      </c>
      <c r="Q26" s="31">
        <f>IFERROR(VLOOKUP(A26,PlayerStats!$B$1:$Z$999,MATCH("xAG",PlayerStats!$B$2:$Z$2,0),0),0)</f>
        <v>0.2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0.2</v>
      </c>
      <c r="V26" s="41">
        <f t="shared" si="3"/>
        <v>50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Vitalii Mykolenko</v>
      </c>
      <c r="B27" s="31" t="str">
        <f>IF([1]FINAL!B27=0,"",[1]FINAL!B27)</f>
        <v>Mykolenko</v>
      </c>
      <c r="C27" s="31" t="str">
        <f>IF([1]FINAL!C27=0,"",[1]FINAL!C27)</f>
        <v>Vitaliy Mykolenko</v>
      </c>
      <c r="D27" s="31" t="str">
        <f>IF([1]FINAL!D27=0,"",[1]FINAL!D27)</f>
        <v/>
      </c>
      <c r="E27" s="42" t="str">
        <f>[1]FINAL!M27</f>
        <v>EVE</v>
      </c>
      <c r="F27" s="43">
        <f>IFERROR(VLOOKUP($E27,Table2!$B$1:$C$21,MATCH("MP",Table2!$B$1:$C$1,0),0),"")</f>
        <v>16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1077</v>
      </c>
      <c r="J27" s="32">
        <f>IFERROR(VLOOKUP(D27,PlayingTime!$B$1:$Z$999,MATCH("Min",PlayingTime!$B$2:$Z$2,0),0),0)</f>
        <v>0</v>
      </c>
      <c r="K27" s="37">
        <f t="shared" si="0"/>
        <v>1077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1.1000000000000001</v>
      </c>
      <c r="O27" s="31">
        <f>IFERROR(VLOOKUP(D27,PlayerStats!$B$1:$Z$999,MATCH("xG",PlayerStats!$B$2:$Z$2,0),0),0)</f>
        <v>0</v>
      </c>
      <c r="P27" s="39">
        <f t="shared" si="1"/>
        <v>1.1000000000000001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0.3</v>
      </c>
      <c r="T27" s="31">
        <f>IFERROR(VLOOKUP(D27,PlayerStats!$B$1:$Z$999,MATCH("xAG",PlayerStats!$B$2:$Z$2,0),0),0)</f>
        <v>0</v>
      </c>
      <c r="U27" s="39">
        <f t="shared" si="2"/>
        <v>0.3</v>
      </c>
      <c r="V27" s="41">
        <f t="shared" si="3"/>
        <v>62</v>
      </c>
      <c r="X27" s="42" t="str">
        <f>API!M27&amp;" "&amp;API!V27</f>
        <v>Oleksandr Zinchenko</v>
      </c>
      <c r="Y27" s="42">
        <f>API!AC27</f>
        <v>60</v>
      </c>
    </row>
    <row r="28" spans="1:25">
      <c r="A28" s="31" t="str">
        <f>IF([1]FINAL!A28=0,"",[1]FINAL!A28)</f>
        <v>Nicolas Jackson</v>
      </c>
      <c r="B28" s="31" t="str">
        <f>IF([1]FINAL!B28=0,"",[1]FINAL!B28)</f>
        <v>N.Jackson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16</v>
      </c>
      <c r="G28" s="32">
        <f>IFERROR(VLOOKUP(A28,PlayingTime!$B$1:$Z$999,MATCH("Min",PlayingTime!$B$2:$Z$2,0),0),0)</f>
        <v>1101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1101</v>
      </c>
      <c r="L28" s="31">
        <f>IFERROR(VLOOKUP(A28,PlayerStats!$B$1:$Z$999,MATCH("xG",PlayerStats!$B$2:$Z$2,0),0),0)</f>
        <v>8.6999999999999993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8.6999999999999993</v>
      </c>
      <c r="Q28" s="31">
        <f>IFERROR(VLOOKUP(A28,PlayerStats!$B$1:$Z$999,MATCH("xAG",PlayerStats!$B$2:$Z$2,0),0),0)</f>
        <v>1.1000000000000001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1.1000000000000001</v>
      </c>
      <c r="V28" s="41">
        <f t="shared" si="3"/>
        <v>52</v>
      </c>
      <c r="X28" s="42" t="str">
        <f>API!M28&amp;" "&amp;API!V28</f>
        <v>David Raya Martin</v>
      </c>
      <c r="Y28" s="42">
        <f>API!AC28</f>
        <v>40</v>
      </c>
    </row>
    <row r="29" spans="1:25">
      <c r="A29" s="31" t="str">
        <f>IF([1]FINAL!A29=0,"",[1]FINAL!A29)</f>
        <v>Anthony Gordon</v>
      </c>
      <c r="B29" s="31" t="str">
        <f>IF([1]FINAL!B29=0,"",[1]FINAL!B29)</f>
        <v>Gordon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NEW</v>
      </c>
      <c r="F29" s="43">
        <f>IFERROR(VLOOKUP($E29,Table2!$B$1:$C$21,MATCH("MP",Table2!$B$1:$C$1,0),0),"")</f>
        <v>16</v>
      </c>
      <c r="G29" s="32">
        <f>IFERROR(VLOOKUP(A29,PlayingTime!$B$1:$Z$999,MATCH("Min",PlayingTime!$B$2:$Z$2,0),0),0)</f>
        <v>1222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1222</v>
      </c>
      <c r="L29" s="31">
        <f>IFERROR(VLOOKUP(A29,PlayerStats!$B$1:$Z$999,MATCH("xG",PlayerStats!$B$2:$Z$2,0),0),0)</f>
        <v>4.5999999999999996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4.5999999999999996</v>
      </c>
      <c r="Q29" s="31">
        <f>IFERROR(VLOOKUP(A29,PlayerStats!$B$1:$Z$999,MATCH("xAG",PlayerStats!$B$2:$Z$2,0),0),0)</f>
        <v>2.2999999999999998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2.2999999999999998</v>
      </c>
      <c r="V29" s="41">
        <f t="shared" si="3"/>
        <v>83</v>
      </c>
      <c r="X29" s="42" t="str">
        <f>API!M29&amp;" "&amp;API!V29</f>
        <v>Declan Rice</v>
      </c>
      <c r="Y29" s="42">
        <f>API!AC29</f>
        <v>61</v>
      </c>
    </row>
    <row r="30" spans="1:25">
      <c r="A30" s="31" t="str">
        <f>IF([1]FINAL!A30=0,"",[1]FINAL!A30)</f>
        <v>Neal Maupay</v>
      </c>
      <c r="B30" s="31" t="str">
        <f>IF([1]FINAL!B30=0,"",[1]FINAL!B30)</f>
        <v>Maupay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BRE</v>
      </c>
      <c r="F30" s="43">
        <f>IFERROR(VLOOKUP($E30,Table2!$B$1:$C$21,MATCH("MP",Table2!$B$1:$C$1,0),0),"")</f>
        <v>16</v>
      </c>
      <c r="G30" s="32">
        <f>IFERROR(VLOOKUP(A30,PlayingTime!$B$1:$Z$999,MATCH("Min",PlayingTime!$B$2:$Z$2,0),0),0)</f>
        <v>555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555</v>
      </c>
      <c r="L30" s="31">
        <f>IFERROR(VLOOKUP(A30,PlayerStats!$B$1:$Z$999,MATCH("xG",PlayerStats!$B$2:$Z$2,0),0),0)</f>
        <v>3.6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3.6</v>
      </c>
      <c r="Q30" s="31">
        <f>IFERROR(VLOOKUP(A30,PlayerStats!$B$1:$Z$999,MATCH("xAG",PlayerStats!$B$2:$Z$2,0),0),0)</f>
        <v>1.4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1.4</v>
      </c>
      <c r="V30" s="41">
        <f t="shared" si="3"/>
        <v>35</v>
      </c>
      <c r="X30" s="42" t="str">
        <f>API!M30&amp;" "&amp;API!V30</f>
        <v>Reiss Nelson</v>
      </c>
      <c r="Y30" s="42">
        <f>API!AC30</f>
        <v>6</v>
      </c>
    </row>
    <row r="31" spans="1:25">
      <c r="A31" s="31" t="str">
        <f>IF([1]FINAL!A31=0,"",[1]FINAL!A31)</f>
        <v>Eberechi Eze</v>
      </c>
      <c r="B31" s="31" t="str">
        <f>IF([1]FINAL!B31=0,"",[1]FINAL!B31)</f>
        <v>Eze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CRY</v>
      </c>
      <c r="F31" s="43">
        <f>IFERROR(VLOOKUP($E31,Table2!$B$1:$C$21,MATCH("MP",Table2!$B$1:$C$1,0),0),"")</f>
        <v>16</v>
      </c>
      <c r="G31" s="32">
        <f>IFERROR(VLOOKUP(A31,PlayingTime!$B$1:$Z$999,MATCH("Min",PlayingTime!$B$2:$Z$2,0),0),0)</f>
        <v>798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798</v>
      </c>
      <c r="L31" s="31">
        <f>IFERROR(VLOOKUP(A31,PlayerStats!$B$1:$Z$999,MATCH("xG",PlayerStats!$B$2:$Z$2,0),0),0)</f>
        <v>3.3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3.3</v>
      </c>
      <c r="Q31" s="31">
        <f>IFERROR(VLOOKUP(A31,PlayerStats!$B$1:$Z$999,MATCH("xAG",PlayerStats!$B$2:$Z$2,0),0),0)</f>
        <v>1.9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1.9</v>
      </c>
      <c r="V31" s="41">
        <f t="shared" si="3"/>
        <v>36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Oleksandr Zinchenko</v>
      </c>
      <c r="B32" s="31" t="str">
        <f>IF([1]FINAL!B32=0,"",[1]FINAL!B32)</f>
        <v>Zinchenko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ARS</v>
      </c>
      <c r="F32" s="43">
        <f>IFERROR(VLOOKUP($E32,Table2!$B$1:$C$21,MATCH("MP",Table2!$B$1:$C$1,0),0),"")</f>
        <v>16</v>
      </c>
      <c r="G32" s="32">
        <f>IFERROR(VLOOKUP(A32,PlayingTime!$B$1:$Z$999,MATCH("Min",PlayingTime!$B$2:$Z$2,0),0),0)</f>
        <v>962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962</v>
      </c>
      <c r="L32" s="31">
        <f>IFERROR(VLOOKUP(A32,PlayerStats!$B$1:$Z$999,MATCH("xG",PlayerStats!$B$2:$Z$2,0),0),0)</f>
        <v>0.4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0.4</v>
      </c>
      <c r="Q32" s="31">
        <f>IFERROR(VLOOKUP(A32,PlayerStats!$B$1:$Z$999,MATCH("xAG",PlayerStats!$B$2:$Z$2,0),0),0)</f>
        <v>1.3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1.3</v>
      </c>
      <c r="V32" s="41">
        <f t="shared" si="3"/>
        <v>60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Chris Wood</v>
      </c>
      <c r="B33" s="31" t="str">
        <f>IF([1]FINAL!B33=0,"",[1]FINAL!B33)</f>
        <v>Wood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NFO</v>
      </c>
      <c r="F33" s="43">
        <f>IFERROR(VLOOKUP($E33,Table2!$B$1:$C$21,MATCH("MP",Table2!$B$1:$C$1,0),0),"")</f>
        <v>16</v>
      </c>
      <c r="G33" s="32">
        <f>IFERROR(VLOOKUP(A33,PlayingTime!$B$1:$Z$999,MATCH("Min",PlayingTime!$B$2:$Z$2,0),0),0)</f>
        <v>445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445</v>
      </c>
      <c r="L33" s="31">
        <f>IFERROR(VLOOKUP(A33,PlayerStats!$B$1:$Z$999,MATCH("xG",PlayerStats!$B$2:$Z$2,0),0),0)</f>
        <v>2.4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2.4</v>
      </c>
      <c r="Q33" s="31">
        <f>IFERROR(VLOOKUP(A33,PlayerStats!$B$1:$Z$999,MATCH("xAG",PlayerStats!$B$2:$Z$2,0),0),0)</f>
        <v>0.5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0.5</v>
      </c>
      <c r="V33" s="41">
        <f t="shared" si="3"/>
        <v>35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João Pedro Junqueira de Jesus</v>
      </c>
      <c r="B34" s="31" t="str">
        <f>IF([1]FINAL!B34=0,"",[1]FINAL!B34)</f>
        <v>João Pedro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16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845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845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5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5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1.5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1.5</v>
      </c>
      <c r="V34" s="41">
        <f t="shared" si="3"/>
        <v>50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Mohammed Kudus</v>
      </c>
      <c r="B35" s="31" t="str">
        <f>IF([1]FINAL!B35=0,"",[1]FINAL!B35)</f>
        <v>Kudus</v>
      </c>
      <c r="C35" s="31" t="str">
        <f>IF([1]FINAL!C35=0,"",[1]FINAL!C35)</f>
        <v>Kudus Mohammed</v>
      </c>
      <c r="D35" s="31" t="str">
        <f>IF([1]FINAL!D35=0,"",[1]FINAL!D35)</f>
        <v/>
      </c>
      <c r="E35" s="42" t="str">
        <f>[1]FINAL!M35</f>
        <v>WHU</v>
      </c>
      <c r="F35" s="43">
        <f>IFERROR(VLOOKUP($E35,Table2!$B$1:$C$21,MATCH("MP",Table2!$B$1:$C$1,0),0),"")</f>
        <v>16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699</v>
      </c>
      <c r="J35" s="32">
        <f>IFERROR(VLOOKUP(D35,PlayingTime!$B$1:$Z$999,MATCH("Min",PlayingTime!$B$2:$Z$2,0),0),0)</f>
        <v>0</v>
      </c>
      <c r="K35" s="37">
        <f t="shared" si="0"/>
        <v>699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1.1000000000000001</v>
      </c>
      <c r="O35" s="31">
        <f>IFERROR(VLOOKUP(D35,PlayerStats!$B$1:$Z$999,MATCH("xG",PlayerStats!$B$2:$Z$2,0),0),0)</f>
        <v>0</v>
      </c>
      <c r="P35" s="39">
        <f t="shared" si="1"/>
        <v>1.1000000000000001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1.1000000000000001</v>
      </c>
      <c r="T35" s="31">
        <f>IFERROR(VLOOKUP(D35,PlayerStats!$B$1:$Z$999,MATCH("xAG",PlayerStats!$B$2:$Z$2,0),0),0)</f>
        <v>0</v>
      </c>
      <c r="U35" s="39">
        <f t="shared" si="2"/>
        <v>1.1000000000000001</v>
      </c>
      <c r="V35" s="41">
        <f t="shared" si="3"/>
        <v>48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Konstantinos Tsimikas</v>
      </c>
      <c r="B36" s="31" t="str">
        <f>IF([1]FINAL!B36=0,"",[1]FINAL!B36)</f>
        <v>Tsimikas</v>
      </c>
      <c r="C36" s="31" t="str">
        <f>IF([1]FINAL!C36=0,"",[1]FINAL!C36)</f>
        <v>Kostas Tsimikas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16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540</v>
      </c>
      <c r="J36" s="32">
        <f>IFERROR(VLOOKUP(D36,PlayingTime!$B$1:$Z$999,MATCH("Min",PlayingTime!$B$2:$Z$2,0),0),0)</f>
        <v>0</v>
      </c>
      <c r="K36" s="37">
        <f t="shared" si="0"/>
        <v>540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0.1</v>
      </c>
      <c r="O36" s="31">
        <f>IFERROR(VLOOKUP(D36,PlayerStats!$B$1:$Z$999,MATCH("xG",PlayerStats!$B$2:$Z$2,0),0),0)</f>
        <v>0</v>
      </c>
      <c r="P36" s="39">
        <f t="shared" si="1"/>
        <v>0.1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0.8</v>
      </c>
      <c r="T36" s="31">
        <f>IFERROR(VLOOKUP(D36,PlayerStats!$B$1:$Z$999,MATCH("xAG",PlayerStats!$B$2:$Z$2,0),0),0)</f>
        <v>0</v>
      </c>
      <c r="U36" s="39">
        <f t="shared" si="2"/>
        <v>0.8</v>
      </c>
      <c r="V36" s="41">
        <f t="shared" si="3"/>
        <v>37</v>
      </c>
      <c r="X36" s="42" t="str">
        <f>API!M36&amp;" "&amp;API!V36</f>
        <v>Alexandre Moreno Lopera</v>
      </c>
      <c r="Y36" s="42">
        <f>API!AC36</f>
        <v>3</v>
      </c>
    </row>
    <row r="37" spans="1:25">
      <c r="A37" s="31" t="str">
        <f>IF([1]FINAL!A37=0,"",[1]FINAL!A37)</f>
        <v>Scott McTominay</v>
      </c>
      <c r="B37" s="31" t="str">
        <f>IF([1]FINAL!B37=0,"",[1]FINAL!B37)</f>
        <v>McTominay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MUN</v>
      </c>
      <c r="F37" s="43">
        <f>IFERROR(VLOOKUP($E37,Table2!$B$1:$C$21,MATCH("MP",Table2!$B$1:$C$1,0),0),"")</f>
        <v>16</v>
      </c>
      <c r="G37" s="32">
        <f>IFERROR(VLOOKUP(A37,PlayingTime!$B$1:$Z$999,MATCH("Min",PlayingTime!$B$2:$Z$2,0),0),0)</f>
        <v>879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879</v>
      </c>
      <c r="L37" s="31">
        <f>IFERROR(VLOOKUP(A37,PlayerStats!$B$1:$Z$999,MATCH("xG",PlayerStats!$B$2:$Z$2,0),0),0)</f>
        <v>3.3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3.3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</v>
      </c>
      <c r="V37" s="41">
        <f t="shared" si="3"/>
        <v>57</v>
      </c>
      <c r="X37" s="42" t="str">
        <f>API!M37&amp;" "&amp;API!V37</f>
        <v>Leon Bailey</v>
      </c>
      <c r="Y37" s="42">
        <f>API!AC37</f>
        <v>59</v>
      </c>
    </row>
    <row r="38" spans="1:25">
      <c r="A38" s="31" t="str">
        <f>IF([1]FINAL!A38=0,"",[1]FINAL!A38)</f>
        <v>Moussa Diaby</v>
      </c>
      <c r="B38" s="31" t="str">
        <f>IF([1]FINAL!B38=0,"",[1]FINAL!B38)</f>
        <v>Diaby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AVL</v>
      </c>
      <c r="F38" s="43">
        <f>IFERROR(VLOOKUP($E38,Table2!$B$1:$C$21,MATCH("MP",Table2!$B$1:$C$1,0),0),"")</f>
        <v>16</v>
      </c>
      <c r="G38" s="32">
        <f>IFERROR(VLOOKUP(A38,PlayingTime!$B$1:$Z$999,MATCH("Min",PlayingTime!$B$2:$Z$2,0),0),0)</f>
        <v>1057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1057</v>
      </c>
      <c r="L38" s="31">
        <f>IFERROR(VLOOKUP(A38,PlayerStats!$B$1:$Z$999,MATCH("xG",PlayerStats!$B$2:$Z$2,0),0),0)</f>
        <v>2.7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2.7</v>
      </c>
      <c r="Q38" s="31">
        <f>IFERROR(VLOOKUP(A38,PlayerStats!$B$1:$Z$999,MATCH("xAG",PlayerStats!$B$2:$Z$2,0),0),0)</f>
        <v>4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4</v>
      </c>
      <c r="V38" s="41">
        <f t="shared" si="3"/>
        <v>72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Bernardo Veiga de Carvalho e Silva</v>
      </c>
      <c r="B39" s="31" t="str">
        <f>IF([1]FINAL!B39=0,"",[1]FINAL!B39)</f>
        <v>Bernardo</v>
      </c>
      <c r="C39" s="31" t="str">
        <f>IF([1]FINAL!C39=0,"",[1]FINAL!C39)</f>
        <v>B Silva</v>
      </c>
      <c r="D39" s="31" t="str">
        <f>IF([1]FINAL!D39=0,"",[1]FINAL!D39)</f>
        <v>Bernardo Silva</v>
      </c>
      <c r="E39" s="42" t="str">
        <f>[1]FINAL!M39</f>
        <v>MCI</v>
      </c>
      <c r="F39" s="43">
        <f>IFERROR(VLOOKUP($E39,Table2!$B$1:$C$21,MATCH("MP",Table2!$B$1:$C$1,0),0),"")</f>
        <v>16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1088</v>
      </c>
      <c r="K39" s="37">
        <f t="shared" si="0"/>
        <v>1088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1.1000000000000001</v>
      </c>
      <c r="P39" s="39">
        <f t="shared" si="1"/>
        <v>1.1000000000000001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3.9</v>
      </c>
      <c r="U39" s="39">
        <f t="shared" si="2"/>
        <v>3.9</v>
      </c>
      <c r="V39" s="41">
        <f t="shared" si="3"/>
        <v>63</v>
      </c>
      <c r="X39" s="42" t="str">
        <f>API!M39&amp;" "&amp;API!V39</f>
        <v>Matty Cash</v>
      </c>
      <c r="Y39" s="42">
        <f>API!AC39</f>
        <v>47</v>
      </c>
    </row>
    <row r="40" spans="1:25">
      <c r="A40" s="31" t="str">
        <f>IF([1]FINAL!A40=0,"",[1]FINAL!A40)</f>
        <v>Nathan Patterson</v>
      </c>
      <c r="B40" s="31" t="str">
        <f>IF([1]FINAL!B40=0,"",[1]FINAL!B40)</f>
        <v>Patterson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EVE</v>
      </c>
      <c r="F40" s="43">
        <f>IFERROR(VLOOKUP($E40,Table2!$B$1:$C$21,MATCH("MP",Table2!$B$1:$C$1,0),0),"")</f>
        <v>16</v>
      </c>
      <c r="G40" s="32">
        <f>IFERROR(VLOOKUP(A40,PlayingTime!$B$1:$Z$999,MATCH("Min",PlayingTime!$B$2:$Z$2,0),0),0)</f>
        <v>619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619</v>
      </c>
      <c r="L40" s="31">
        <f>IFERROR(VLOOKUP(A40,PlayerStats!$B$1:$Z$999,MATCH("xG",PlayerStats!$B$2:$Z$2,0),0),0)</f>
        <v>0.3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0.3</v>
      </c>
      <c r="Q40" s="31">
        <f>IFERROR(VLOOKUP(A40,PlayerStats!$B$1:$Z$999,MATCH("xAG",PlayerStats!$B$2:$Z$2,0),0),0)</f>
        <v>1.4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1.4</v>
      </c>
      <c r="V40" s="41">
        <f t="shared" si="3"/>
        <v>26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Takehiro Tomiyasu</v>
      </c>
      <c r="B41" s="31" t="str">
        <f>IF([1]FINAL!B41=0,"",[1]FINAL!B41)</f>
        <v>Tomiyasu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16</v>
      </c>
      <c r="G41" s="32">
        <f>IFERROR(VLOOKUP(A41,PlayingTime!$B$1:$Z$999,MATCH("Min",PlayingTime!$B$2:$Z$2,0),0),0)</f>
        <v>589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589</v>
      </c>
      <c r="L41" s="31">
        <f>IFERROR(VLOOKUP(A41,PlayerStats!$B$1:$Z$999,MATCH("xG",PlayerStats!$B$2:$Z$2,0),0),0)</f>
        <v>0.5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0.5</v>
      </c>
      <c r="Q41" s="31">
        <f>IFERROR(VLOOKUP(A41,PlayerStats!$B$1:$Z$999,MATCH("xAG",PlayerStats!$B$2:$Z$2,0),0),0)</f>
        <v>0.2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0.2</v>
      </c>
      <c r="V41" s="41">
        <f t="shared" si="3"/>
        <v>38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Marcus Tavernier</v>
      </c>
      <c r="B42" s="31" t="str">
        <f>IF([1]FINAL!B42=0,"",[1]FINAL!B42)</f>
        <v>Tavernier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BOU</v>
      </c>
      <c r="F42" s="43">
        <f>IFERROR(VLOOKUP($E42,Table2!$B$1:$C$21,MATCH("MP",Table2!$B$1:$C$1,0),0),"")</f>
        <v>16</v>
      </c>
      <c r="G42" s="32">
        <f>IFERROR(VLOOKUP(A42,PlayingTime!$B$1:$Z$999,MATCH("Min",PlayingTime!$B$2:$Z$2,0),0),0)</f>
        <v>903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903</v>
      </c>
      <c r="L42" s="31">
        <f>IFERROR(VLOOKUP(A42,PlayerStats!$B$1:$Z$999,MATCH("xG",PlayerStats!$B$2:$Z$2,0),0),0)</f>
        <v>2.2000000000000002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2.2000000000000002</v>
      </c>
      <c r="Q42" s="31">
        <f>IFERROR(VLOOKUP(A42,PlayerStats!$B$1:$Z$999,MATCH("xAG",PlayerStats!$B$2:$Z$2,0),0),0)</f>
        <v>2.6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2.6</v>
      </c>
      <c r="V42" s="41">
        <f t="shared" si="3"/>
        <v>49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Abdoulaye Doucouré</v>
      </c>
      <c r="B43" s="31" t="str">
        <f>IF([1]FINAL!B43=0,"",[1]FINAL!B43)</f>
        <v>A.Doucoure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EVE</v>
      </c>
      <c r="F43" s="43">
        <f>IFERROR(VLOOKUP($E43,Table2!$B$1:$C$21,MATCH("MP",Table2!$B$1:$C$1,0),0),"")</f>
        <v>16</v>
      </c>
      <c r="G43" s="32">
        <f>IFERROR(VLOOKUP(A43,PlayingTime!$B$1:$Z$999,MATCH("Min",PlayingTime!$B$2:$Z$2,0),0),0)</f>
        <v>1395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1395</v>
      </c>
      <c r="L43" s="31">
        <f>IFERROR(VLOOKUP(A43,PlayerStats!$B$1:$Z$999,MATCH("xG",PlayerStats!$B$2:$Z$2,0),0),0)</f>
        <v>5.0999999999999996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5.0999999999999996</v>
      </c>
      <c r="Q43" s="31">
        <f>IFERROR(VLOOKUP(A43,PlayerStats!$B$1:$Z$999,MATCH("xAG",PlayerStats!$B$2:$Z$2,0),0),0)</f>
        <v>2.1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2.1</v>
      </c>
      <c r="V43" s="41">
        <f t="shared" si="3"/>
        <v>75</v>
      </c>
      <c r="X43" s="42" t="str">
        <f>API!M43&amp;" "&amp;API!V43</f>
        <v>Leander Dendoncker</v>
      </c>
      <c r="Y43" s="42">
        <f>API!AC43</f>
        <v>5</v>
      </c>
    </row>
    <row r="44" spans="1:25">
      <c r="A44" s="31" t="str">
        <f>IF([1]FINAL!A44=0,"",[1]FINAL!A44)</f>
        <v>Bruno Borges Fernandes</v>
      </c>
      <c r="B44" s="31" t="str">
        <f>IF([1]FINAL!B44=0,"",[1]FINAL!B44)</f>
        <v>B.Fernandes</v>
      </c>
      <c r="C44" s="31" t="str">
        <f>IF([1]FINAL!C44=0,"",[1]FINAL!C44)</f>
        <v>Bruno Fernandes</v>
      </c>
      <c r="D44" s="31" t="str">
        <f>IF([1]FINAL!D44=0,"",[1]FINAL!D44)</f>
        <v/>
      </c>
      <c r="E44" s="42" t="str">
        <f>[1]FINAL!M44</f>
        <v>MUN</v>
      </c>
      <c r="F44" s="43">
        <f>IFERROR(VLOOKUP($E44,Table2!$B$1:$C$21,MATCH("MP",Table2!$B$1:$C$1,0),0),"")</f>
        <v>16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1440</v>
      </c>
      <c r="J44" s="32">
        <f>IFERROR(VLOOKUP(D44,PlayingTime!$B$1:$Z$999,MATCH("Min",PlayingTime!$B$2:$Z$2,0),0),0)</f>
        <v>0</v>
      </c>
      <c r="K44" s="37">
        <f t="shared" si="0"/>
        <v>1440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4.5</v>
      </c>
      <c r="O44" s="31">
        <f>IFERROR(VLOOKUP(D44,PlayerStats!$B$1:$Z$999,MATCH("xG",PlayerStats!$B$2:$Z$2,0),0),0)</f>
        <v>0</v>
      </c>
      <c r="P44" s="39">
        <f t="shared" si="1"/>
        <v>4.5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5.8</v>
      </c>
      <c r="T44" s="31">
        <f>IFERROR(VLOOKUP(D44,PlayerStats!$B$1:$Z$999,MATCH("xAG",PlayerStats!$B$2:$Z$2,0),0),0)</f>
        <v>0</v>
      </c>
      <c r="U44" s="39">
        <f t="shared" si="2"/>
        <v>5.8</v>
      </c>
      <c r="V44" s="41">
        <f t="shared" si="3"/>
        <v>64</v>
      </c>
      <c r="X44" s="42" t="str">
        <f>API!M44&amp;" "&amp;API!V44</f>
        <v>Diego Carlos Santos Silva</v>
      </c>
      <c r="Y44" s="42">
        <f>API!AC44</f>
        <v>23</v>
      </c>
    </row>
    <row r="45" spans="1:25">
      <c r="A45" s="31" t="str">
        <f>IF([1]FINAL!A45=0,"",[1]FINAL!A45)</f>
        <v>Taiwo Awoniyi</v>
      </c>
      <c r="B45" s="31" t="str">
        <f>IF([1]FINAL!B45=0,"",[1]FINAL!B45)</f>
        <v>Awoniyi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NFO</v>
      </c>
      <c r="F45" s="43">
        <f>IFERROR(VLOOKUP($E45,Table2!$B$1:$C$21,MATCH("MP",Table2!$B$1:$C$1,0),0),"")</f>
        <v>16</v>
      </c>
      <c r="G45" s="32">
        <f>IFERROR(VLOOKUP(A45,PlayingTime!$B$1:$Z$999,MATCH("Min",PlayingTime!$B$2:$Z$2,0),0),0)</f>
        <v>666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666</v>
      </c>
      <c r="L45" s="31">
        <f>IFERROR(VLOOKUP(A45,PlayerStats!$B$1:$Z$999,MATCH("xG",PlayerStats!$B$2:$Z$2,0),0),0)</f>
        <v>3.6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3.6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42</v>
      </c>
      <c r="X45" s="42" t="str">
        <f>API!M45&amp;" "&amp;API!V45</f>
        <v>Lucas Digne</v>
      </c>
      <c r="Y45" s="42">
        <f>API!AC45</f>
        <v>49</v>
      </c>
    </row>
    <row r="46" spans="1:25">
      <c r="A46" s="31" t="str">
        <f>IF([1]FINAL!A46=0,"",[1]FINAL!A46)</f>
        <v>Jacob Bruun Larsen</v>
      </c>
      <c r="B46" s="31" t="str">
        <f>IF([1]FINAL!B46=0,"",[1]FINAL!B46)</f>
        <v>Bruun Larsen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BUR</v>
      </c>
      <c r="F46" s="43">
        <f>IFERROR(VLOOKUP($E46,Table2!$B$1:$C$21,MATCH("MP",Table2!$B$1:$C$1,0),0),"")</f>
        <v>16</v>
      </c>
      <c r="G46" s="32">
        <f>IFERROR(VLOOKUP(A46,PlayingTime!$B$1:$Z$999,MATCH("Min",PlayingTime!$B$2:$Z$2,0),0),0)</f>
        <v>324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324</v>
      </c>
      <c r="L46" s="31">
        <f>IFERROR(VLOOKUP(A46,PlayerStats!$B$1:$Z$999,MATCH("xG",PlayerStats!$B$2:$Z$2,0),0),0)</f>
        <v>1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</v>
      </c>
      <c r="Q46" s="31">
        <f>IFERROR(VLOOKUP(A46,PlayerStats!$B$1:$Z$999,MATCH("xAG",PlayerStats!$B$2:$Z$2,0),0),0)</f>
        <v>0.4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0.4</v>
      </c>
      <c r="V46" s="41">
        <f t="shared" si="3"/>
        <v>26</v>
      </c>
      <c r="X46" s="42" t="str">
        <f>API!M46&amp;" "&amp;API!V46</f>
        <v>Douglas Luiz Soares de Paulo</v>
      </c>
      <c r="Y46" s="42">
        <f>API!AC46</f>
        <v>74</v>
      </c>
    </row>
    <row r="47" spans="1:25">
      <c r="A47" s="31" t="str">
        <f>IF([1]FINAL!A47=0,"",[1]FINAL!A47)</f>
        <v>Hwang Hee-chan</v>
      </c>
      <c r="B47" s="31" t="str">
        <f>IF([1]FINAL!B47=0,"",[1]FINAL!B47)</f>
        <v>Hee Chan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WOL</v>
      </c>
      <c r="F47" s="43">
        <f>IFERROR(VLOOKUP($E47,Table2!$B$1:$C$21,MATCH("MP",Table2!$B$1:$C$1,0),0),"")</f>
        <v>16</v>
      </c>
      <c r="G47" s="32">
        <f>IFERROR(VLOOKUP(A47,PlayingTime!$B$1:$Z$999,MATCH("Min",PlayingTime!$B$2:$Z$2,0),0),0)</f>
        <v>1134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1134</v>
      </c>
      <c r="L47" s="31">
        <f>IFERROR(VLOOKUP(A47,PlayerStats!$B$1:$Z$999,MATCH("xG",PlayerStats!$B$2:$Z$2,0),0),0)</f>
        <v>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4</v>
      </c>
      <c r="Q47" s="31">
        <f>IFERROR(VLOOKUP(A47,PlayerStats!$B$1:$Z$999,MATCH("xAG",PlayerStats!$B$2:$Z$2,0),0),0)</f>
        <v>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</v>
      </c>
      <c r="V47" s="41">
        <f t="shared" si="3"/>
        <v>76</v>
      </c>
      <c r="X47" s="42" t="str">
        <f>API!M47&amp;" "&amp;API!V47</f>
        <v>Jhon Durán</v>
      </c>
      <c r="Y47" s="42">
        <f>API!AC47</f>
        <v>17</v>
      </c>
    </row>
    <row r="48" spans="1:25">
      <c r="A48" s="31" t="str">
        <f>IF([1]FINAL!A48=0,"",[1]FINAL!A48)</f>
        <v>Gabriel Fernando de Jesus</v>
      </c>
      <c r="B48" s="31" t="str">
        <f>IF([1]FINAL!B48=0,"",[1]FINAL!B48)</f>
        <v>G.Jesus</v>
      </c>
      <c r="C48" s="31" t="str">
        <f>IF([1]FINAL!C48=0,"",[1]FINAL!C48)</f>
        <v>Gabriel Jesus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16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666</v>
      </c>
      <c r="J48" s="32">
        <f>IFERROR(VLOOKUP(D48,PlayingTime!$B$1:$Z$999,MATCH("Min",PlayingTime!$B$2:$Z$2,0),0),0)</f>
        <v>0</v>
      </c>
      <c r="K48" s="37">
        <f t="shared" si="0"/>
        <v>666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3.6</v>
      </c>
      <c r="O48" s="31">
        <f>IFERROR(VLOOKUP(D48,PlayerStats!$B$1:$Z$999,MATCH("xG",PlayerStats!$B$2:$Z$2,0),0),0)</f>
        <v>0</v>
      </c>
      <c r="P48" s="39">
        <f t="shared" si="1"/>
        <v>3.6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1.1000000000000001</v>
      </c>
      <c r="T48" s="31">
        <f>IFERROR(VLOOKUP(D48,PlayerStats!$B$1:$Z$999,MATCH("xAG",PlayerStats!$B$2:$Z$2,0),0),0)</f>
        <v>0</v>
      </c>
      <c r="U48" s="39">
        <f t="shared" si="2"/>
        <v>1.1000000000000001</v>
      </c>
      <c r="V48" s="41">
        <f t="shared" si="3"/>
        <v>35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Phil Foden</v>
      </c>
      <c r="B49" s="31" t="str">
        <f>IF([1]FINAL!B49=0,"",[1]FINAL!B49)</f>
        <v>Foden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MCI</v>
      </c>
      <c r="F49" s="43">
        <f>IFERROR(VLOOKUP($E49,Table2!$B$1:$C$21,MATCH("MP",Table2!$B$1:$C$1,0),0),"")</f>
        <v>16</v>
      </c>
      <c r="G49" s="32">
        <f>IFERROR(VLOOKUP(A49,PlayingTime!$B$1:$Z$999,MATCH("Min",PlayingTime!$B$2:$Z$2,0),0),0)</f>
        <v>1244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1244</v>
      </c>
      <c r="L49" s="31">
        <f>IFERROR(VLOOKUP(A49,PlayerStats!$B$1:$Z$999,MATCH("xG",PlayerStats!$B$2:$Z$2,0),0),0)</f>
        <v>3.7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3.7</v>
      </c>
      <c r="Q49" s="31">
        <f>IFERROR(VLOOKUP(A49,PlayerStats!$B$1:$Z$999,MATCH("xAG",PlayerStats!$B$2:$Z$2,0),0),0)</f>
        <v>2.1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2.1</v>
      </c>
      <c r="V49" s="41">
        <f t="shared" si="3"/>
        <v>71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Harry Toffolo</v>
      </c>
      <c r="B50" s="31" t="str">
        <f>IF([1]FINAL!B50=0,"",[1]FINAL!B50)</f>
        <v>Toffolo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16</v>
      </c>
      <c r="G50" s="32">
        <f>IFERROR(VLOOKUP(A50,PlayingTime!$B$1:$Z$999,MATCH("Min",PlayingTime!$B$2:$Z$2,0),0),0)</f>
        <v>744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744</v>
      </c>
      <c r="L50" s="31">
        <f>IFERROR(VLOOKUP(A50,PlayerStats!$B$1:$Z$999,MATCH("xG",PlayerStats!$B$2:$Z$2,0),0),0)</f>
        <v>1.3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1.3</v>
      </c>
      <c r="Q50" s="31">
        <f>IFERROR(VLOOKUP(A50,PlayerStats!$B$1:$Z$999,MATCH("xAG",PlayerStats!$B$2:$Z$2,0),0),0)</f>
        <v>0.8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0.8</v>
      </c>
      <c r="V50" s="41">
        <f t="shared" si="3"/>
        <v>38</v>
      </c>
      <c r="X50" s="42" t="str">
        <f>API!M50&amp;" "&amp;API!V50</f>
        <v>Boubacar Kamara</v>
      </c>
      <c r="Y50" s="42">
        <f>API!AC50</f>
        <v>29</v>
      </c>
    </row>
    <row r="51" spans="1:25">
      <c r="A51" s="31" t="str">
        <f>IF([1]FINAL!A51=0,"",[1]FINAL!A51)</f>
        <v>Jonny Evans</v>
      </c>
      <c r="B51" s="31" t="str">
        <f>IF([1]FINAL!B51=0,"",[1]FINAL!B51)</f>
        <v>Evans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16</v>
      </c>
      <c r="G51" s="32">
        <f>IFERROR(VLOOKUP(A51,PlayingTime!$B$1:$Z$999,MATCH("Min",PlayingTime!$B$2:$Z$2,0),0),0)</f>
        <v>461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461</v>
      </c>
      <c r="L51" s="31">
        <f>IFERROR(VLOOKUP(A51,PlayerStats!$B$1:$Z$999,MATCH("xG",PlayerStats!$B$2:$Z$2,0),0),0)</f>
        <v>0.1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0.1</v>
      </c>
      <c r="Q51" s="31">
        <f>IFERROR(VLOOKUP(A51,PlayerStats!$B$1:$Z$999,MATCH("xAG",PlayerStats!$B$2:$Z$2,0),0),0)</f>
        <v>0.2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0.2</v>
      </c>
      <c r="V51" s="41">
        <f t="shared" si="3"/>
        <v>24</v>
      </c>
      <c r="X51" s="42" t="str">
        <f>API!M51&amp;" "&amp;API!V51</f>
        <v>Ezri Konsa Ngoyo</v>
      </c>
      <c r="Y51" s="42">
        <f>API!AC51</f>
        <v>48</v>
      </c>
    </row>
    <row r="52" spans="1:25">
      <c r="A52" s="31" t="str">
        <f>IF([1]FINAL!A52=0,"",[1]FINAL!A52)</f>
        <v>James Ward-Prowse</v>
      </c>
      <c r="B52" s="31" t="str">
        <f>IF([1]FINAL!B52=0,"",[1]FINAL!B52)</f>
        <v>Ward-Prowse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WHU</v>
      </c>
      <c r="F52" s="43">
        <f>IFERROR(VLOOKUP($E52,Table2!$B$1:$C$21,MATCH("MP",Table2!$B$1:$C$1,0),0),"")</f>
        <v>16</v>
      </c>
      <c r="G52" s="32">
        <f>IFERROR(VLOOKUP(A52,PlayingTime!$B$1:$Z$999,MATCH("Min",PlayingTime!$B$2:$Z$2,0),0),0)</f>
        <v>1322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1322</v>
      </c>
      <c r="L52" s="31">
        <f>IFERROR(VLOOKUP(A52,PlayerStats!$B$1:$Z$999,MATCH("xG",PlayerStats!$B$2:$Z$2,0),0),0)</f>
        <v>3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3</v>
      </c>
      <c r="Q52" s="31">
        <f>IFERROR(VLOOKUP(A52,PlayerStats!$B$1:$Z$999,MATCH("xAG",PlayerStats!$B$2:$Z$2,0),0),0)</f>
        <v>3.4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3.4</v>
      </c>
      <c r="V52" s="41">
        <f t="shared" si="3"/>
        <v>67</v>
      </c>
      <c r="X52" s="42" t="str">
        <f>API!M52&amp;" "&amp;API!V52</f>
        <v>Emiliano Martínez Romero</v>
      </c>
      <c r="Y52" s="42">
        <f>API!AC52</f>
        <v>55</v>
      </c>
    </row>
    <row r="53" spans="1:25">
      <c r="A53" s="31" t="str">
        <f>IF([1]FINAL!A53=0,"",[1]FINAL!A53)</f>
        <v>Julián Álvarez</v>
      </c>
      <c r="B53" s="31" t="str">
        <f>IF([1]FINAL!B53=0,"",[1]FINAL!B53)</f>
        <v>J.Alvarez</v>
      </c>
      <c r="C53" s="31" t="str">
        <f>IF([1]FINAL!C53=0,"",[1]FINAL!C53)</f>
        <v>Alvarez</v>
      </c>
      <c r="D53" s="31" t="str">
        <f>IF([1]FINAL!D53=0,"",[1]FINAL!D53)</f>
        <v>Julian Alvarez</v>
      </c>
      <c r="E53" s="42" t="str">
        <f>[1]FINAL!M53</f>
        <v>MCI</v>
      </c>
      <c r="F53" s="43">
        <f>IFERROR(VLOOKUP($E53,Table2!$B$1:$C$21,MATCH("MP",Table2!$B$1:$C$1,0),0),"")</f>
        <v>16</v>
      </c>
      <c r="G53" s="32">
        <f>IFERROR(VLOOKUP(A53,PlayingTime!$B$1:$Z$999,MATCH("Min",PlayingTime!$B$2:$Z$2,0),0),0)</f>
        <v>1318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1318</v>
      </c>
      <c r="L53" s="31">
        <f>IFERROR(VLOOKUP(A53,PlayerStats!$B$1:$Z$999,MATCH("xG",PlayerStats!$B$2:$Z$2,0),0),0)</f>
        <v>4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4</v>
      </c>
      <c r="Q53" s="31">
        <f>IFERROR(VLOOKUP(A53,PlayerStats!$B$1:$Z$999,MATCH("xAG",PlayerStats!$B$2:$Z$2,0),0),0)</f>
        <v>4.2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4.2</v>
      </c>
      <c r="V53" s="41">
        <f t="shared" si="3"/>
        <v>80</v>
      </c>
      <c r="X53" s="42" t="str">
        <f>API!M53&amp;" "&amp;API!V53</f>
        <v>John McGinn</v>
      </c>
      <c r="Y53" s="42">
        <f>API!AC53</f>
        <v>66</v>
      </c>
    </row>
    <row r="54" spans="1:25">
      <c r="A54" s="31" t="str">
        <f>IF([1]FINAL!A54=0,"",[1]FINAL!A54)</f>
        <v>Harry Wilson</v>
      </c>
      <c r="B54" s="31" t="str">
        <f>IF([1]FINAL!B54=0,"",[1]FINAL!B54)</f>
        <v>Wilson</v>
      </c>
      <c r="C54" s="31" t="str">
        <f>IF([1]FINAL!C54=0,"",[1]FINAL!C54)</f>
        <v>H Wilson</v>
      </c>
      <c r="D54" s="31" t="str">
        <f>IF([1]FINAL!D54=0,"",[1]FINAL!D54)</f>
        <v/>
      </c>
      <c r="E54" s="42" t="str">
        <f>[1]FINAL!M54</f>
        <v>FUL</v>
      </c>
      <c r="F54" s="43">
        <f>IFERROR(VLOOKUP($E54,Table2!$B$1:$C$21,MATCH("MP",Table2!$B$1:$C$1,0),0),"")</f>
        <v>16</v>
      </c>
      <c r="G54" s="32">
        <f>IFERROR(VLOOKUP(A54,PlayingTime!$B$1:$Z$999,MATCH("Min",PlayingTime!$B$2:$Z$2,0),0),0)</f>
        <v>833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833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2.1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2.1</v>
      </c>
      <c r="V54" s="41">
        <f t="shared" si="3"/>
        <v>46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Kaoru Mitoma</v>
      </c>
      <c r="B55" s="31" t="str">
        <f>IF([1]FINAL!B55=0,"",[1]FINAL!B55)</f>
        <v>Mitoma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BHA</v>
      </c>
      <c r="F55" s="43">
        <f>IFERROR(VLOOKUP($E55,Table2!$B$1:$C$21,MATCH("MP",Table2!$B$1:$C$1,0),0),"")</f>
        <v>16</v>
      </c>
      <c r="G55" s="32">
        <f>IFERROR(VLOOKUP(A55,PlayingTime!$B$1:$Z$999,MATCH("Min",PlayingTime!$B$2:$Z$2,0),0),0)</f>
        <v>1149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1149</v>
      </c>
      <c r="L55" s="31">
        <f>IFERROR(VLOOKUP(A55,PlayerStats!$B$1:$Z$999,MATCH("xG",PlayerStats!$B$2:$Z$2,0),0),0)</f>
        <v>3.1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3.1</v>
      </c>
      <c r="Q55" s="31">
        <f>IFERROR(VLOOKUP(A55,PlayerStats!$B$1:$Z$999,MATCH("xAG",PlayerStats!$B$2:$Z$2,0),0),0)</f>
        <v>2.2000000000000002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2.2000000000000002</v>
      </c>
      <c r="V55" s="41">
        <f t="shared" si="3"/>
        <v>60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Philip Billing</v>
      </c>
      <c r="B56" s="31" t="str">
        <f>IF([1]FINAL!B56=0,"",[1]FINAL!B56)</f>
        <v>Billing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BOU</v>
      </c>
      <c r="F56" s="43">
        <f>IFERROR(VLOOKUP($E56,Table2!$B$1:$C$21,MATCH("MP",Table2!$B$1:$C$1,0),0),"")</f>
        <v>16</v>
      </c>
      <c r="G56" s="32">
        <f>IFERROR(VLOOKUP(A56,PlayingTime!$B$1:$Z$999,MATCH("Min",PlayingTime!$B$2:$Z$2,0),0),0)</f>
        <v>1039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1039</v>
      </c>
      <c r="L56" s="31">
        <f>IFERROR(VLOOKUP(A56,PlayerStats!$B$1:$Z$999,MATCH("xG",PlayerStats!$B$2:$Z$2,0),0),0)</f>
        <v>2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</v>
      </c>
      <c r="Q56" s="31">
        <f>IFERROR(VLOOKUP(A56,PlayerStats!$B$1:$Z$999,MATCH("xAG",PlayerStats!$B$2:$Z$2,0),0),0)</f>
        <v>2.2999999999999998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2.2999999999999998</v>
      </c>
      <c r="V56" s="41">
        <f t="shared" si="3"/>
        <v>43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Benjamin White</v>
      </c>
      <c r="B57" s="31" t="str">
        <f>IF([1]FINAL!B57=0,"",[1]FINAL!B57)</f>
        <v>White</v>
      </c>
      <c r="C57" s="31" t="str">
        <f>IF([1]FINAL!C57=0,"",[1]FINAL!C57)</f>
        <v>B White</v>
      </c>
      <c r="D57" s="31" t="str">
        <f>IF([1]FINAL!D57=0,"",[1]FINAL!D57)</f>
        <v>Ben White</v>
      </c>
      <c r="E57" s="42" t="str">
        <f>[1]FINAL!M57</f>
        <v>ARS</v>
      </c>
      <c r="F57" s="43">
        <f>IFERROR(VLOOKUP($E57,Table2!$B$1:$C$21,MATCH("MP",Table2!$B$1:$C$1,0),0),"")</f>
        <v>16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1140</v>
      </c>
      <c r="K57" s="37">
        <f t="shared" si="0"/>
        <v>1140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0.5</v>
      </c>
      <c r="P57" s="39">
        <f t="shared" si="1"/>
        <v>0.5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1.5</v>
      </c>
      <c r="U57" s="39">
        <f t="shared" si="2"/>
        <v>1.5</v>
      </c>
      <c r="V57" s="41">
        <f t="shared" si="3"/>
        <v>61</v>
      </c>
      <c r="X57" s="42" t="str">
        <f>API!M57&amp;" "&amp;API!V57</f>
        <v>Jacob Ramsey</v>
      </c>
      <c r="Y57" s="42">
        <f>API!AC57</f>
        <v>11</v>
      </c>
    </row>
    <row r="58" spans="1:25">
      <c r="A58" s="31" t="str">
        <f>IF([1]FINAL!A58=0,"",[1]FINAL!A58)</f>
        <v>Simon Adingra</v>
      </c>
      <c r="B58" s="31" t="str">
        <f>IF([1]FINAL!B58=0,"",[1]FINAL!B58)</f>
        <v>Adingra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BHA</v>
      </c>
      <c r="F58" s="43">
        <f>IFERROR(VLOOKUP($E58,Table2!$B$1:$C$21,MATCH("MP",Table2!$B$1:$C$1,0),0),"")</f>
        <v>16</v>
      </c>
      <c r="G58" s="32">
        <f>IFERROR(VLOOKUP(A58,PlayingTime!$B$1:$Z$999,MATCH("Min",PlayingTime!$B$2:$Z$2,0),0),0)</f>
        <v>1019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1019</v>
      </c>
      <c r="L58" s="31">
        <f>IFERROR(VLOOKUP(A58,PlayerStats!$B$1:$Z$999,MATCH("xG",PlayerStats!$B$2:$Z$2,0),0),0)</f>
        <v>2.2999999999999998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2.2999999999999998</v>
      </c>
      <c r="Q58" s="31">
        <f>IFERROR(VLOOKUP(A58,PlayerStats!$B$1:$Z$999,MATCH("xAG",PlayerStats!$B$2:$Z$2,0),0),0)</f>
        <v>2.1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2.1</v>
      </c>
      <c r="V58" s="41">
        <f t="shared" si="3"/>
        <v>53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Marcos Senesi</v>
      </c>
      <c r="B59" s="31" t="str">
        <f>IF([1]FINAL!B59=0,"",[1]FINAL!B59)</f>
        <v>Senesi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BOU</v>
      </c>
      <c r="F59" s="43">
        <f>IFERROR(VLOOKUP($E59,Table2!$B$1:$C$21,MATCH("MP",Table2!$B$1:$C$1,0),0),"")</f>
        <v>16</v>
      </c>
      <c r="G59" s="32">
        <f>IFERROR(VLOOKUP(A59,PlayingTime!$B$1:$Z$999,MATCH("Min",PlayingTime!$B$2:$Z$2,0),0),0)</f>
        <v>938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938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0.3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0.3</v>
      </c>
      <c r="V59" s="41">
        <f t="shared" si="3"/>
        <v>45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Jay Rodriguez</v>
      </c>
      <c r="B60" s="31" t="str">
        <f>IF([1]FINAL!B60=0,"",[1]FINAL!B60)</f>
        <v>Rodriguez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BUR</v>
      </c>
      <c r="F60" s="43">
        <f>IFERROR(VLOOKUP($E60,Table2!$B$1:$C$21,MATCH("MP",Table2!$B$1:$C$1,0),0),"")</f>
        <v>16</v>
      </c>
      <c r="G60" s="32">
        <f>IFERROR(VLOOKUP(A60,PlayingTime!$B$1:$Z$999,MATCH("Min",PlayingTime!$B$2:$Z$2,0),0),0)</f>
        <v>630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630</v>
      </c>
      <c r="L60" s="31">
        <f>IFERROR(VLOOKUP(A60,PlayerStats!$B$1:$Z$999,MATCH("xG",PlayerStats!$B$2:$Z$2,0),0),0)</f>
        <v>2.8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2.8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31</v>
      </c>
      <c r="X60" s="42" t="str">
        <f>API!M60&amp;" "&amp;API!V60</f>
        <v>Youri Tielemans</v>
      </c>
      <c r="Y60" s="42">
        <f>API!AC60</f>
        <v>29</v>
      </c>
    </row>
    <row r="61" spans="1:25">
      <c r="A61" s="31" t="str">
        <f>IF([1]FINAL!A61=0,"",[1]FINAL!A61)</f>
        <v>Alex Iwobi</v>
      </c>
      <c r="B61" s="31" t="str">
        <f>IF([1]FINAL!B61=0,"",[1]FINAL!B61)</f>
        <v>Iwobi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FUL</v>
      </c>
      <c r="F61" s="43">
        <f>IFERROR(VLOOKUP($E61,Table2!$B$1:$C$21,MATCH("MP",Table2!$B$1:$C$1,0),0),"")</f>
        <v>16</v>
      </c>
      <c r="G61" s="32">
        <f>IFERROR(VLOOKUP(A61,PlayingTime!$B$1:$Z$999,MATCH("Min",PlayingTime!$B$2:$Z$2,0),0),0)</f>
        <v>780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780</v>
      </c>
      <c r="L61" s="31">
        <f>IFERROR(VLOOKUP(A61,PlayerStats!$B$1:$Z$999,MATCH("xG",PlayerStats!$B$2:$Z$2,0),0),0)</f>
        <v>2.7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2.7</v>
      </c>
      <c r="Q61" s="31">
        <f>IFERROR(VLOOKUP(A61,PlayerStats!$B$1:$Z$999,MATCH("xAG",PlayerStats!$B$2:$Z$2,0),0),0)</f>
        <v>0.8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0.8</v>
      </c>
      <c r="V61" s="41">
        <f t="shared" si="3"/>
        <v>45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Douglas Luiz Soares de Paulo</v>
      </c>
      <c r="B62" s="31" t="str">
        <f>IF([1]FINAL!B62=0,"",[1]FINAL!B62)</f>
        <v>Douglas Luiz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AVL</v>
      </c>
      <c r="F62" s="43">
        <f>IFERROR(VLOOKUP($E62,Table2!$B$1:$C$21,MATCH("MP",Table2!$B$1:$C$1,0),0),"")</f>
        <v>16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1383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1383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4.0999999999999996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1.9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1.9</v>
      </c>
      <c r="V62" s="41">
        <f t="shared" si="3"/>
        <v>74</v>
      </c>
      <c r="X62" s="42" t="str">
        <f>API!M62&amp;" "&amp;API!V62</f>
        <v>Ollie Watkins</v>
      </c>
      <c r="Y62" s="42">
        <f>API!AC62</f>
        <v>99</v>
      </c>
    </row>
    <row r="63" spans="1:25">
      <c r="A63" s="31" t="str">
        <f>IF([1]FINAL!A63=0,"",[1]FINAL!A63)</f>
        <v>Virgil van Dijk</v>
      </c>
      <c r="B63" s="31" t="str">
        <f>IF([1]FINAL!B63=0,"",[1]FINAL!B63)</f>
        <v>Virgil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16</v>
      </c>
      <c r="G63" s="32">
        <f>IFERROR(VLOOKUP(A63,PlayingTime!$B$1:$Z$999,MATCH("Min",PlayingTime!$B$2:$Z$2,0),0),0)</f>
        <v>1197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1197</v>
      </c>
      <c r="L63" s="31">
        <f>IFERROR(VLOOKUP(A63,PlayerStats!$B$1:$Z$999,MATCH("xG",PlayerStats!$B$2:$Z$2,0),0),0)</f>
        <v>1.3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1.3</v>
      </c>
      <c r="Q63" s="31">
        <f>IFERROR(VLOOKUP(A63,PlayerStats!$B$1:$Z$999,MATCH("xAG",PlayerStats!$B$2:$Z$2,0),0),0)</f>
        <v>1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</v>
      </c>
      <c r="V63" s="41">
        <f t="shared" si="3"/>
        <v>55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Bobby De Cordova-Reid</v>
      </c>
      <c r="B64" s="31" t="str">
        <f>IF([1]FINAL!B64=0,"",[1]FINAL!B64)</f>
        <v>De Cordova-Reid</v>
      </c>
      <c r="C64" s="31" t="str">
        <f>IF([1]FINAL!C64=0,"",[1]FINAL!C64)</f>
        <v>Reid</v>
      </c>
      <c r="D64" s="31" t="str">
        <f>IF([1]FINAL!D64=0,"",[1]FINAL!D64)</f>
        <v>Bobby Reid</v>
      </c>
      <c r="E64" s="42" t="str">
        <f>[1]FINAL!M64</f>
        <v>FUL</v>
      </c>
      <c r="F64" s="43">
        <f>IFERROR(VLOOKUP($E64,Table2!$B$1:$C$21,MATCH("MP",Table2!$B$1:$C$1,0),0),"")</f>
        <v>16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652</v>
      </c>
      <c r="K64" s="37">
        <f t="shared" si="0"/>
        <v>652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2.8</v>
      </c>
      <c r="P64" s="39">
        <f t="shared" si="1"/>
        <v>2.8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0.1</v>
      </c>
      <c r="U64" s="39">
        <f t="shared" si="2"/>
        <v>0.1</v>
      </c>
      <c r="V64" s="41">
        <f t="shared" si="3"/>
        <v>40</v>
      </c>
      <c r="X64" s="42" t="str">
        <f>API!M64&amp;" "&amp;API!V64</f>
        <v>Pau Torres</v>
      </c>
      <c r="Y64" s="42">
        <f>API!AC64</f>
        <v>58</v>
      </c>
    </row>
    <row r="65" spans="1:25">
      <c r="A65" s="31" t="str">
        <f>IF([1]FINAL!A65=0,"",[1]FINAL!A65)</f>
        <v>Raúl Jiménez</v>
      </c>
      <c r="B65" s="31" t="str">
        <f>IF([1]FINAL!B65=0,"",[1]FINAL!B65)</f>
        <v>Raúl</v>
      </c>
      <c r="C65" s="31" t="str">
        <f>IF([1]FINAL!C65=0,"",[1]FINAL!C65)</f>
        <v>Jimenez</v>
      </c>
      <c r="D65" s="31" t="str">
        <f>IF([1]FINAL!D65=0,"",[1]FINAL!D65)</f>
        <v>Raul Jimenez</v>
      </c>
      <c r="E65" s="42" t="str">
        <f>[1]FINAL!M65</f>
        <v>FUL</v>
      </c>
      <c r="F65" s="43">
        <f>IFERROR(VLOOKUP($E65,Table2!$B$1:$C$21,MATCH("MP",Table2!$B$1:$C$1,0),0),"")</f>
        <v>16</v>
      </c>
      <c r="G65" s="32">
        <f>IFERROR(VLOOKUP(A65,PlayingTime!$B$1:$Z$999,MATCH("Min",PlayingTime!$B$2:$Z$2,0),0),0)</f>
        <v>994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994</v>
      </c>
      <c r="L65" s="31">
        <f>IFERROR(VLOOKUP(A65,PlayerStats!$B$1:$Z$999,MATCH("xG",PlayerStats!$B$2:$Z$2,0),0),0)</f>
        <v>3.4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3.4</v>
      </c>
      <c r="Q65" s="31">
        <f>IFERROR(VLOOKUP(A65,PlayerStats!$B$1:$Z$999,MATCH("xAG",PlayerStats!$B$2:$Z$2,0),0),0)</f>
        <v>1.3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1.3</v>
      </c>
      <c r="V65" s="41">
        <f t="shared" si="3"/>
        <v>47</v>
      </c>
      <c r="X65" s="42" t="str">
        <f>API!M65&amp;" "&amp;API!V65</f>
        <v>Moussa Diaby</v>
      </c>
      <c r="Y65" s="42">
        <f>API!AC65</f>
        <v>72</v>
      </c>
    </row>
    <row r="66" spans="1:25">
      <c r="A66" s="31" t="str">
        <f>IF([1]FINAL!A66=0,"",[1]FINAL!A66)</f>
        <v>Dwight McNeil</v>
      </c>
      <c r="B66" s="31" t="str">
        <f>IF([1]FINAL!B66=0,"",[1]FINAL!B66)</f>
        <v>McNeil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EVE</v>
      </c>
      <c r="F66" s="43">
        <f>IFERROR(VLOOKUP($E66,Table2!$B$1:$C$21,MATCH("MP",Table2!$B$1:$C$1,0),0),"")</f>
        <v>16</v>
      </c>
      <c r="G66" s="32">
        <f>IFERROR(VLOOKUP(A66,PlayingTime!$B$1:$Z$999,MATCH("Min",PlayingTime!$B$2:$Z$2,0),0),0)</f>
        <v>1023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1023</v>
      </c>
      <c r="L66" s="31">
        <f>IFERROR(VLOOKUP(A66,PlayerStats!$B$1:$Z$999,MATCH("xG",PlayerStats!$B$2:$Z$2,0),0),0)</f>
        <v>1.6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1.6</v>
      </c>
      <c r="Q66" s="31">
        <f>IFERROR(VLOOKUP(A66,PlayerStats!$B$1:$Z$999,MATCH("xAG",PlayerStats!$B$2:$Z$2,0),0),0)</f>
        <v>4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4</v>
      </c>
      <c r="V66" s="41">
        <f t="shared" si="3"/>
        <v>48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Raheem Sterling</v>
      </c>
      <c r="B67" s="31" t="str">
        <f>IF([1]FINAL!B67=0,"",[1]FINAL!B67)</f>
        <v>Sterling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CHE</v>
      </c>
      <c r="F67" s="43">
        <f>IFERROR(VLOOKUP($E67,Table2!$B$1:$C$21,MATCH("MP",Table2!$B$1:$C$1,0),0),"")</f>
        <v>16</v>
      </c>
      <c r="G67" s="32">
        <f>IFERROR(VLOOKUP(A67,PlayingTime!$B$1:$Z$999,MATCH("Min",PlayingTime!$B$2:$Z$2,0),0),0)</f>
        <v>1255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1255</v>
      </c>
      <c r="L67" s="31">
        <f>IFERROR(VLOOKUP(A67,PlayerStats!$B$1:$Z$999,MATCH("xG",PlayerStats!$B$2:$Z$2,0),0),0)</f>
        <v>3.2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3.2</v>
      </c>
      <c r="Q67" s="31">
        <f>IFERROR(VLOOKUP(A67,PlayerStats!$B$1:$Z$999,MATCH("xAG",PlayerStats!$B$2:$Z$2,0),0),0)</f>
        <v>2.5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2.5</v>
      </c>
      <c r="V67" s="41">
        <f t="shared" ref="V67:V130" si="7">IFERROR(VLOOKUP(A67,$X$1:$Y$1000,MATCH("total_points",$X$1:$Y$1,0),0),"")</f>
        <v>71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Pervis Estupiñán</v>
      </c>
      <c r="B68" s="31" t="str">
        <f>IF([1]FINAL!B68=0,"",[1]FINAL!B68)</f>
        <v>Estupiñan</v>
      </c>
      <c r="C68" s="31" t="str">
        <f>IF([1]FINAL!C68=0,"",[1]FINAL!C68)</f>
        <v>Estupinan</v>
      </c>
      <c r="D68" s="31" t="str">
        <f>IF([1]FINAL!D68=0,"",[1]FINAL!D68)</f>
        <v>Pervis Estupinan</v>
      </c>
      <c r="E68" s="42" t="str">
        <f>[1]FINAL!M68</f>
        <v>BHA</v>
      </c>
      <c r="F68" s="43">
        <f>IFERROR(VLOOKUP($E68,Table2!$B$1:$C$21,MATCH("MP",Table2!$B$1:$C$1,0),0),"")</f>
        <v>16</v>
      </c>
      <c r="G68" s="32">
        <f>IFERROR(VLOOKUP(A68,PlayingTime!$B$1:$Z$999,MATCH("Min",PlayingTime!$B$2:$Z$2,0),0),0)</f>
        <v>495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495</v>
      </c>
      <c r="L68" s="31">
        <f>IFERROR(VLOOKUP(A68,PlayerStats!$B$1:$Z$999,MATCH("xG",PlayerStats!$B$2:$Z$2,0),0),0)</f>
        <v>0.9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0.9</v>
      </c>
      <c r="Q68" s="31">
        <f>IFERROR(VLOOKUP(A68,PlayerStats!$B$1:$Z$999,MATCH("xAG",PlayerStats!$B$2:$Z$2,0),0),0)</f>
        <v>2.8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2.8</v>
      </c>
      <c r="V68" s="41">
        <f t="shared" si="7"/>
        <v>25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Victor Lindelöf</v>
      </c>
      <c r="B69" s="31" t="str">
        <f>IF([1]FINAL!B69=0,"",[1]FINAL!B69)</f>
        <v>Lindelof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MUN</v>
      </c>
      <c r="F69" s="43">
        <f>IFERROR(VLOOKUP($E69,Table2!$B$1:$C$21,MATCH("MP",Table2!$B$1:$C$1,0),0),"")</f>
        <v>16</v>
      </c>
      <c r="G69" s="32">
        <f>IFERROR(VLOOKUP(A69,PlayingTime!$B$1:$Z$999,MATCH("Min",PlayingTime!$B$2:$Z$2,0),0),0)</f>
        <v>897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897</v>
      </c>
      <c r="L69" s="31">
        <f>IFERROR(VLOOKUP(A69,PlayerStats!$B$1:$Z$999,MATCH("xG",PlayerStats!$B$2:$Z$2,0),0),0)</f>
        <v>0.2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0.2</v>
      </c>
      <c r="Q69" s="31">
        <f>IFERROR(VLOOKUP(A69,PlayerStats!$B$1:$Z$999,MATCH("xAG",PlayerStats!$B$2:$Z$2,0),0),0)</f>
        <v>0.3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0.3</v>
      </c>
      <c r="V69" s="41">
        <f t="shared" si="7"/>
        <v>42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William Saliba</v>
      </c>
      <c r="B70" s="31" t="str">
        <f>IF([1]FINAL!B70=0,"",[1]FINAL!B70)</f>
        <v>Saliba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ARS</v>
      </c>
      <c r="F70" s="43">
        <f>IFERROR(VLOOKUP($E70,Table2!$B$1:$C$21,MATCH("MP",Table2!$B$1:$C$1,0),0),"")</f>
        <v>16</v>
      </c>
      <c r="G70" s="32">
        <f>IFERROR(VLOOKUP(A70,PlayingTime!$B$1:$Z$999,MATCH("Min",PlayingTime!$B$2:$Z$2,0),0),0)</f>
        <v>1440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1440</v>
      </c>
      <c r="L70" s="31">
        <f>IFERROR(VLOOKUP(A70,PlayerStats!$B$1:$Z$999,MATCH("xG",PlayerStats!$B$2:$Z$2,0),0),0)</f>
        <v>1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1</v>
      </c>
      <c r="Q70" s="31">
        <f>IFERROR(VLOOKUP(A70,PlayerStats!$B$1:$Z$999,MATCH("xAG",PlayerStats!$B$2:$Z$2,0),0),0)</f>
        <v>0.1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0.1</v>
      </c>
      <c r="V70" s="41">
        <f t="shared" si="7"/>
        <v>65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Keane Lewis-Potter</v>
      </c>
      <c r="B71" s="31" t="str">
        <f>IF([1]FINAL!B71=0,"",[1]FINAL!B71)</f>
        <v>Lewis-Potter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BRE</v>
      </c>
      <c r="F71" s="43">
        <f>IFERROR(VLOOKUP($E71,Table2!$B$1:$C$21,MATCH("MP",Table2!$B$1:$C$1,0),0),"")</f>
        <v>16</v>
      </c>
      <c r="G71" s="32">
        <f>IFERROR(VLOOKUP(A71,PlayingTime!$B$1:$Z$999,MATCH("Min",PlayingTime!$B$2:$Z$2,0),0),0)</f>
        <v>346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346</v>
      </c>
      <c r="L71" s="31">
        <f>IFERROR(VLOOKUP(A71,PlayerStats!$B$1:$Z$999,MATCH("xG",PlayerStats!$B$2:$Z$2,0),0),0)</f>
        <v>1.5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1.5</v>
      </c>
      <c r="Q71" s="31">
        <f>IFERROR(VLOOKUP(A71,PlayerStats!$B$1:$Z$999,MATCH("xAG",PlayerStats!$B$2:$Z$2,0),0),0)</f>
        <v>0.2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0.2</v>
      </c>
      <c r="V71" s="41">
        <f t="shared" si="7"/>
        <v>16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Diogo Teixeira da Silva</v>
      </c>
      <c r="B72" s="31" t="str">
        <f>IF([1]FINAL!B72=0,"",[1]FINAL!B72)</f>
        <v>Diogo J.</v>
      </c>
      <c r="C72" s="31" t="str">
        <f>IF([1]FINAL!C72=0,"",[1]FINAL!C72)</f>
        <v>Diogo Jota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16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634</v>
      </c>
      <c r="J72" s="32">
        <f>IFERROR(VLOOKUP(D72,PlayingTime!$B$1:$Z$999,MATCH("Min",PlayingTime!$B$2:$Z$2,0),0),0)</f>
        <v>0</v>
      </c>
      <c r="K72" s="37">
        <f t="shared" si="4"/>
        <v>634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3</v>
      </c>
      <c r="O72" s="31">
        <f>IFERROR(VLOOKUP(D72,PlayerStats!$B$1:$Z$999,MATCH("xG",PlayerStats!$B$2:$Z$2,0),0),0)</f>
        <v>0</v>
      </c>
      <c r="P72" s="39">
        <f t="shared" si="5"/>
        <v>3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0.7</v>
      </c>
      <c r="T72" s="31">
        <f>IFERROR(VLOOKUP(D72,PlayerStats!$B$1:$Z$999,MATCH("xAG",PlayerStats!$B$2:$Z$2,0),0),0)</f>
        <v>0</v>
      </c>
      <c r="U72" s="39">
        <f t="shared" si="6"/>
        <v>0.7</v>
      </c>
      <c r="V72" s="41">
        <f t="shared" si="7"/>
        <v>44</v>
      </c>
      <c r="X72" s="42" t="str">
        <f>API!M72&amp;" "&amp;API!V72</f>
        <v>Philip Billing</v>
      </c>
      <c r="Y72" s="42">
        <f>API!AC72</f>
        <v>43</v>
      </c>
    </row>
    <row r="73" spans="1:25">
      <c r="A73" s="31" t="str">
        <f>IF([1]FINAL!A73=0,"",[1]FINAL!A73)</f>
        <v>Elijah Adebayo</v>
      </c>
      <c r="B73" s="31" t="str">
        <f>IF([1]FINAL!B73=0,"",[1]FINAL!B73)</f>
        <v>Adebayo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LUT</v>
      </c>
      <c r="F73" s="43">
        <f>IFERROR(VLOOKUP($E73,Table2!$B$1:$C$21,MATCH("MP",Table2!$B$1:$C$1,0),0),"")</f>
        <v>16</v>
      </c>
      <c r="G73" s="32">
        <f>IFERROR(VLOOKUP(A73,PlayingTime!$B$1:$Z$999,MATCH("Min",PlayingTime!$B$2:$Z$2,0),0),0)</f>
        <v>586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586</v>
      </c>
      <c r="L73" s="31">
        <f>IFERROR(VLOOKUP(A73,PlayerStats!$B$1:$Z$999,MATCH("xG",PlayerStats!$B$2:$Z$2,0),0),0)</f>
        <v>1.9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1.9</v>
      </c>
      <c r="Q73" s="31">
        <f>IFERROR(VLOOKUP(A73,PlayerStats!$B$1:$Z$999,MATCH("xAG",PlayerStats!$B$2:$Z$2,0),0),0)</f>
        <v>0.3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0.3</v>
      </c>
      <c r="V73" s="41">
        <f t="shared" si="7"/>
        <v>40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Aaron Wan-Bissaka</v>
      </c>
      <c r="B74" s="31" t="str">
        <f>IF([1]FINAL!B74=0,"",[1]FINAL!B74)</f>
        <v>Wan-Bissaka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MUN</v>
      </c>
      <c r="F74" s="43">
        <f>IFERROR(VLOOKUP($E74,Table2!$B$1:$C$21,MATCH("MP",Table2!$B$1:$C$1,0),0),"")</f>
        <v>16</v>
      </c>
      <c r="G74" s="32">
        <f>IFERROR(VLOOKUP(A74,PlayingTime!$B$1:$Z$999,MATCH("Min",PlayingTime!$B$2:$Z$2,0),0),0)</f>
        <v>525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525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1.1000000000000001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1.1000000000000001</v>
      </c>
      <c r="V74" s="41">
        <f t="shared" si="7"/>
        <v>26</v>
      </c>
      <c r="X74" s="42" t="str">
        <f>API!M74&amp;" "&amp;API!V74</f>
        <v>Ryan Christie</v>
      </c>
      <c r="Y74" s="42">
        <f>API!AC74</f>
        <v>41</v>
      </c>
    </row>
    <row r="75" spans="1:25">
      <c r="A75" s="31" t="str">
        <f>IF([1]FINAL!A75=0,"",[1]FINAL!A75)</f>
        <v>Mathias Jensen</v>
      </c>
      <c r="B75" s="31" t="str">
        <f>IF([1]FINAL!B75=0,"",[1]FINAL!B75)</f>
        <v>Jensen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16</v>
      </c>
      <c r="G75" s="32">
        <f>IFERROR(VLOOKUP(A75,PlayingTime!$B$1:$Z$999,MATCH("Min",PlayingTime!$B$2:$Z$2,0),0),0)</f>
        <v>905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905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2.2999999999999998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2.2999999999999998</v>
      </c>
      <c r="V75" s="41">
        <f t="shared" si="7"/>
        <v>58</v>
      </c>
      <c r="X75" s="42" t="str">
        <f>API!M75&amp;" "&amp;API!V75</f>
        <v>Lewis Cook</v>
      </c>
      <c r="Y75" s="42">
        <f>API!AC75</f>
        <v>27</v>
      </c>
    </row>
    <row r="76" spans="1:25">
      <c r="A76" s="31" t="str">
        <f>IF([1]FINAL!A76=0,"",[1]FINAL!A76)</f>
        <v>Marcus Rashford</v>
      </c>
      <c r="B76" s="31" t="str">
        <f>IF([1]FINAL!B76=0,"",[1]FINAL!B76)</f>
        <v>Rashford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MUN</v>
      </c>
      <c r="F76" s="43">
        <f>IFERROR(VLOOKUP($E76,Table2!$B$1:$C$21,MATCH("MP",Table2!$B$1:$C$1,0),0),"")</f>
        <v>16</v>
      </c>
      <c r="G76" s="32">
        <f>IFERROR(VLOOKUP(A76,PlayingTime!$B$1:$Z$999,MATCH("Min",PlayingTime!$B$2:$Z$2,0),0),0)</f>
        <v>1100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1100</v>
      </c>
      <c r="L76" s="31">
        <f>IFERROR(VLOOKUP(A76,PlayerStats!$B$1:$Z$999,MATCH("xG",PlayerStats!$B$2:$Z$2,0),0),0)</f>
        <v>4.7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4.7</v>
      </c>
      <c r="Q76" s="31">
        <f>IFERROR(VLOOKUP(A76,PlayerStats!$B$1:$Z$999,MATCH("xAG",PlayerStats!$B$2:$Z$2,0),0),0)</f>
        <v>1.6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1.6</v>
      </c>
      <c r="V76" s="41">
        <f t="shared" si="7"/>
        <v>47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Nathan Collins</v>
      </c>
      <c r="B77" s="31" t="str">
        <f>IF([1]FINAL!B77=0,"",[1]FINAL!B77)</f>
        <v>Collins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BRE</v>
      </c>
      <c r="F77" s="43">
        <f>IFERROR(VLOOKUP($E77,Table2!$B$1:$C$21,MATCH("MP",Table2!$B$1:$C$1,0),0),"")</f>
        <v>16</v>
      </c>
      <c r="G77" s="32">
        <f>IFERROR(VLOOKUP(A77,PlayingTime!$B$1:$Z$999,MATCH("Min",PlayingTime!$B$2:$Z$2,0),0),0)</f>
        <v>1000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1000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40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Alisson Ramses Becker</v>
      </c>
      <c r="B78" s="31" t="str">
        <f>IF([1]FINAL!B78=0,"",[1]FINAL!B78)</f>
        <v>A.Becker</v>
      </c>
      <c r="C78" s="31" t="str">
        <f>IF([1]FINAL!C78=0,"",[1]FINAL!C78)</f>
        <v>Alisson</v>
      </c>
      <c r="D78" s="31" t="str">
        <f>IF([1]FINAL!D78=0,"",[1]FINAL!D78)</f>
        <v/>
      </c>
      <c r="E78" s="42" t="str">
        <f>[1]FINAL!M78</f>
        <v>LIV</v>
      </c>
      <c r="F78" s="43">
        <f>IFERROR(VLOOKUP($E78,Table2!$B$1:$C$21,MATCH("MP",Table2!$B$1:$C$1,0),0),"")</f>
        <v>16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1260</v>
      </c>
      <c r="J78" s="32">
        <f>IFERROR(VLOOKUP(D78,PlayingTime!$B$1:$Z$999,MATCH("Min",PlayingTime!$B$2:$Z$2,0),0),0)</f>
        <v>0</v>
      </c>
      <c r="K78" s="37">
        <f t="shared" si="4"/>
        <v>1260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62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John McGinn</v>
      </c>
      <c r="B79" s="31" t="str">
        <f>IF([1]FINAL!B79=0,"",[1]FINAL!B79)</f>
        <v>McGinn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AVL</v>
      </c>
      <c r="F79" s="43">
        <f>IFERROR(VLOOKUP($E79,Table2!$B$1:$C$21,MATCH("MP",Table2!$B$1:$C$1,0),0),"")</f>
        <v>16</v>
      </c>
      <c r="G79" s="32">
        <f>IFERROR(VLOOKUP(A79,PlayingTime!$B$1:$Z$999,MATCH("Min",PlayingTime!$B$2:$Z$2,0),0),0)</f>
        <v>1350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1350</v>
      </c>
      <c r="L79" s="31">
        <f>IFERROR(VLOOKUP(A79,PlayerStats!$B$1:$Z$999,MATCH("xG",PlayerStats!$B$2:$Z$2,0),0),0)</f>
        <v>2.1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2.1</v>
      </c>
      <c r="Q79" s="31">
        <f>IFERROR(VLOOKUP(A79,PlayerStats!$B$1:$Z$999,MATCH("xAG",PlayerStats!$B$2:$Z$2,0),0),0)</f>
        <v>2.4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2.4</v>
      </c>
      <c r="V79" s="41">
        <f t="shared" si="7"/>
        <v>66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Eddie Nketiah</v>
      </c>
      <c r="B80" s="31" t="str">
        <f>IF([1]FINAL!B80=0,"",[1]FINAL!B80)</f>
        <v>Nketiah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ARS</v>
      </c>
      <c r="F80" s="43">
        <f>IFERROR(VLOOKUP($E80,Table2!$B$1:$C$21,MATCH("MP",Table2!$B$1:$C$1,0),0),"")</f>
        <v>16</v>
      </c>
      <c r="G80" s="32">
        <f>IFERROR(VLOOKUP(A80,PlayingTime!$B$1:$Z$999,MATCH("Min",PlayingTime!$B$2:$Z$2,0),0),0)</f>
        <v>827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827</v>
      </c>
      <c r="L80" s="31">
        <f>IFERROR(VLOOKUP(A80,PlayerStats!$B$1:$Z$999,MATCH("xG",PlayerStats!$B$2:$Z$2,0),0),0)</f>
        <v>3.7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3.7</v>
      </c>
      <c r="Q80" s="31">
        <f>IFERROR(VLOOKUP(A80,PlayerStats!$B$1:$Z$999,MATCH("xAG",PlayerStats!$B$2:$Z$2,0),0),0)</f>
        <v>0.2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0.2</v>
      </c>
      <c r="V80" s="41">
        <f t="shared" si="7"/>
        <v>53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Diogo Dalot Teixeira</v>
      </c>
      <c r="B81" s="31" t="str">
        <f>IF([1]FINAL!B81=0,"",[1]FINAL!B81)</f>
        <v>Dalot</v>
      </c>
      <c r="C81" s="31" t="str">
        <f>IF([1]FINAL!C81=0,"",[1]FINAL!C81)</f>
        <v>Diogo Dalot</v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16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1285</v>
      </c>
      <c r="J81" s="32">
        <f>IFERROR(VLOOKUP(D81,PlayingTime!$B$1:$Z$999,MATCH("Min",PlayingTime!$B$2:$Z$2,0),0),0)</f>
        <v>0</v>
      </c>
      <c r="K81" s="37">
        <f t="shared" si="4"/>
        <v>1285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0.6</v>
      </c>
      <c r="O81" s="31">
        <f>IFERROR(VLOOKUP(D81,PlayerStats!$B$1:$Z$999,MATCH("xG",PlayerStats!$B$2:$Z$2,0),0),0)</f>
        <v>0</v>
      </c>
      <c r="P81" s="39">
        <f t="shared" si="5"/>
        <v>0.6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1.4</v>
      </c>
      <c r="T81" s="31">
        <f>IFERROR(VLOOKUP(D81,PlayerStats!$B$1:$Z$999,MATCH("xAG",PlayerStats!$B$2:$Z$2,0),0),0)</f>
        <v>0</v>
      </c>
      <c r="U81" s="39">
        <f t="shared" si="6"/>
        <v>1.4</v>
      </c>
      <c r="V81" s="41">
        <f t="shared" si="7"/>
        <v>54</v>
      </c>
      <c r="X81" s="42" t="str">
        <f>API!M81&amp;" "&amp;API!V81</f>
        <v>Justin Kluivert</v>
      </c>
      <c r="Y81" s="42">
        <f>API!AC81</f>
        <v>30</v>
      </c>
    </row>
    <row r="82" spans="1:25">
      <c r="A82" s="31" t="str">
        <f>IF([1]FINAL!A82=0,"",[1]FINAL!A82)</f>
        <v>Sven Botman</v>
      </c>
      <c r="B82" s="31" t="str">
        <f>IF([1]FINAL!B82=0,"",[1]FINAL!B82)</f>
        <v>Botman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16</v>
      </c>
      <c r="G82" s="32">
        <f>IFERROR(VLOOKUP(A82,PlayingTime!$B$1:$Z$999,MATCH("Min",PlayingTime!$B$2:$Z$2,0),0),0)</f>
        <v>446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446</v>
      </c>
      <c r="L82" s="31">
        <f>IFERROR(VLOOKUP(A82,PlayerStats!$B$1:$Z$999,MATCH("xG",PlayerStats!$B$2:$Z$2,0),0),0)</f>
        <v>0.3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0.3</v>
      </c>
      <c r="Q82" s="31">
        <f>IFERROR(VLOOKUP(A82,PlayerStats!$B$1:$Z$999,MATCH("xAG",PlayerStats!$B$2:$Z$2,0),0),0)</f>
        <v>0.7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0.7</v>
      </c>
      <c r="V82" s="41">
        <f t="shared" si="7"/>
        <v>30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Odsonne Edouard</v>
      </c>
      <c r="B83" s="31" t="str">
        <f>IF([1]FINAL!B83=0,"",[1]FINAL!B83)</f>
        <v>Edouard</v>
      </c>
      <c r="C83" s="31" t="str">
        <f>IF([1]FINAL!C83=0,"",[1]FINAL!C83)</f>
        <v>Odsonne Édouard</v>
      </c>
      <c r="D83" s="31" t="str">
        <f>IF([1]FINAL!D83=0,"",[1]FINAL!D83)</f>
        <v/>
      </c>
      <c r="E83" s="42" t="str">
        <f>[1]FINAL!M83</f>
        <v>CRY</v>
      </c>
      <c r="F83" s="43">
        <f>IFERROR(VLOOKUP($E83,Table2!$B$1:$C$21,MATCH("MP",Table2!$B$1:$C$1,0),0),"")</f>
        <v>16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1242</v>
      </c>
      <c r="J83" s="32">
        <f>IFERROR(VLOOKUP(D83,PlayingTime!$B$1:$Z$999,MATCH("Min",PlayingTime!$B$2:$Z$2,0),0),0)</f>
        <v>0</v>
      </c>
      <c r="K83" s="37">
        <f t="shared" si="4"/>
        <v>1242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5</v>
      </c>
      <c r="O83" s="31">
        <f>IFERROR(VLOOKUP(D83,PlayerStats!$B$1:$Z$999,MATCH("xG",PlayerStats!$B$2:$Z$2,0),0),0)</f>
        <v>0</v>
      </c>
      <c r="P83" s="39">
        <f t="shared" si="5"/>
        <v>5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0.9</v>
      </c>
      <c r="T83" s="31">
        <f>IFERROR(VLOOKUP(D83,PlayerStats!$B$1:$Z$999,MATCH("xAG",PlayerStats!$B$2:$Z$2,0),0),0)</f>
        <v>0</v>
      </c>
      <c r="U83" s="39">
        <f t="shared" si="6"/>
        <v>0.9</v>
      </c>
      <c r="V83" s="41">
        <f t="shared" si="7"/>
        <v>59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Dominik Szoboszlai</v>
      </c>
      <c r="B84" s="31" t="str">
        <f>IF([1]FINAL!B84=0,"",[1]FINAL!B84)</f>
        <v>Szoboszlai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LIV</v>
      </c>
      <c r="F84" s="43">
        <f>IFERROR(VLOOKUP($E84,Table2!$B$1:$C$21,MATCH("MP",Table2!$B$1:$C$1,0),0),"")</f>
        <v>16</v>
      </c>
      <c r="G84" s="32">
        <f>IFERROR(VLOOKUP(A84,PlayingTime!$B$1:$Z$999,MATCH("Min",PlayingTime!$B$2:$Z$2,0),0),0)</f>
        <v>1352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1352</v>
      </c>
      <c r="L84" s="31">
        <f>IFERROR(VLOOKUP(A84,PlayerStats!$B$1:$Z$999,MATCH("xG",PlayerStats!$B$2:$Z$2,0),0),0)</f>
        <v>1.6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1.6</v>
      </c>
      <c r="Q84" s="31">
        <f>IFERROR(VLOOKUP(A84,PlayerStats!$B$1:$Z$999,MATCH("xAG",PlayerStats!$B$2:$Z$2,0),0),0)</f>
        <v>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4</v>
      </c>
      <c r="V84" s="41">
        <f t="shared" si="7"/>
        <v>65</v>
      </c>
      <c r="X84" s="42" t="str">
        <f>API!M84&amp;" "&amp;API!V84</f>
        <v>Chris Mepham</v>
      </c>
      <c r="Y84" s="42">
        <f>API!AC84</f>
        <v>4</v>
      </c>
    </row>
    <row r="85" spans="1:25">
      <c r="A85" s="31" t="str">
        <f>IF([1]FINAL!A85=0,"",[1]FINAL!A85)</f>
        <v>Solly March</v>
      </c>
      <c r="B85" s="31" t="str">
        <f>IF([1]FINAL!B85=0,"",[1]FINAL!B85)</f>
        <v>March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16</v>
      </c>
      <c r="G85" s="32">
        <f>IFERROR(VLOOKUP(A85,PlayingTime!$B$1:$Z$999,MATCH("Min",PlayingTime!$B$2:$Z$2,0),0),0)</f>
        <v>554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554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</v>
      </c>
      <c r="V85" s="41">
        <f t="shared" si="7"/>
        <v>39</v>
      </c>
      <c r="X85" s="42" t="str">
        <f>API!M85&amp;" "&amp;API!V85</f>
        <v>Kieffer Moore</v>
      </c>
      <c r="Y85" s="42">
        <f>API!AC85</f>
        <v>12</v>
      </c>
    </row>
    <row r="86" spans="1:25">
      <c r="A86" s="31" t="str">
        <f>IF([1]FINAL!A86=0,"",[1]FINAL!A86)</f>
        <v>Pedro Porro</v>
      </c>
      <c r="B86" s="31" t="str">
        <f>IF([1]FINAL!B86=0,"",[1]FINAL!B86)</f>
        <v>Pedro Porro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TOT</v>
      </c>
      <c r="F86" s="43">
        <f>IFERROR(VLOOKUP($E86,Table2!$B$1:$C$21,MATCH("MP",Table2!$B$1:$C$1,0),0),"")</f>
        <v>16</v>
      </c>
      <c r="G86" s="32">
        <f>IFERROR(VLOOKUP(A86,PlayingTime!$B$1:$Z$999,MATCH("Min",PlayingTime!$B$2:$Z$2,0),0),0)</f>
        <v>1346</v>
      </c>
      <c r="H86" s="32">
        <f>IFERROR(VLOOKUP(B86,PlayingTime!$B$1:$Z$999,MATCH("Min",PlayingTime!$B$2:$Z$2,0),0),0)</f>
        <v>1346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2692</v>
      </c>
      <c r="L86" s="31">
        <f>IFERROR(VLOOKUP(A86,PlayerStats!$B$1:$Z$999,MATCH("xG",PlayerStats!$B$2:$Z$2,0),0),0)</f>
        <v>1.4</v>
      </c>
      <c r="M86" s="31">
        <f>IFERROR(VLOOKUP(B86,PlayerStats!$B$1:$Z$999,MATCH("xG",PlayerStats!$B$2:$Z$2,0),0),0)</f>
        <v>1.4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2.8</v>
      </c>
      <c r="Q86" s="31">
        <f>IFERROR(VLOOKUP(A86,PlayerStats!$B$1:$Z$999,MATCH("xAG",PlayerStats!$B$2:$Z$2,0),0),0)</f>
        <v>4</v>
      </c>
      <c r="R86" s="31">
        <f>IFERROR(VLOOKUP(B86,PlayerStats!$B$1:$Z$999,MATCH("xAG",PlayerStats!$B$2:$Z$2,0),0),0)</f>
        <v>4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8</v>
      </c>
      <c r="V86" s="41">
        <f t="shared" si="7"/>
        <v>60</v>
      </c>
      <c r="X86" s="42" t="str">
        <f>API!M86&amp;" "&amp;API!V86</f>
        <v>Norberto Murara Neto</v>
      </c>
      <c r="Y86" s="42">
        <f>API!AC86</f>
        <v>57</v>
      </c>
    </row>
    <row r="87" spans="1:25">
      <c r="A87" s="31" t="str">
        <f>IF([1]FINAL!A87=0,"",[1]FINAL!A87)</f>
        <v>Dejan Kulusevski</v>
      </c>
      <c r="B87" s="31" t="str">
        <f>IF([1]FINAL!B87=0,"",[1]FINAL!B87)</f>
        <v>Kulusevski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TOT</v>
      </c>
      <c r="F87" s="43">
        <f>IFERROR(VLOOKUP($E87,Table2!$B$1:$C$21,MATCH("MP",Table2!$B$1:$C$1,0),0),"")</f>
        <v>16</v>
      </c>
      <c r="G87" s="32">
        <f>IFERROR(VLOOKUP(A87,PlayingTime!$B$1:$Z$999,MATCH("Min",PlayingTime!$B$2:$Z$2,0),0),0)</f>
        <v>1400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1400</v>
      </c>
      <c r="L87" s="31">
        <f>IFERROR(VLOOKUP(A87,PlayerStats!$B$1:$Z$999,MATCH("xG",PlayerStats!$B$2:$Z$2,0),0),0)</f>
        <v>2.2000000000000002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2.2000000000000002</v>
      </c>
      <c r="Q87" s="31">
        <f>IFERROR(VLOOKUP(A87,PlayerStats!$B$1:$Z$999,MATCH("xAG",PlayerStats!$B$2:$Z$2,0),0),0)</f>
        <v>4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4</v>
      </c>
      <c r="V87" s="41">
        <f t="shared" si="7"/>
        <v>63</v>
      </c>
      <c r="X87" s="42" t="str">
        <f>API!M87&amp;" "&amp;API!V87</f>
        <v>Dango Ouattara</v>
      </c>
      <c r="Y87" s="42">
        <f>API!AC87</f>
        <v>10</v>
      </c>
    </row>
    <row r="88" spans="1:25">
      <c r="A88" s="31" t="str">
        <f>IF([1]FINAL!A88=0,"",[1]FINAL!A88)</f>
        <v>Brennan Johnson</v>
      </c>
      <c r="B88" s="31" t="str">
        <f>IF([1]FINAL!B88=0,"",[1]FINAL!B88)</f>
        <v>Johnson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TOT</v>
      </c>
      <c r="F88" s="43">
        <f>IFERROR(VLOOKUP($E88,Table2!$B$1:$C$21,MATCH("MP",Table2!$B$1:$C$1,0),0),"")</f>
        <v>16</v>
      </c>
      <c r="G88" s="32">
        <f>IFERROR(VLOOKUP(A88,PlayingTime!$B$1:$Z$999,MATCH("Min",PlayingTime!$B$2:$Z$2,0),0),0)</f>
        <v>564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564</v>
      </c>
      <c r="L88" s="31">
        <f>IFERROR(VLOOKUP(A88,PlayerStats!$B$1:$Z$999,MATCH("xG",PlayerStats!$B$2:$Z$2,0),0),0)</f>
        <v>2.2999999999999998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2.2999999999999998</v>
      </c>
      <c r="Q88" s="31">
        <f>IFERROR(VLOOKUP(A88,PlayerStats!$B$1:$Z$999,MATCH("xAG",PlayerStats!$B$2:$Z$2,0),0),0)</f>
        <v>1.5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1.5</v>
      </c>
      <c r="V88" s="41">
        <f t="shared" si="7"/>
        <v>35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Ben Mee</v>
      </c>
      <c r="B89" s="31" t="str">
        <f>IF([1]FINAL!B89=0,"",[1]FINAL!B89)</f>
        <v>Mee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16</v>
      </c>
      <c r="G89" s="32">
        <f>IFERROR(VLOOKUP(A89,PlayingTime!$B$1:$Z$999,MATCH("Min",PlayingTime!$B$2:$Z$2,0),0),0)</f>
        <v>602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602</v>
      </c>
      <c r="L89" s="31">
        <f>IFERROR(VLOOKUP(A89,PlayerStats!$B$1:$Z$999,MATCH("xG",PlayerStats!$B$2:$Z$2,0),0),0)</f>
        <v>0.5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0.5</v>
      </c>
      <c r="Q89" s="31">
        <f>IFERROR(VLOOKUP(A89,PlayerStats!$B$1:$Z$999,MATCH("xAG",PlayerStats!$B$2:$Z$2,0),0),0)</f>
        <v>0.3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0.3</v>
      </c>
      <c r="V89" s="41">
        <f t="shared" si="7"/>
        <v>24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Matty Cash</v>
      </c>
      <c r="B90" s="31" t="str">
        <f>IF([1]FINAL!B90=0,"",[1]FINAL!B90)</f>
        <v>Cash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AVL</v>
      </c>
      <c r="F90" s="43">
        <f>IFERROR(VLOOKUP($E90,Table2!$B$1:$C$21,MATCH("MP",Table2!$B$1:$C$1,0),0),"")</f>
        <v>16</v>
      </c>
      <c r="G90" s="32">
        <f>IFERROR(VLOOKUP(A90,PlayingTime!$B$1:$Z$999,MATCH("Min",PlayingTime!$B$2:$Z$2,0),0),0)</f>
        <v>1110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1110</v>
      </c>
      <c r="L90" s="31">
        <f>IFERROR(VLOOKUP(A90,PlayerStats!$B$1:$Z$999,MATCH("xG",PlayerStats!$B$2:$Z$2,0),0),0)</f>
        <v>3.3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3.3</v>
      </c>
      <c r="Q90" s="31">
        <f>IFERROR(VLOOKUP(A90,PlayerStats!$B$1:$Z$999,MATCH("xAG",PlayerStats!$B$2:$Z$2,0),0),0)</f>
        <v>1.1000000000000001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1.1000000000000001</v>
      </c>
      <c r="V90" s="41">
        <f t="shared" si="7"/>
        <v>47</v>
      </c>
      <c r="X90" s="42" t="str">
        <f>API!M90&amp;" "&amp;API!V90</f>
        <v>Joe Rothwell</v>
      </c>
      <c r="Y90" s="42">
        <f>API!AC90</f>
        <v>12</v>
      </c>
    </row>
    <row r="91" spans="1:25">
      <c r="A91" s="31" t="str">
        <f>IF([1]FINAL!A91=0,"",[1]FINAL!A91)</f>
        <v>Tom Cairney</v>
      </c>
      <c r="B91" s="31" t="str">
        <f>IF([1]FINAL!B91=0,"",[1]FINAL!B91)</f>
        <v>Cairney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FUL</v>
      </c>
      <c r="F91" s="43">
        <f>IFERROR(VLOOKUP($E91,Table2!$B$1:$C$21,MATCH("MP",Table2!$B$1:$C$1,0),0),"")</f>
        <v>16</v>
      </c>
      <c r="G91" s="32">
        <f>IFERROR(VLOOKUP(A91,PlayingTime!$B$1:$Z$999,MATCH("Min",PlayingTime!$B$2:$Z$2,0),0),0)</f>
        <v>486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486</v>
      </c>
      <c r="L91" s="31">
        <f>IFERROR(VLOOKUP(A91,PlayerStats!$B$1:$Z$999,MATCH("xG",PlayerStats!$B$2:$Z$2,0),0),0)</f>
        <v>0.6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0.6</v>
      </c>
      <c r="Q91" s="31">
        <f>IFERROR(VLOOKUP(A91,PlayerStats!$B$1:$Z$999,MATCH("xAG",PlayerStats!$B$2:$Z$2,0),0),0)</f>
        <v>0.9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0.9</v>
      </c>
      <c r="V91" s="41">
        <f t="shared" si="7"/>
        <v>36</v>
      </c>
      <c r="X91" s="42" t="str">
        <f>API!M91&amp;" "&amp;API!V91</f>
        <v>Antoine Semenyo</v>
      </c>
      <c r="Y91" s="42">
        <f>API!AC91</f>
        <v>40</v>
      </c>
    </row>
    <row r="92" spans="1:25">
      <c r="A92" s="31" t="str">
        <f>IF([1]FINAL!A92=0,"",[1]FINAL!A92)</f>
        <v>Raphaël Varane</v>
      </c>
      <c r="B92" s="31" t="str">
        <f>IF([1]FINAL!B92=0,"",[1]FINAL!B92)</f>
        <v>R.Varane</v>
      </c>
      <c r="C92" s="31" t="str">
        <f>IF([1]FINAL!C92=0,"",[1]FINAL!C92)</f>
        <v>Raphael Varane</v>
      </c>
      <c r="D92" s="31" t="str">
        <f>IF([1]FINAL!D92=0,"",[1]FINAL!D92)</f>
        <v/>
      </c>
      <c r="E92" s="42" t="str">
        <f>[1]FINAL!M92</f>
        <v>MUN</v>
      </c>
      <c r="F92" s="43">
        <f>IFERROR(VLOOKUP($E92,Table2!$B$1:$C$21,MATCH("MP",Table2!$B$1:$C$1,0),0),"")</f>
        <v>16</v>
      </c>
      <c r="G92" s="32">
        <f>IFERROR(VLOOKUP(A92,PlayingTime!$B$1:$Z$999,MATCH("Min",PlayingTime!$B$2:$Z$2,0),0),0)</f>
        <v>343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343</v>
      </c>
      <c r="L92" s="31">
        <f>IFERROR(VLOOKUP(A92,PlayerStats!$B$1:$Z$999,MATCH("xG",PlayerStats!$B$2:$Z$2,0),0),0)</f>
        <v>1.1000000000000001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1.1000000000000001</v>
      </c>
      <c r="Q92" s="31">
        <f>IFERROR(VLOOKUP(A92,PlayerStats!$B$1:$Z$999,MATCH("xAG",PlayerStats!$B$2:$Z$2,0),0),0)</f>
        <v>0.1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0.1</v>
      </c>
      <c r="V92" s="41">
        <f t="shared" si="7"/>
        <v>21</v>
      </c>
      <c r="X92" s="42" t="str">
        <f>API!M92&amp;" "&amp;API!V92</f>
        <v>Marcos Senesi</v>
      </c>
      <c r="Y92" s="42">
        <f>API!AC92</f>
        <v>45</v>
      </c>
    </row>
    <row r="93" spans="1:25">
      <c r="A93" s="31" t="str">
        <f>IF([1]FINAL!A93=0,"",[1]FINAL!A93)</f>
        <v>Norberto Murara Neto</v>
      </c>
      <c r="B93" s="31" t="str">
        <f>IF([1]FINAL!B93=0,"",[1]FINAL!B93)</f>
        <v>Neto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BOU</v>
      </c>
      <c r="F93" s="43">
        <f>IFERROR(VLOOKUP($E93,Table2!$B$1:$C$21,MATCH("MP",Table2!$B$1:$C$1,0),0),"")</f>
        <v>16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1260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1260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</v>
      </c>
      <c r="V93" s="41">
        <f t="shared" si="7"/>
        <v>57</v>
      </c>
      <c r="X93" s="42" t="str">
        <f>API!M93&amp;" "&amp;API!V93</f>
        <v>Adam Smith</v>
      </c>
      <c r="Y93" s="42">
        <f>API!AC93</f>
        <v>22</v>
      </c>
    </row>
    <row r="94" spans="1:25">
      <c r="A94" s="31" t="str">
        <f>IF([1]FINAL!A94=0,"",[1]FINAL!A94)</f>
        <v>Kai Havertz</v>
      </c>
      <c r="B94" s="31" t="str">
        <f>IF([1]FINAL!B94=0,"",[1]FINAL!B94)</f>
        <v>Havertz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16</v>
      </c>
      <c r="G94" s="32">
        <f>IFERROR(VLOOKUP(A94,PlayingTime!$B$1:$Z$999,MATCH("Min",PlayingTime!$B$2:$Z$2,0),0),0)</f>
        <v>919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919</v>
      </c>
      <c r="L94" s="31">
        <f>IFERROR(VLOOKUP(A94,PlayerStats!$B$1:$Z$999,MATCH("xG",PlayerStats!$B$2:$Z$2,0),0),0)</f>
        <v>3.3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3.3</v>
      </c>
      <c r="Q94" s="31">
        <f>IFERROR(VLOOKUP(A94,PlayerStats!$B$1:$Z$999,MATCH("xAG",PlayerStats!$B$2:$Z$2,0),0),0)</f>
        <v>1.1000000000000001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1.1000000000000001</v>
      </c>
      <c r="V94" s="41">
        <f t="shared" si="7"/>
        <v>41</v>
      </c>
      <c r="X94" s="42" t="str">
        <f>API!M94&amp;" "&amp;API!V94</f>
        <v>Dominic Solanke</v>
      </c>
      <c r="Y94" s="42">
        <f>API!AC94</f>
        <v>73</v>
      </c>
    </row>
    <row r="95" spans="1:25">
      <c r="A95" s="31" t="str">
        <f>IF([1]FINAL!A95=0,"",[1]FINAL!A95)</f>
        <v>Emiliano Martínez Romero</v>
      </c>
      <c r="B95" s="31" t="str">
        <f>IF([1]FINAL!B95=0,"",[1]FINAL!B95)</f>
        <v>Martinez</v>
      </c>
      <c r="C95" s="31" t="str">
        <f>IF([1]FINAL!C95=0,"",[1]FINAL!C95)</f>
        <v>Emiliano Martínez</v>
      </c>
      <c r="D95" s="31" t="str">
        <f>IF([1]FINAL!D95=0,"",[1]FINAL!D95)</f>
        <v/>
      </c>
      <c r="E95" s="42" t="str">
        <f>[1]FINAL!M95</f>
        <v>AVL</v>
      </c>
      <c r="F95" s="43">
        <f>IFERROR(VLOOKUP($E95,Table2!$B$1:$C$21,MATCH("MP",Table2!$B$1:$C$1,0),0),"")</f>
        <v>16</v>
      </c>
      <c r="G95" s="32">
        <f>IFERROR(VLOOKUP(A95,PlayingTime!$B$1:$Z$999,MATCH("Min",PlayingTime!$B$2:$Z$2,0),0),0)</f>
        <v>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1350</v>
      </c>
      <c r="J95" s="32">
        <f>IFERROR(VLOOKUP(D95,PlayingTime!$B$1:$Z$999,MATCH("Min",PlayingTime!$B$2:$Z$2,0),0),0)</f>
        <v>0</v>
      </c>
      <c r="K95" s="37">
        <f t="shared" si="4"/>
        <v>1350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</v>
      </c>
      <c r="V95" s="41">
        <f t="shared" si="7"/>
        <v>55</v>
      </c>
      <c r="X95" s="42" t="str">
        <f>API!M95&amp;" "&amp;API!V95</f>
        <v>Marcus Tavernier</v>
      </c>
      <c r="Y95" s="42">
        <f>API!AC95</f>
        <v>49</v>
      </c>
    </row>
    <row r="96" spans="1:25">
      <c r="A96" s="31" t="str">
        <f>IF([1]FINAL!A96=0,"",[1]FINAL!A96)</f>
        <v>Enzo Fernández</v>
      </c>
      <c r="B96" s="31" t="str">
        <f>IF([1]FINAL!B96=0,"",[1]FINAL!B96)</f>
        <v>Enzo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CHE</v>
      </c>
      <c r="F96" s="43">
        <f>IFERROR(VLOOKUP($E96,Table2!$B$1:$C$21,MATCH("MP",Table2!$B$1:$C$1,0),0),"")</f>
        <v>16</v>
      </c>
      <c r="G96" s="32">
        <f>IFERROR(VLOOKUP(A96,PlayingTime!$B$1:$Z$999,MATCH("Min",PlayingTime!$B$2:$Z$2,0),0),0)</f>
        <v>1231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1231</v>
      </c>
      <c r="L96" s="31">
        <f>IFERROR(VLOOKUP(A96,PlayerStats!$B$1:$Z$999,MATCH("xG",PlayerStats!$B$2:$Z$2,0),0),0)</f>
        <v>4.7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4.7</v>
      </c>
      <c r="Q96" s="31">
        <f>IFERROR(VLOOKUP(A96,PlayerStats!$B$1:$Z$999,MATCH("xAG",PlayerStats!$B$2:$Z$2,0),0),0)</f>
        <v>1.1000000000000001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43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Dominic Calvert-Lewin</v>
      </c>
      <c r="B97" s="31" t="str">
        <f>IF([1]FINAL!B97=0,"",[1]FINAL!B97)</f>
        <v>Calvert-Lewin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EVE</v>
      </c>
      <c r="F97" s="43">
        <f>IFERROR(VLOOKUP($E97,Table2!$B$1:$C$21,MATCH("MP",Table2!$B$1:$C$1,0),0),"")</f>
        <v>16</v>
      </c>
      <c r="G97" s="32">
        <f>IFERROR(VLOOKUP(A97,PlayingTime!$B$1:$Z$999,MATCH("Min",PlayingTime!$B$2:$Z$2,0),0),0)</f>
        <v>806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806</v>
      </c>
      <c r="L97" s="31">
        <f>IFERROR(VLOOKUP(A97,PlayerStats!$B$1:$Z$999,MATCH("xG",PlayerStats!$B$2:$Z$2,0),0),0)</f>
        <v>5.8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5.8</v>
      </c>
      <c r="Q97" s="31">
        <f>IFERROR(VLOOKUP(A97,PlayerStats!$B$1:$Z$999,MATCH("xAG",PlayerStats!$B$2:$Z$2,0),0),0)</f>
        <v>0.3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0.3</v>
      </c>
      <c r="V97" s="41">
        <f t="shared" si="7"/>
        <v>38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James Tarkowski</v>
      </c>
      <c r="B98" s="31" t="str">
        <f>IF([1]FINAL!B98=0,"",[1]FINAL!B98)</f>
        <v>Tarkowski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EVE</v>
      </c>
      <c r="F98" s="43">
        <f>IFERROR(VLOOKUP($E98,Table2!$B$1:$C$21,MATCH("MP",Table2!$B$1:$C$1,0),0),"")</f>
        <v>16</v>
      </c>
      <c r="G98" s="32">
        <f>IFERROR(VLOOKUP(A98,PlayingTime!$B$1:$Z$999,MATCH("Min",PlayingTime!$B$2:$Z$2,0),0),0)</f>
        <v>1439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1439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0.6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0.6</v>
      </c>
      <c r="V98" s="41">
        <f t="shared" si="7"/>
        <v>58</v>
      </c>
      <c r="X98" s="42" t="str">
        <f>API!M98&amp;" "&amp;API!V98</f>
        <v>Illia Zabarnyi</v>
      </c>
      <c r="Y98" s="42">
        <f>API!AC98</f>
        <v>33</v>
      </c>
    </row>
    <row r="99" spans="1:25">
      <c r="A99" s="31" t="str">
        <f>IF([1]FINAL!A99=0,"",[1]FINAL!A99)</f>
        <v>Morgan Gibbs-White</v>
      </c>
      <c r="B99" s="31" t="str">
        <f>IF([1]FINAL!B99=0,"",[1]FINAL!B99)</f>
        <v>Gibbs-White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NFO</v>
      </c>
      <c r="F99" s="43">
        <f>IFERROR(VLOOKUP($E99,Table2!$B$1:$C$21,MATCH("MP",Table2!$B$1:$C$1,0),0),"")</f>
        <v>16</v>
      </c>
      <c r="G99" s="32">
        <f>IFERROR(VLOOKUP(A99,PlayingTime!$B$1:$Z$999,MATCH("Min",PlayingTime!$B$2:$Z$2,0),0),0)</f>
        <v>1328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1328</v>
      </c>
      <c r="L99" s="31">
        <f>IFERROR(VLOOKUP(A99,PlayerStats!$B$1:$Z$999,MATCH("xG",PlayerStats!$B$2:$Z$2,0),0),0)</f>
        <v>2.6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2.6</v>
      </c>
      <c r="Q99" s="31">
        <f>IFERROR(VLOOKUP(A99,PlayerStats!$B$1:$Z$999,MATCH("xAG",PlayerStats!$B$2:$Z$2,0),0),0)</f>
        <v>2.5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2.5</v>
      </c>
      <c r="V99" s="41">
        <f t="shared" si="7"/>
        <v>50</v>
      </c>
      <c r="X99" s="42" t="str">
        <f>API!M99&amp;" "&amp;API!V99</f>
        <v>Milos Kerkez</v>
      </c>
      <c r="Y99" s="42">
        <f>API!AC99</f>
        <v>31</v>
      </c>
    </row>
    <row r="100" spans="1:25">
      <c r="A100" s="31" t="str">
        <f>IF([1]FINAL!A100=0,"",[1]FINAL!A100)</f>
        <v>Aaron Ramsdale</v>
      </c>
      <c r="B100" s="31" t="str">
        <f>IF([1]FINAL!B100=0,"",[1]FINAL!B100)</f>
        <v>Ramsdale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ARS</v>
      </c>
      <c r="F100" s="43">
        <f>IFERROR(VLOOKUP($E100,Table2!$B$1:$C$21,MATCH("MP",Table2!$B$1:$C$1,0),0),"")</f>
        <v>16</v>
      </c>
      <c r="G100" s="32">
        <f>IFERROR(VLOOKUP(A100,PlayingTime!$B$1:$Z$999,MATCH("Min",PlayingTime!$B$2:$Z$2,0),0),0)</f>
        <v>450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450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17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Jack Hinshelwood</v>
      </c>
      <c r="B101" s="31" t="str">
        <f>IF([1]FINAL!B101=0,"",[1]FINAL!B101)</f>
        <v>Hinshelwood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BHA</v>
      </c>
      <c r="F101" s="43">
        <f>IFERROR(VLOOKUP($E101,Table2!$B$1:$C$21,MATCH("MP",Table2!$B$1:$C$1,0),0),"")</f>
        <v>16</v>
      </c>
      <c r="G101" s="32">
        <f>IFERROR(VLOOKUP(A101,PlayingTime!$B$1:$Z$999,MATCH("Min",PlayingTime!$B$2:$Z$2,0),0),0)</f>
        <v>301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301</v>
      </c>
      <c r="L101" s="31">
        <f>IFERROR(VLOOKUP(A101,PlayerStats!$B$1:$Z$999,MATCH("xG",PlayerStats!$B$2:$Z$2,0),0),0)</f>
        <v>0.7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0.7</v>
      </c>
      <c r="Q101" s="31">
        <f>IFERROR(VLOOKUP(A101,PlayerStats!$B$1:$Z$999,MATCH("xAG",PlayerStats!$B$2:$Z$2,0),0),0)</f>
        <v>0.4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0.4</v>
      </c>
      <c r="V101" s="41">
        <f t="shared" si="7"/>
        <v>14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Pau Torres</v>
      </c>
      <c r="B102" s="31" t="str">
        <f>IF([1]FINAL!B102=0,"",[1]FINAL!B102)</f>
        <v>Pau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AVL</v>
      </c>
      <c r="F102" s="43">
        <f>IFERROR(VLOOKUP($E102,Table2!$B$1:$C$21,MATCH("MP",Table2!$B$1:$C$1,0),0),"")</f>
        <v>16</v>
      </c>
      <c r="G102" s="32">
        <f>IFERROR(VLOOKUP(A102,PlayingTime!$B$1:$Z$999,MATCH("Min",PlayingTime!$B$2:$Z$2,0),0),0)</f>
        <v>1410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1410</v>
      </c>
      <c r="L102" s="31">
        <f>IFERROR(VLOOKUP(A102,PlayerStats!$B$1:$Z$999,MATCH("xG",PlayerStats!$B$2:$Z$2,0),0),0)</f>
        <v>0.9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0.9</v>
      </c>
      <c r="Q102" s="31">
        <f>IFERROR(VLOOKUP(A102,PlayerStats!$B$1:$Z$999,MATCH("xAG",PlayerStats!$B$2:$Z$2,0),0),0)</f>
        <v>0.2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0.2</v>
      </c>
      <c r="V102" s="41">
        <f t="shared" si="7"/>
        <v>58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Anthony Elanga</v>
      </c>
      <c r="B103" s="31" t="str">
        <f>IF([1]FINAL!B103=0,"",[1]FINAL!B103)</f>
        <v>Elanga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NFO</v>
      </c>
      <c r="F103" s="43">
        <f>IFERROR(VLOOKUP($E103,Table2!$B$1:$C$21,MATCH("MP",Table2!$B$1:$C$1,0),0),"")</f>
        <v>16</v>
      </c>
      <c r="G103" s="32">
        <f>IFERROR(VLOOKUP(A103,PlayingTime!$B$1:$Z$999,MATCH("Min",PlayingTime!$B$2:$Z$2,0),0),0)</f>
        <v>1008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1008</v>
      </c>
      <c r="L103" s="31">
        <f>IFERROR(VLOOKUP(A103,PlayerStats!$B$1:$Z$999,MATCH("xG",PlayerStats!$B$2:$Z$2,0),0),0)</f>
        <v>1.6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1.6</v>
      </c>
      <c r="Q103" s="31">
        <f>IFERROR(VLOOKUP(A103,PlayerStats!$B$1:$Z$999,MATCH("xAG",PlayerStats!$B$2:$Z$2,0),0),0)</f>
        <v>2.4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2.4</v>
      </c>
      <c r="V103" s="41">
        <f t="shared" si="7"/>
        <v>52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James Maddison</v>
      </c>
      <c r="B104" s="31" t="str">
        <f>IF([1]FINAL!B104=0,"",[1]FINAL!B104)</f>
        <v>Maddison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16</v>
      </c>
      <c r="G104" s="32">
        <f>IFERROR(VLOOKUP(A104,PlayingTime!$B$1:$Z$999,MATCH("Min",PlayingTime!$B$2:$Z$2,0),0),0)</f>
        <v>881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881</v>
      </c>
      <c r="L104" s="31">
        <f>IFERROR(VLOOKUP(A104,PlayerStats!$B$1:$Z$999,MATCH("xG",PlayerStats!$B$2:$Z$2,0),0),0)</f>
        <v>2.8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2.8</v>
      </c>
      <c r="Q104" s="31">
        <f>IFERROR(VLOOKUP(A104,PlayerStats!$B$1:$Z$999,MATCH("xAG",PlayerStats!$B$2:$Z$2,0),0),0)</f>
        <v>2.8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2.8</v>
      </c>
      <c r="V104" s="41">
        <f t="shared" si="7"/>
        <v>63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Tyrick Mitchell</v>
      </c>
      <c r="B105" s="31" t="str">
        <f>IF([1]FINAL!B105=0,"",[1]FINAL!B105)</f>
        <v>Mitchell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CRY</v>
      </c>
      <c r="F105" s="43">
        <f>IFERROR(VLOOKUP($E105,Table2!$B$1:$C$21,MATCH("MP",Table2!$B$1:$C$1,0),0),"")</f>
        <v>16</v>
      </c>
      <c r="G105" s="32">
        <f>IFERROR(VLOOKUP(A105,PlayingTime!$B$1:$Z$999,MATCH("Min",PlayingTime!$B$2:$Z$2,0),0),0)</f>
        <v>1267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1267</v>
      </c>
      <c r="L105" s="31">
        <f>IFERROR(VLOOKUP(A105,PlayerStats!$B$1:$Z$999,MATCH("xG",PlayerStats!$B$2:$Z$2,0),0),0)</f>
        <v>0.5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0.5</v>
      </c>
      <c r="Q105" s="31">
        <f>IFERROR(VLOOKUP(A105,PlayerStats!$B$1:$Z$999,MATCH("xAG",PlayerStats!$B$2:$Z$2,0),0),0)</f>
        <v>0.9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54</v>
      </c>
      <c r="X105" s="42" t="str">
        <f>API!M105&amp;" "&amp;API!V105</f>
        <v>Luis Sinisterra</v>
      </c>
      <c r="Y105" s="42">
        <f>API!AC105</f>
        <v>19</v>
      </c>
    </row>
    <row r="106" spans="1:25">
      <c r="A106" s="31" t="str">
        <f>IF([1]FINAL!A106=0,"",[1]FINAL!A106)</f>
        <v>Joe Gomez</v>
      </c>
      <c r="B106" s="31" t="str">
        <f>IF([1]FINAL!B106=0,"",[1]FINAL!B106)</f>
        <v>Gomez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LIV</v>
      </c>
      <c r="F106" s="43">
        <f>IFERROR(VLOOKUP($E106,Table2!$B$1:$C$21,MATCH("MP",Table2!$B$1:$C$1,0),0),"")</f>
        <v>16</v>
      </c>
      <c r="G106" s="32">
        <f>IFERROR(VLOOKUP(A106,PlayingTime!$B$1:$Z$999,MATCH("Min",PlayingTime!$B$2:$Z$2,0),0),0)</f>
        <v>666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666</v>
      </c>
      <c r="L106" s="31">
        <f>IFERROR(VLOOKUP(A106,PlayerStats!$B$1:$Z$999,MATCH("xG",PlayerStats!$B$2:$Z$2,0),0),0)</f>
        <v>0.3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0.3</v>
      </c>
      <c r="Q106" s="31">
        <f>IFERROR(VLOOKUP(A106,PlayerStats!$B$1:$Z$999,MATCH("xAG",PlayerStats!$B$2:$Z$2,0),0),0)</f>
        <v>0.3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0.3</v>
      </c>
      <c r="V106" s="41">
        <f t="shared" si="7"/>
        <v>30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Andreas Hoelgebaum Pereira</v>
      </c>
      <c r="B107" s="31" t="str">
        <f>IF([1]FINAL!B107=0,"",[1]FINAL!B107)</f>
        <v>Andreas</v>
      </c>
      <c r="C107" s="31" t="str">
        <f>IF([1]FINAL!C107=0,"",[1]FINAL!C107)</f>
        <v>A Pereira</v>
      </c>
      <c r="D107" s="31" t="str">
        <f>IF([1]FINAL!D107=0,"",[1]FINAL!D107)</f>
        <v>Andreas Pereira</v>
      </c>
      <c r="E107" s="42" t="str">
        <f>[1]FINAL!M107</f>
        <v>FUL</v>
      </c>
      <c r="F107" s="43">
        <f>IFERROR(VLOOKUP($E107,Table2!$B$1:$C$21,MATCH("MP",Table2!$B$1:$C$1,0),0),"")</f>
        <v>16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1097</v>
      </c>
      <c r="K107" s="37">
        <f t="shared" si="4"/>
        <v>1097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1.1000000000000001</v>
      </c>
      <c r="P107" s="39">
        <f t="shared" si="5"/>
        <v>1.1000000000000001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3.4</v>
      </c>
      <c r="U107" s="39">
        <f t="shared" si="6"/>
        <v>3.4</v>
      </c>
      <c r="V107" s="41">
        <f t="shared" si="7"/>
        <v>59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Gabriel dos Santos Magalhães</v>
      </c>
      <c r="B108" s="31" t="str">
        <f>IF([1]FINAL!B108=0,"",[1]FINAL!B108)</f>
        <v>Gabriel</v>
      </c>
      <c r="C108" s="31" t="str">
        <f>IF([1]FINAL!C108=0,"",[1]FINAL!C108)</f>
        <v>Gabriel Magalhaes</v>
      </c>
      <c r="D108" s="31" t="str">
        <f>IF([1]FINAL!D108=0,"",[1]FINAL!D108)</f>
        <v>Gabriel Dos Santos</v>
      </c>
      <c r="E108" s="42" t="str">
        <f>[1]FINAL!M108</f>
        <v>ARS</v>
      </c>
      <c r="F108" s="43">
        <f>IFERROR(VLOOKUP($E108,Table2!$B$1:$C$21,MATCH("MP",Table2!$B$1:$C$1,0),0),"")</f>
        <v>16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1106</v>
      </c>
      <c r="K108" s="37">
        <f t="shared" si="4"/>
        <v>1106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0.8</v>
      </c>
      <c r="P108" s="39">
        <f t="shared" si="5"/>
        <v>0.8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0.7</v>
      </c>
      <c r="U108" s="39">
        <f t="shared" si="6"/>
        <v>0.7</v>
      </c>
      <c r="V108" s="41">
        <f t="shared" si="7"/>
        <v>40</v>
      </c>
      <c r="X108" s="42" t="str">
        <f>API!M108&amp;" "&amp;API!V108</f>
        <v>Shandon Baptiste</v>
      </c>
      <c r="Y108" s="42">
        <f>API!AC108</f>
        <v>12</v>
      </c>
    </row>
    <row r="109" spans="1:25">
      <c r="A109" s="31" t="str">
        <f>IF([1]FINAL!A109=0,"",[1]FINAL!A109)</f>
        <v>Giovani Lo Celso</v>
      </c>
      <c r="B109" s="31" t="str">
        <f>IF([1]FINAL!B109=0,"",[1]FINAL!B109)</f>
        <v>Lo Celso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16</v>
      </c>
      <c r="G109" s="32">
        <f>IFERROR(VLOOKUP(A109,PlayingTime!$B$1:$Z$999,MATCH("Min",PlayingTime!$B$2:$Z$2,0),0),0)</f>
        <v>288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288</v>
      </c>
      <c r="L109" s="31">
        <f>IFERROR(VLOOKUP(A109,PlayerStats!$B$1:$Z$999,MATCH("xG",PlayerStats!$B$2:$Z$2,0),0),0)</f>
        <v>0.4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0.4</v>
      </c>
      <c r="Q109" s="31">
        <f>IFERROR(VLOOKUP(A109,PlayerStats!$B$1:$Z$999,MATCH("xAG",PlayerStats!$B$2:$Z$2,0),0),0)</f>
        <v>0.4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0.4</v>
      </c>
      <c r="V109" s="41">
        <f t="shared" si="7"/>
        <v>23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Norberto Bercique Gomes Betuncal</v>
      </c>
      <c r="B110" s="31" t="str">
        <f>IF([1]FINAL!B110=0,"",[1]FINAL!B110)</f>
        <v>Beto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EVE</v>
      </c>
      <c r="F110" s="43">
        <f>IFERROR(VLOOKUP($E110,Table2!$B$1:$C$21,MATCH("MP",Table2!$B$1:$C$1,0),0),"")</f>
        <v>16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412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412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2.2999999999999998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2.2999999999999998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0.3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0.3</v>
      </c>
      <c r="V110" s="41">
        <f t="shared" si="7"/>
        <v>18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Joelinton Cássio Apolinário de Lira</v>
      </c>
      <c r="B111" s="31" t="str">
        <f>IF([1]FINAL!B111=0,"",[1]FINAL!B111)</f>
        <v>Joelinton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NEW</v>
      </c>
      <c r="F111" s="43">
        <f>IFERROR(VLOOKUP($E111,Table2!$B$1:$C$21,MATCH("MP",Table2!$B$1:$C$1,0),0),"")</f>
        <v>16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997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997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2.2999999999999998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2.2999999999999998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2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2</v>
      </c>
      <c r="V111" s="41">
        <f t="shared" si="7"/>
        <v>38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Harry Maguire</v>
      </c>
      <c r="B112" s="31" t="str">
        <f>IF([1]FINAL!B112=0,"",[1]FINAL!B112)</f>
        <v>Maguire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MUN</v>
      </c>
      <c r="F112" s="43">
        <f>IFERROR(VLOOKUP($E112,Table2!$B$1:$C$21,MATCH("MP",Table2!$B$1:$C$1,0),0),"")</f>
        <v>16</v>
      </c>
      <c r="G112" s="32">
        <f>IFERROR(VLOOKUP(A112,PlayingTime!$B$1:$Z$999,MATCH("Min",PlayingTime!$B$2:$Z$2,0),0),0)</f>
        <v>838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838</v>
      </c>
      <c r="L112" s="31">
        <f>IFERROR(VLOOKUP(A112,PlayerStats!$B$1:$Z$999,MATCH("xG",PlayerStats!$B$2:$Z$2,0),0),0)</f>
        <v>0.5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0.5</v>
      </c>
      <c r="Q112" s="31">
        <f>IFERROR(VLOOKUP(A112,PlayerStats!$B$1:$Z$999,MATCH("xAG",PlayerStats!$B$2:$Z$2,0),0),0)</f>
        <v>0.4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36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Adam Smith</v>
      </c>
      <c r="B113" s="31" t="str">
        <f>IF([1]FINAL!B113=0,"",[1]FINAL!B113)</f>
        <v>Smith</v>
      </c>
      <c r="C113" s="31" t="str">
        <f>IF([1]FINAL!C113=0,"",[1]FINAL!C113)</f>
        <v>A Smith</v>
      </c>
      <c r="D113" s="31" t="str">
        <f>IF([1]FINAL!D113=0,"",[1]FINAL!D113)</f>
        <v/>
      </c>
      <c r="E113" s="42" t="str">
        <f>[1]FINAL!M113</f>
        <v>BOU</v>
      </c>
      <c r="F113" s="43">
        <f>IFERROR(VLOOKUP($E113,Table2!$B$1:$C$21,MATCH("MP",Table2!$B$1:$C$1,0),0),"")</f>
        <v>16</v>
      </c>
      <c r="G113" s="32">
        <f>IFERROR(VLOOKUP(A113,PlayingTime!$B$1:$Z$999,MATCH("Min",PlayingTime!$B$2:$Z$2,0),0),0)</f>
        <v>482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482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0.5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0.5</v>
      </c>
      <c r="V113" s="41">
        <f t="shared" si="7"/>
        <v>22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Manuel Akanji</v>
      </c>
      <c r="B114" s="31" t="str">
        <f>IF([1]FINAL!B114=0,"",[1]FINAL!B114)</f>
        <v>Akanji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MCI</v>
      </c>
      <c r="F114" s="43">
        <f>IFERROR(VLOOKUP($E114,Table2!$B$1:$C$21,MATCH("MP",Table2!$B$1:$C$1,0),0),"")</f>
        <v>16</v>
      </c>
      <c r="G114" s="32">
        <f>IFERROR(VLOOKUP(A114,PlayingTime!$B$1:$Z$999,MATCH("Min",PlayingTime!$B$2:$Z$2,0),0),0)</f>
        <v>1080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1080</v>
      </c>
      <c r="L114" s="31">
        <f>IFERROR(VLOOKUP(A114,PlayerStats!$B$1:$Z$999,MATCH("xG",PlayerStats!$B$2:$Z$2,0),0),0)</f>
        <v>0.6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0.6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42</v>
      </c>
      <c r="X114" s="42" t="str">
        <f>API!M114&amp;" "&amp;API!V114</f>
        <v>Mikkel Damsgaard</v>
      </c>
      <c r="Y114" s="42">
        <f>API!AC114</f>
        <v>4</v>
      </c>
    </row>
    <row r="115" spans="1:25">
      <c r="A115" s="31" t="str">
        <f>IF([1]FINAL!A115=0,"",[1]FINAL!A115)</f>
        <v>Joachim Andersen</v>
      </c>
      <c r="B115" s="31" t="str">
        <f>IF([1]FINAL!B115=0,"",[1]FINAL!B115)</f>
        <v>Andersen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CRY</v>
      </c>
      <c r="F115" s="43">
        <f>IFERROR(VLOOKUP($E115,Table2!$B$1:$C$21,MATCH("MP",Table2!$B$1:$C$1,0),0),"")</f>
        <v>16</v>
      </c>
      <c r="G115" s="32">
        <f>IFERROR(VLOOKUP(A115,PlayingTime!$B$1:$Z$999,MATCH("Min",PlayingTime!$B$2:$Z$2,0),0),0)</f>
        <v>1440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1440</v>
      </c>
      <c r="L115" s="31">
        <f>IFERROR(VLOOKUP(A115,PlayerStats!$B$1:$Z$999,MATCH("xG",PlayerStats!$B$2:$Z$2,0),0),0)</f>
        <v>1.1000000000000001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1.1000000000000001</v>
      </c>
      <c r="Q115" s="31">
        <f>IFERROR(VLOOKUP(A115,PlayerStats!$B$1:$Z$999,MATCH("xAG",PlayerStats!$B$2:$Z$2,0),0),0)</f>
        <v>1.4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1.4</v>
      </c>
      <c r="V115" s="41">
        <f t="shared" si="7"/>
        <v>64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Jack Harrison</v>
      </c>
      <c r="B116" s="31" t="str">
        <f>IF([1]FINAL!B116=0,"",[1]FINAL!B116)</f>
        <v>Harrison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EVE</v>
      </c>
      <c r="F116" s="43">
        <f>IFERROR(VLOOKUP($E116,Table2!$B$1:$C$21,MATCH("MP",Table2!$B$1:$C$1,0),0),"")</f>
        <v>16</v>
      </c>
      <c r="G116" s="32">
        <f>IFERROR(VLOOKUP(A116,PlayingTime!$B$1:$Z$999,MATCH("Min",PlayingTime!$B$2:$Z$2,0),0),0)</f>
        <v>792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792</v>
      </c>
      <c r="L116" s="31">
        <f>IFERROR(VLOOKUP(A116,PlayerStats!$B$1:$Z$999,MATCH("xG",PlayerStats!$B$2:$Z$2,0),0),0)</f>
        <v>1.1000000000000001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1.1000000000000001</v>
      </c>
      <c r="Q116" s="31">
        <f>IFERROR(VLOOKUP(A116,PlayerStats!$B$1:$Z$999,MATCH("xAG",PlayerStats!$B$2:$Z$2,0),0),0)</f>
        <v>2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</v>
      </c>
      <c r="V116" s="41">
        <f t="shared" si="7"/>
        <v>40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Bernd Leno</v>
      </c>
      <c r="B117" s="31" t="str">
        <f>IF([1]FINAL!B117=0,"",[1]FINAL!B117)</f>
        <v>Leno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FUL</v>
      </c>
      <c r="F117" s="43">
        <f>IFERROR(VLOOKUP($E117,Table2!$B$1:$C$21,MATCH("MP",Table2!$B$1:$C$1,0),0),"")</f>
        <v>16</v>
      </c>
      <c r="G117" s="32">
        <f>IFERROR(VLOOKUP(A117,PlayingTime!$B$1:$Z$999,MATCH("Min",PlayingTime!$B$2:$Z$2,0),0),0)</f>
        <v>1440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1440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66</v>
      </c>
      <c r="X117" s="42" t="str">
        <f>API!M117&amp;" "&amp;API!V117</f>
        <v>Mark Flekken</v>
      </c>
      <c r="Y117" s="42">
        <f>API!AC117</f>
        <v>44</v>
      </c>
    </row>
    <row r="118" spans="1:25">
      <c r="A118" s="31" t="str">
        <f>IF([1]FINAL!A118=0,"",[1]FINAL!A118)</f>
        <v>Nick Pope</v>
      </c>
      <c r="B118" s="31" t="str">
        <f>IF([1]FINAL!B118=0,"",[1]FINAL!B118)</f>
        <v>Pope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NEW</v>
      </c>
      <c r="F118" s="43">
        <f>IFERROR(VLOOKUP($E118,Table2!$B$1:$C$21,MATCH("MP",Table2!$B$1:$C$1,0),0),"")</f>
        <v>16</v>
      </c>
      <c r="G118" s="32">
        <f>IFERROR(VLOOKUP(A118,PlayingTime!$B$1:$Z$999,MATCH("Min",PlayingTime!$B$2:$Z$2,0),0),0)</f>
        <v>1255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1255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56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Anssumane Fati Vieira</v>
      </c>
      <c r="B119" s="31" t="str">
        <f>IF([1]FINAL!B119=0,"",[1]FINAL!B119)</f>
        <v>Ansu Fati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BHA</v>
      </c>
      <c r="F119" s="43">
        <f>IFERROR(VLOOKUP($E119,Table2!$B$1:$C$21,MATCH("MP",Table2!$B$1:$C$1,0),0),"")</f>
        <v>16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290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290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2.7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2.7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0.5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0.5</v>
      </c>
      <c r="V119" s="41">
        <f t="shared" si="7"/>
        <v>21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Pedro Lomba Neto</v>
      </c>
      <c r="B120" s="31" t="str">
        <f>IF([1]FINAL!B120=0,"",[1]FINAL!B120)</f>
        <v>Neto</v>
      </c>
      <c r="C120" s="31" t="str">
        <f>IF([1]FINAL!C120=0,"",[1]FINAL!C120)</f>
        <v>P Neto</v>
      </c>
      <c r="D120" s="31" t="str">
        <f>IF([1]FINAL!D120=0,"",[1]FINAL!D120)</f>
        <v>Pedro Neto</v>
      </c>
      <c r="E120" s="42" t="str">
        <f>[1]FINAL!M120</f>
        <v>WOL</v>
      </c>
      <c r="F120" s="43">
        <f>IFERROR(VLOOKUP($E120,Table2!$B$1:$C$21,MATCH("MP",Table2!$B$1:$C$1,0),0),"")</f>
        <v>16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1260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886</v>
      </c>
      <c r="K120" s="37">
        <f t="shared" si="4"/>
        <v>2146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2.2999999999999998</v>
      </c>
      <c r="P120" s="39">
        <f t="shared" si="5"/>
        <v>2.2999999999999998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2.7</v>
      </c>
      <c r="U120" s="39">
        <f t="shared" si="6"/>
        <v>2.7</v>
      </c>
      <c r="V120" s="41">
        <f t="shared" si="7"/>
        <v>52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Ezri Konsa Ngoyo</v>
      </c>
      <c r="B121" s="31" t="str">
        <f>IF([1]FINAL!B121=0,"",[1]FINAL!B121)</f>
        <v>Konsa</v>
      </c>
      <c r="C121" s="31" t="str">
        <f>IF([1]FINAL!C121=0,"",[1]FINAL!C121)</f>
        <v>Ezri Konsa</v>
      </c>
      <c r="D121" s="31" t="str">
        <f>IF([1]FINAL!D121=0,"",[1]FINAL!D121)</f>
        <v/>
      </c>
      <c r="E121" s="42" t="str">
        <f>[1]FINAL!M121</f>
        <v>AVL</v>
      </c>
      <c r="F121" s="43">
        <f>IFERROR(VLOOKUP($E121,Table2!$B$1:$C$21,MATCH("MP",Table2!$B$1:$C$1,0),0),"")</f>
        <v>16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1398</v>
      </c>
      <c r="J121" s="32">
        <f>IFERROR(VLOOKUP(D121,PlayingTime!$B$1:$Z$999,MATCH("Min",PlayingTime!$B$2:$Z$2,0),0),0)</f>
        <v>0</v>
      </c>
      <c r="K121" s="37">
        <f t="shared" si="4"/>
        <v>1398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1.4</v>
      </c>
      <c r="O121" s="31">
        <f>IFERROR(VLOOKUP(D121,PlayerStats!$B$1:$Z$999,MATCH("xG",PlayerStats!$B$2:$Z$2,0),0),0)</f>
        <v>0</v>
      </c>
      <c r="P121" s="39">
        <f t="shared" si="5"/>
        <v>1.4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0.1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48</v>
      </c>
      <c r="X121" s="42" t="str">
        <f>API!M121&amp;" "&amp;API!V121</f>
        <v>Vitaly Janelt</v>
      </c>
      <c r="Y121" s="42">
        <f>API!AC121</f>
        <v>40</v>
      </c>
    </row>
    <row r="122" spans="1:25">
      <c r="A122" s="31" t="str">
        <f>IF([1]FINAL!A122=0,"",[1]FINAL!A122)</f>
        <v>Tomáš Souček</v>
      </c>
      <c r="B122" s="31" t="str">
        <f>IF([1]FINAL!B122=0,"",[1]FINAL!B122)</f>
        <v>Souček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WHU</v>
      </c>
      <c r="F122" s="43">
        <f>IFERROR(VLOOKUP($E122,Table2!$B$1:$C$21,MATCH("MP",Table2!$B$1:$C$1,0),0),"")</f>
        <v>16</v>
      </c>
      <c r="G122" s="32">
        <f>IFERROR(VLOOKUP(A122,PlayingTime!$B$1:$Z$999,MATCH("Min",PlayingTime!$B$2:$Z$2,0),0),0)</f>
        <v>1166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1166</v>
      </c>
      <c r="L122" s="31">
        <f>IFERROR(VLOOKUP(A122,PlayerStats!$B$1:$Z$999,MATCH("xG",PlayerStats!$B$2:$Z$2,0),0),0)</f>
        <v>3.7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3.7</v>
      </c>
      <c r="Q122" s="31">
        <f>IFERROR(VLOOKUP(A122,PlayerStats!$B$1:$Z$999,MATCH("xAG",PlayerStats!$B$2:$Z$2,0),0),0)</f>
        <v>0.6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0.6</v>
      </c>
      <c r="V122" s="41">
        <f t="shared" si="7"/>
        <v>54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Kevin Schade</v>
      </c>
      <c r="B123" s="31" t="str">
        <f>IF([1]FINAL!B123=0,"",[1]FINAL!B123)</f>
        <v>Schade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BRE</v>
      </c>
      <c r="F123" s="43">
        <f>IFERROR(VLOOKUP($E123,Table2!$B$1:$C$21,MATCH("MP",Table2!$B$1:$C$1,0),0),"")</f>
        <v>16</v>
      </c>
      <c r="G123" s="32">
        <f>IFERROR(VLOOKUP(A123,PlayingTime!$B$1:$Z$999,MATCH("Min",PlayingTime!$B$2:$Z$2,0),0),0)</f>
        <v>257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257</v>
      </c>
      <c r="L123" s="31">
        <f>IFERROR(VLOOKUP(A123,PlayerStats!$B$1:$Z$999,MATCH("xG",PlayerStats!$B$2:$Z$2,0),0),0)</f>
        <v>0.7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0.7</v>
      </c>
      <c r="Q123" s="31">
        <f>IFERROR(VLOOKUP(A123,PlayerStats!$B$1:$Z$999,MATCH("xAG",PlayerStats!$B$2:$Z$2,0),0),0)</f>
        <v>0.4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0.4</v>
      </c>
      <c r="V123" s="41">
        <f t="shared" si="7"/>
        <v>19</v>
      </c>
      <c r="X123" s="42" t="str">
        <f>API!M123&amp;" "&amp;API!V123</f>
        <v>Keane Lewis-Potter</v>
      </c>
      <c r="Y123" s="42">
        <f>API!AC123</f>
        <v>16</v>
      </c>
    </row>
    <row r="124" spans="1:25">
      <c r="A124" s="31" t="str">
        <f>IF([1]FINAL!A124=0,"",[1]FINAL!A124)</f>
        <v>Jordan Pickford</v>
      </c>
      <c r="B124" s="31" t="str">
        <f>IF([1]FINAL!B124=0,"",[1]FINAL!B124)</f>
        <v>Pickford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EVE</v>
      </c>
      <c r="F124" s="43">
        <f>IFERROR(VLOOKUP($E124,Table2!$B$1:$C$21,MATCH("MP",Table2!$B$1:$C$1,0),0),"")</f>
        <v>16</v>
      </c>
      <c r="G124" s="32">
        <f>IFERROR(VLOOKUP(A124,PlayingTime!$B$1:$Z$999,MATCH("Min",PlayingTime!$B$2:$Z$2,0),0),0)</f>
        <v>1440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1440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0.1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0.1</v>
      </c>
      <c r="V124" s="41">
        <f t="shared" si="7"/>
        <v>56</v>
      </c>
      <c r="X124" s="42" t="str">
        <f>API!M124&amp;" "&amp;API!V124</f>
        <v>Bryan Mbeumo</v>
      </c>
      <c r="Y124" s="42">
        <f>API!AC124</f>
        <v>87</v>
      </c>
    </row>
    <row r="125" spans="1:25">
      <c r="A125" s="31" t="str">
        <f>IF([1]FINAL!A125=0,"",[1]FINAL!A125)</f>
        <v>Cristian Romero</v>
      </c>
      <c r="B125" s="31" t="str">
        <f>IF([1]FINAL!B125=0,"",[1]FINAL!B125)</f>
        <v>Romero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TOT</v>
      </c>
      <c r="F125" s="43">
        <f>IFERROR(VLOOKUP($E125,Table2!$B$1:$C$21,MATCH("MP",Table2!$B$1:$C$1,0),0),"")</f>
        <v>16</v>
      </c>
      <c r="G125" s="32">
        <f>IFERROR(VLOOKUP(A125,PlayingTime!$B$1:$Z$999,MATCH("Min",PlayingTime!$B$2:$Z$2,0),0),0)</f>
        <v>1035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1035</v>
      </c>
      <c r="L125" s="31">
        <f>IFERROR(VLOOKUP(A125,PlayerStats!$B$1:$Z$999,MATCH("xG",PlayerStats!$B$2:$Z$2,0),0),0)</f>
        <v>1.2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1.2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54</v>
      </c>
      <c r="X125" s="42" t="str">
        <f>API!M125&amp;" "&amp;API!V125</f>
        <v>Ben Mee</v>
      </c>
      <c r="Y125" s="42">
        <f>API!AC125</f>
        <v>24</v>
      </c>
    </row>
    <row r="126" spans="1:25">
      <c r="A126" s="31" t="str">
        <f>IF([1]FINAL!A126=0,"",[1]FINAL!A126)</f>
        <v>Jacob Brown</v>
      </c>
      <c r="B126" s="31" t="str">
        <f>IF([1]FINAL!B126=0,"",[1]FINAL!B126)</f>
        <v>Brown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LUT</v>
      </c>
      <c r="F126" s="43">
        <f>IFERROR(VLOOKUP($E126,Table2!$B$1:$C$21,MATCH("MP",Table2!$B$1:$C$1,0),0),"")</f>
        <v>16</v>
      </c>
      <c r="G126" s="32">
        <f>IFERROR(VLOOKUP(A126,PlayingTime!$B$1:$Z$999,MATCH("Min",PlayingTime!$B$2:$Z$2,0),0),0)</f>
        <v>782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782</v>
      </c>
      <c r="L126" s="31">
        <f>IFERROR(VLOOKUP(A126,PlayerStats!$B$1:$Z$999,MATCH("xG",PlayerStats!$B$2:$Z$2,0),0),0)</f>
        <v>2.5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2.5</v>
      </c>
      <c r="Q126" s="31">
        <f>IFERROR(VLOOKUP(A126,PlayerStats!$B$1:$Z$999,MATCH("xAG",PlayerStats!$B$2:$Z$2,0),0),0)</f>
        <v>0.6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0.6</v>
      </c>
      <c r="V126" s="41">
        <f t="shared" si="7"/>
        <v>34</v>
      </c>
      <c r="X126" s="42" t="str">
        <f>API!M126&amp;" "&amp;API!V126</f>
        <v>Christian Nørgaard</v>
      </c>
      <c r="Y126" s="42">
        <f>API!AC126</f>
        <v>38</v>
      </c>
    </row>
    <row r="127" spans="1:25">
      <c r="A127" s="31" t="str">
        <f>IF([1]FINAL!A127=0,"",[1]FINAL!A127)</f>
        <v>Jamaal Lascelles</v>
      </c>
      <c r="B127" s="31" t="str">
        <f>IF([1]FINAL!B127=0,"",[1]FINAL!B127)</f>
        <v>Lascelles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NEW</v>
      </c>
      <c r="F127" s="43">
        <f>IFERROR(VLOOKUP($E127,Table2!$B$1:$C$21,MATCH("MP",Table2!$B$1:$C$1,0),0),"")</f>
        <v>16</v>
      </c>
      <c r="G127" s="32">
        <f>IFERROR(VLOOKUP(A127,PlayingTime!$B$1:$Z$999,MATCH("Min",PlayingTime!$B$2:$Z$2,0),0),0)</f>
        <v>911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911</v>
      </c>
      <c r="L127" s="31">
        <f>IFERROR(VLOOKUP(A127,PlayerStats!$B$1:$Z$999,MATCH("xG",PlayerStats!$B$2:$Z$2,0),0),0)</f>
        <v>0.7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0.7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36</v>
      </c>
      <c r="X127" s="42" t="str">
        <f>API!M127&amp;" "&amp;API!V127</f>
        <v>Frank Onyeka</v>
      </c>
      <c r="Y127" s="42">
        <f>API!AC127</f>
        <v>19</v>
      </c>
    </row>
    <row r="128" spans="1:25">
      <c r="A128" s="31" t="str">
        <f>IF([1]FINAL!A128=0,"",[1]FINAL!A128)</f>
        <v>Luis Díaz</v>
      </c>
      <c r="B128" s="31" t="str">
        <f>IF([1]FINAL!B128=0,"",[1]FINAL!B128)</f>
        <v>Luis Díaz</v>
      </c>
      <c r="C128" s="31" t="str">
        <f>IF([1]FINAL!C128=0,"",[1]FINAL!C128)</f>
        <v>Luis Diaz</v>
      </c>
      <c r="D128" s="31" t="str">
        <f>IF([1]FINAL!D128=0,"",[1]FINAL!D128)</f>
        <v/>
      </c>
      <c r="E128" s="42" t="str">
        <f>[1]FINAL!M128</f>
        <v>LIV</v>
      </c>
      <c r="F128" s="43">
        <f>IFERROR(VLOOKUP($E128,Table2!$B$1:$C$21,MATCH("MP",Table2!$B$1:$C$1,0),0),"")</f>
        <v>16</v>
      </c>
      <c r="G128" s="32">
        <f>IFERROR(VLOOKUP(A128,PlayingTime!$B$1:$Z$999,MATCH("Min",PlayingTime!$B$2:$Z$2,0),0),0)</f>
        <v>923</v>
      </c>
      <c r="H128" s="32">
        <f>IFERROR(VLOOKUP(B128,PlayingTime!$B$1:$Z$999,MATCH("Min",PlayingTime!$B$2:$Z$2,0),0),0)</f>
        <v>923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1846</v>
      </c>
      <c r="L128" s="31">
        <f>IFERROR(VLOOKUP(A128,PlayerStats!$B$1:$Z$999,MATCH("xG",PlayerStats!$B$2:$Z$2,0),0),0)</f>
        <v>3.4</v>
      </c>
      <c r="M128" s="31">
        <f>IFERROR(VLOOKUP(B128,PlayerStats!$B$1:$Z$999,MATCH("xG",PlayerStats!$B$2:$Z$2,0),0),0)</f>
        <v>3.4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6.8</v>
      </c>
      <c r="Q128" s="31">
        <f>IFERROR(VLOOKUP(A128,PlayerStats!$B$1:$Z$999,MATCH("xAG",PlayerStats!$B$2:$Z$2,0),0),0)</f>
        <v>1.1000000000000001</v>
      </c>
      <c r="R128" s="31">
        <f>IFERROR(VLOOKUP(B128,PlayerStats!$B$1:$Z$999,MATCH("xAG",PlayerStats!$B$2:$Z$2,0),0),0)</f>
        <v>1.1000000000000001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2.2000000000000002</v>
      </c>
      <c r="V128" s="41">
        <f t="shared" si="7"/>
        <v>46</v>
      </c>
      <c r="X128" s="42" t="str">
        <f>API!M128&amp;" "&amp;API!V128</f>
        <v>Ethan Pinnock</v>
      </c>
      <c r="Y128" s="42">
        <f>API!AC128</f>
        <v>48</v>
      </c>
    </row>
    <row r="129" spans="1:25">
      <c r="A129" s="31" t="str">
        <f>IF([1]FINAL!A129=0,"",[1]FINAL!A129)</f>
        <v>Carlton Morris</v>
      </c>
      <c r="B129" s="31" t="str">
        <f>IF([1]FINAL!B129=0,"",[1]FINAL!B129)</f>
        <v>Morris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LUT</v>
      </c>
      <c r="F129" s="43">
        <f>IFERROR(VLOOKUP($E129,Table2!$B$1:$C$21,MATCH("MP",Table2!$B$1:$C$1,0),0),"")</f>
        <v>16</v>
      </c>
      <c r="G129" s="32">
        <f>IFERROR(VLOOKUP(A129,PlayingTime!$B$1:$Z$999,MATCH("Min",PlayingTime!$B$2:$Z$2,0),0),0)</f>
        <v>1190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1190</v>
      </c>
      <c r="L129" s="31">
        <f>IFERROR(VLOOKUP(A129,PlayerStats!$B$1:$Z$999,MATCH("xG",PlayerStats!$B$2:$Z$2,0),0),0)</f>
        <v>3.9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3.9</v>
      </c>
      <c r="Q129" s="31">
        <f>IFERROR(VLOOKUP(A129,PlayerStats!$B$1:$Z$999,MATCH("xAG",PlayerStats!$B$2:$Z$2,0),0),0)</f>
        <v>0.5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0.5</v>
      </c>
      <c r="V129" s="41">
        <f t="shared" si="7"/>
        <v>54</v>
      </c>
      <c r="X129" s="42" t="str">
        <f>API!M129&amp;" "&amp;API!V129</f>
        <v>Mads Roerslev Rasmussen</v>
      </c>
      <c r="Y129" s="42">
        <f>API!AC129</f>
        <v>18</v>
      </c>
    </row>
    <row r="130" spans="1:25">
      <c r="A130" s="31" t="str">
        <f>IF([1]FINAL!A130=0,"",[1]FINAL!A130)</f>
        <v>Declan Rice</v>
      </c>
      <c r="B130" s="31" t="str">
        <f>IF([1]FINAL!B130=0,"",[1]FINAL!B130)</f>
        <v>Rice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ARS</v>
      </c>
      <c r="F130" s="43">
        <f>IFERROR(VLOOKUP($E130,Table2!$B$1:$C$21,MATCH("MP",Table2!$B$1:$C$1,0),0),"")</f>
        <v>16</v>
      </c>
      <c r="G130" s="32">
        <f>IFERROR(VLOOKUP(A130,PlayingTime!$B$1:$Z$999,MATCH("Min",PlayingTime!$B$2:$Z$2,0),0),0)</f>
        <v>1382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1382</v>
      </c>
      <c r="L130" s="31">
        <f>IFERROR(VLOOKUP(A130,PlayerStats!$B$1:$Z$999,MATCH("xG",PlayerStats!$B$2:$Z$2,0),0),0)</f>
        <v>1.3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1.3</v>
      </c>
      <c r="Q130" s="31">
        <f>IFERROR(VLOOKUP(A130,PlayerStats!$B$1:$Z$999,MATCH("xAG",PlayerStats!$B$2:$Z$2,0),0),0)</f>
        <v>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2</v>
      </c>
      <c r="V130" s="41">
        <f t="shared" si="7"/>
        <v>61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Alejandro Garnacho</v>
      </c>
      <c r="B131" s="31" t="str">
        <f>IF([1]FINAL!B131=0,"",[1]FINAL!B131)</f>
        <v>Garnacho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MUN</v>
      </c>
      <c r="F131" s="43">
        <f>IFERROR(VLOOKUP($E131,Table2!$B$1:$C$21,MATCH("MP",Table2!$B$1:$C$1,0),0),"")</f>
        <v>16</v>
      </c>
      <c r="G131" s="32">
        <f>IFERROR(VLOOKUP(A131,PlayingTime!$B$1:$Z$999,MATCH("Min",PlayingTime!$B$2:$Z$2,0),0),0)</f>
        <v>732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732</v>
      </c>
      <c r="L131" s="31">
        <f>IFERROR(VLOOKUP(A131,PlayerStats!$B$1:$Z$999,MATCH("xG",PlayerStats!$B$2:$Z$2,0),0),0)</f>
        <v>2.2000000000000002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2.2000000000000002</v>
      </c>
      <c r="Q131" s="31">
        <f>IFERROR(VLOOKUP(A131,PlayerStats!$B$1:$Z$999,MATCH("xAG",PlayerStats!$B$2:$Z$2,0),0),0)</f>
        <v>1.6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1.6</v>
      </c>
      <c r="V131" s="41">
        <f t="shared" ref="V131:V194" si="11">IFERROR(VLOOKUP(A131,$X$1:$Y$1000,MATCH("total_points",$X$1:$Y$1,0),0),"")</f>
        <v>32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Jean-Philippe Mateta</v>
      </c>
      <c r="B132" s="31" t="str">
        <f>IF([1]FINAL!B132=0,"",[1]FINAL!B132)</f>
        <v>Mateta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CRY</v>
      </c>
      <c r="F132" s="43">
        <f>IFERROR(VLOOKUP($E132,Table2!$B$1:$C$21,MATCH("MP",Table2!$B$1:$C$1,0),0),"")</f>
        <v>16</v>
      </c>
      <c r="G132" s="32">
        <f>IFERROR(VLOOKUP(A132,PlayingTime!$B$1:$Z$999,MATCH("Min",PlayingTime!$B$2:$Z$2,0),0),0)</f>
        <v>452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452</v>
      </c>
      <c r="L132" s="31">
        <f>IFERROR(VLOOKUP(A132,PlayerStats!$B$1:$Z$999,MATCH("xG",PlayerStats!$B$2:$Z$2,0),0),0)</f>
        <v>1.4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1.4</v>
      </c>
      <c r="Q132" s="31">
        <f>IFERROR(VLOOKUP(A132,PlayerStats!$B$1:$Z$999,MATCH("xAG",PlayerStats!$B$2:$Z$2,0),0),0)</f>
        <v>1.5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1.5</v>
      </c>
      <c r="V132" s="41">
        <f t="shared" si="11"/>
        <v>31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Jarrad Branthwaite</v>
      </c>
      <c r="B133" s="31" t="str">
        <f>IF([1]FINAL!B133=0,"",[1]FINAL!B133)</f>
        <v>Branthwaite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EVE</v>
      </c>
      <c r="F133" s="43">
        <f>IFERROR(VLOOKUP($E133,Table2!$B$1:$C$21,MATCH("MP",Table2!$B$1:$C$1,0),0),"")</f>
        <v>16</v>
      </c>
      <c r="G133" s="32">
        <f>IFERROR(VLOOKUP(A133,PlayingTime!$B$1:$Z$999,MATCH("Min",PlayingTime!$B$2:$Z$2,0),0),0)</f>
        <v>1260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1260</v>
      </c>
      <c r="L133" s="31">
        <f>IFERROR(VLOOKUP(A133,PlayerStats!$B$1:$Z$999,MATCH("xG",PlayerStats!$B$2:$Z$2,0),0),0)</f>
        <v>0.4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0.4</v>
      </c>
      <c r="Q133" s="31">
        <f>IFERROR(VLOOKUP(A133,PlayerStats!$B$1:$Z$999,MATCH("xAG",PlayerStats!$B$2:$Z$2,0),0),0)</f>
        <v>0.9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0.9</v>
      </c>
      <c r="V133" s="41">
        <f t="shared" si="11"/>
        <v>43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Evan Ferguson</v>
      </c>
      <c r="B134" s="31" t="str">
        <f>IF([1]FINAL!B134=0,"",[1]FINAL!B134)</f>
        <v>Ferguson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16</v>
      </c>
      <c r="G134" s="32">
        <f>IFERROR(VLOOKUP(A134,PlayingTime!$B$1:$Z$999,MATCH("Min",PlayingTime!$B$2:$Z$2,0),0),0)</f>
        <v>859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859</v>
      </c>
      <c r="L134" s="31">
        <f>IFERROR(VLOOKUP(A134,PlayerStats!$B$1:$Z$999,MATCH("xG",PlayerStats!$B$2:$Z$2,0),0),0)</f>
        <v>3.3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3.3</v>
      </c>
      <c r="Q134" s="31">
        <f>IFERROR(VLOOKUP(A134,PlayerStats!$B$1:$Z$999,MATCH("xAG",PlayerStats!$B$2:$Z$2,0),0),0)</f>
        <v>0.5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0.5</v>
      </c>
      <c r="V134" s="41">
        <f t="shared" si="11"/>
        <v>51</v>
      </c>
      <c r="X134" s="42" t="str">
        <f>API!M134&amp;" "&amp;API!V134</f>
        <v>Yoane Wissa</v>
      </c>
      <c r="Y134" s="42">
        <f>API!AC134</f>
        <v>54</v>
      </c>
    </row>
    <row r="135" spans="1:25">
      <c r="A135" s="31" t="str">
        <f>IF([1]FINAL!A135=0,"",[1]FINAL!A135)</f>
        <v>Jérémy Doku</v>
      </c>
      <c r="B135" s="31" t="str">
        <f>IF([1]FINAL!B135=0,"",[1]FINAL!B135)</f>
        <v>Doku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MCI</v>
      </c>
      <c r="F135" s="43">
        <f>IFERROR(VLOOKUP($E135,Table2!$B$1:$C$21,MATCH("MP",Table2!$B$1:$C$1,0),0),"")</f>
        <v>16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0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49</v>
      </c>
      <c r="X135" s="42" t="str">
        <f>API!M135&amp;" "&amp;API!V135</f>
        <v>Yegor Yarmoliuk</v>
      </c>
      <c r="Y135" s="42">
        <f>API!AC135</f>
        <v>12</v>
      </c>
    </row>
    <row r="136" spans="1:25">
      <c r="A136" s="31" t="str">
        <f>IF([1]FINAL!A136=0,"",[1]FINAL!A136)</f>
        <v>Lucas Digne</v>
      </c>
      <c r="B136" s="31" t="str">
        <f>IF([1]FINAL!B136=0,"",[1]FINAL!B136)</f>
        <v>Digne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16</v>
      </c>
      <c r="G136" s="32">
        <f>IFERROR(VLOOKUP(A136,PlayingTime!$B$1:$Z$999,MATCH("Min",PlayingTime!$B$2:$Z$2,0),0),0)</f>
        <v>1399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1399</v>
      </c>
      <c r="L136" s="31">
        <f>IFERROR(VLOOKUP(A136,PlayerStats!$B$1:$Z$999,MATCH("xG",PlayerStats!$B$2:$Z$2,0),0),0)</f>
        <v>0.4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0.4</v>
      </c>
      <c r="Q136" s="31">
        <f>IFERROR(VLOOKUP(A136,PlayerStats!$B$1:$Z$999,MATCH("xAG",PlayerStats!$B$2:$Z$2,0),0),0)</f>
        <v>2.8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2.8</v>
      </c>
      <c r="V136" s="41">
        <f t="shared" si="11"/>
        <v>49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Mykhailo Mudryk</v>
      </c>
      <c r="B137" s="31" t="str">
        <f>IF([1]FINAL!B137=0,"",[1]FINAL!B137)</f>
        <v>Mudryk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16</v>
      </c>
      <c r="G137" s="32">
        <f>IFERROR(VLOOKUP(A137,PlayingTime!$B$1:$Z$999,MATCH("Min",PlayingTime!$B$2:$Z$2,0),0),0)</f>
        <v>637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637</v>
      </c>
      <c r="L137" s="31">
        <f>IFERROR(VLOOKUP(A137,PlayerStats!$B$1:$Z$999,MATCH("xG",PlayerStats!$B$2:$Z$2,0),0),0)</f>
        <v>1.2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1.2</v>
      </c>
      <c r="Q137" s="31">
        <f>IFERROR(VLOOKUP(A137,PlayerStats!$B$1:$Z$999,MATCH("xAG",PlayerStats!$B$2:$Z$2,0),0),0)</f>
        <v>1.4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1.4</v>
      </c>
      <c r="V137" s="41">
        <f t="shared" si="11"/>
        <v>42</v>
      </c>
      <c r="X137" s="42" t="str">
        <f>API!M137&amp;" "&amp;API!V137</f>
        <v>Neal Maupay</v>
      </c>
      <c r="Y137" s="42">
        <f>API!AC137</f>
        <v>35</v>
      </c>
    </row>
    <row r="138" spans="1:25">
      <c r="A138" s="31" t="str">
        <f>IF([1]FINAL!A138=0,"",[1]FINAL!A138)</f>
        <v>Levi Colwill</v>
      </c>
      <c r="B138" s="31" t="str">
        <f>IF([1]FINAL!B138=0,"",[1]FINAL!B138)</f>
        <v>Colwill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CHE</v>
      </c>
      <c r="F138" s="43">
        <f>IFERROR(VLOOKUP($E138,Table2!$B$1:$C$21,MATCH("MP",Table2!$B$1:$C$1,0),0),"")</f>
        <v>16</v>
      </c>
      <c r="G138" s="32">
        <f>IFERROR(VLOOKUP(A138,PlayingTime!$B$1:$Z$999,MATCH("Min",PlayingTime!$B$2:$Z$2,0),0),0)</f>
        <v>1194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1194</v>
      </c>
      <c r="L138" s="31">
        <f>IFERROR(VLOOKUP(A138,PlayerStats!$B$1:$Z$999,MATCH("xG",PlayerStats!$B$2:$Z$2,0),0),0)</f>
        <v>1.2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1.2</v>
      </c>
      <c r="Q138" s="31">
        <f>IFERROR(VLOOKUP(A138,PlayerStats!$B$1:$Z$999,MATCH("xAG",PlayerStats!$B$2:$Z$2,0),0),0)</f>
        <v>1.1000000000000001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1.1000000000000001</v>
      </c>
      <c r="V138" s="41">
        <f t="shared" si="11"/>
        <v>44</v>
      </c>
      <c r="X138" s="42" t="str">
        <f>API!M138&amp;" "&amp;API!V138</f>
        <v>Michael Olakigbe</v>
      </c>
      <c r="Y138" s="42">
        <f>API!AC138</f>
        <v>5</v>
      </c>
    </row>
    <row r="139" spans="1:25">
      <c r="A139" s="31" t="str">
        <f>IF([1]FINAL!A139=0,"",[1]FINAL!A139)</f>
        <v>Yoane Wissa</v>
      </c>
      <c r="B139" s="31" t="str">
        <f>IF([1]FINAL!B139=0,"",[1]FINAL!B139)</f>
        <v>Wissa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BRE</v>
      </c>
      <c r="F139" s="43">
        <f>IFERROR(VLOOKUP($E139,Table2!$B$1:$C$21,MATCH("MP",Table2!$B$1:$C$1,0),0),"")</f>
        <v>16</v>
      </c>
      <c r="G139" s="32">
        <f>IFERROR(VLOOKUP(A139,PlayingTime!$B$1:$Z$999,MATCH("Min",PlayingTime!$B$2:$Z$2,0),0),0)</f>
        <v>1294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1294</v>
      </c>
      <c r="L139" s="31">
        <f>IFERROR(VLOOKUP(A139,PlayerStats!$B$1:$Z$999,MATCH("xG",PlayerStats!$B$2:$Z$2,0),0),0)</f>
        <v>5.4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5.4</v>
      </c>
      <c r="Q139" s="31">
        <f>IFERROR(VLOOKUP(A139,PlayerStats!$B$1:$Z$999,MATCH("xAG",PlayerStats!$B$2:$Z$2,0),0),0)</f>
        <v>1.4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1.4</v>
      </c>
      <c r="V139" s="41">
        <f t="shared" si="11"/>
        <v>54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Sergio Reguilón</v>
      </c>
      <c r="B140" s="31" t="str">
        <f>IF([1]FINAL!B140=0,"",[1]FINAL!B140)</f>
        <v>Reguilón</v>
      </c>
      <c r="C140" s="31" t="str">
        <f>IF([1]FINAL!C140=0,"",[1]FINAL!C140)</f>
        <v>Reguilon</v>
      </c>
      <c r="D140" s="31" t="str">
        <f>IF([1]FINAL!D140=0,"",[1]FINAL!D140)</f>
        <v/>
      </c>
      <c r="E140" s="42" t="str">
        <f>[1]FINAL!M140</f>
        <v>MUN</v>
      </c>
      <c r="F140" s="43">
        <f>IFERROR(VLOOKUP($E140,Table2!$B$1:$C$21,MATCH("MP",Table2!$B$1:$C$1,0),0),"")</f>
        <v>16</v>
      </c>
      <c r="G140" s="32">
        <f>IFERROR(VLOOKUP(A140,PlayingTime!$B$1:$Z$999,MATCH("Min",PlayingTime!$B$2:$Z$2,0),0),0)</f>
        <v>404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404</v>
      </c>
      <c r="L140" s="31">
        <f>IFERROR(VLOOKUP(A140,PlayerStats!$B$1:$Z$999,MATCH("xG",PlayerStats!$B$2:$Z$2,0),0),0)</f>
        <v>0.2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0.2</v>
      </c>
      <c r="Q140" s="31">
        <f>IFERROR(VLOOKUP(A140,PlayerStats!$B$1:$Z$999,MATCH("xAG",PlayerStats!$B$2:$Z$2,0),0),0)</f>
        <v>0.7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0.7</v>
      </c>
      <c r="V140" s="41">
        <f t="shared" si="11"/>
        <v>16</v>
      </c>
      <c r="X140" s="42" t="str">
        <f>API!M140&amp;" "&amp;API!V140</f>
        <v>Saman Ghoddos</v>
      </c>
      <c r="Y140" s="42">
        <f>API!AC140</f>
        <v>17</v>
      </c>
    </row>
    <row r="141" spans="1:25">
      <c r="A141" s="31" t="str">
        <f>IF([1]FINAL!A141=0,"",[1]FINAL!A141)</f>
        <v>Sergio Reguilón</v>
      </c>
      <c r="B141" s="31" t="str">
        <f>IF([1]FINAL!B141=0,"",[1]FINAL!B141)</f>
        <v>Reguilón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MUN</v>
      </c>
      <c r="F141" s="43">
        <f>IFERROR(VLOOKUP($E141,Table2!$B$1:$C$21,MATCH("MP",Table2!$B$1:$C$1,0),0),"")</f>
        <v>16</v>
      </c>
      <c r="G141" s="32">
        <f>IFERROR(VLOOKUP(A141,PlayingTime!$B$1:$Z$999,MATCH("Min",PlayingTime!$B$2:$Z$2,0),0),0)</f>
        <v>404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404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0.7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0.7</v>
      </c>
      <c r="V141" s="41">
        <f t="shared" si="11"/>
        <v>16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Anthony Martial</v>
      </c>
      <c r="B142" s="31" t="str">
        <f>IF([1]FINAL!B142=0,"",[1]FINAL!B142)</f>
        <v>Martial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MUN</v>
      </c>
      <c r="F142" s="43">
        <f>IFERROR(VLOOKUP($E142,Table2!$B$1:$C$21,MATCH("MP",Table2!$B$1:$C$1,0),0),"")</f>
        <v>16</v>
      </c>
      <c r="G142" s="32">
        <f>IFERROR(VLOOKUP(A142,PlayingTime!$B$1:$Z$999,MATCH("Min",PlayingTime!$B$2:$Z$2,0),0),0)</f>
        <v>448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448</v>
      </c>
      <c r="L142" s="31">
        <f>IFERROR(VLOOKUP(A142,PlayerStats!$B$1:$Z$999,MATCH("xG",PlayerStats!$B$2:$Z$2,0),0),0)</f>
        <v>1.2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1.2</v>
      </c>
      <c r="Q142" s="31">
        <f>IFERROR(VLOOKUP(A142,PlayerStats!$B$1:$Z$999,MATCH("xAG",PlayerStats!$B$2:$Z$2,0),0),0)</f>
        <v>0.2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0.2</v>
      </c>
      <c r="V142" s="41">
        <f t="shared" si="11"/>
        <v>25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Ben Chilwell</v>
      </c>
      <c r="B143" s="31" t="str">
        <f>IF([1]FINAL!B143=0,"",[1]FINAL!B143)</f>
        <v>Chilwell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CHE</v>
      </c>
      <c r="F143" s="43">
        <f>IFERROR(VLOOKUP($E143,Table2!$B$1:$C$21,MATCH("MP",Table2!$B$1:$C$1,0),0),"")</f>
        <v>16</v>
      </c>
      <c r="G143" s="32">
        <f>IFERROR(VLOOKUP(A143,PlayingTime!$B$1:$Z$999,MATCH("Min",PlayingTime!$B$2:$Z$2,0),0),0)</f>
        <v>336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336</v>
      </c>
      <c r="L143" s="31">
        <f>IFERROR(VLOOKUP(A143,PlayerStats!$B$1:$Z$999,MATCH("xG",PlayerStats!$B$2:$Z$2,0),0),0)</f>
        <v>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</v>
      </c>
      <c r="Q143" s="31">
        <f>IFERROR(VLOOKUP(A143,PlayerStats!$B$1:$Z$999,MATCH("xAG",PlayerStats!$B$2:$Z$2,0),0),0)</f>
        <v>1.8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1.8</v>
      </c>
      <c r="V143" s="41">
        <f t="shared" si="11"/>
        <v>15</v>
      </c>
      <c r="X143" s="42" t="str">
        <f>API!M143&amp;" "&amp;API!V143</f>
        <v>Myles Peart-Harris</v>
      </c>
      <c r="Y143" s="42">
        <f>API!AC143</f>
        <v>2</v>
      </c>
    </row>
    <row r="144" spans="1:25">
      <c r="A144" s="31" t="str">
        <f>IF([1]FINAL!A144=0,"",[1]FINAL!A144)</f>
        <v>John Stones</v>
      </c>
      <c r="B144" s="31" t="str">
        <f>IF([1]FINAL!B144=0,"",[1]FINAL!B144)</f>
        <v>Stones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MCI</v>
      </c>
      <c r="F144" s="43">
        <f>IFERROR(VLOOKUP($E144,Table2!$B$1:$C$21,MATCH("MP",Table2!$B$1:$C$1,0),0),"")</f>
        <v>16</v>
      </c>
      <c r="G144" s="32">
        <f>IFERROR(VLOOKUP(A144,PlayingTime!$B$1:$Z$999,MATCH("Min",PlayingTime!$B$2:$Z$2,0),0),0)</f>
        <v>369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369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0.1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0.1</v>
      </c>
      <c r="V144" s="41">
        <f t="shared" si="11"/>
        <v>17</v>
      </c>
      <c r="X144" s="42" t="str">
        <f>API!M144&amp;" "&amp;API!V144</f>
        <v>Vincent Angelini</v>
      </c>
      <c r="Y144" s="42">
        <f>API!AC144</f>
        <v>0</v>
      </c>
    </row>
    <row r="145" spans="1:25">
      <c r="A145" s="31" t="str">
        <f>IF([1]FINAL!A145=0,"",[1]FINAL!A145)</f>
        <v>Willy Boly</v>
      </c>
      <c r="B145" s="31" t="str">
        <f>IF([1]FINAL!B145=0,"",[1]FINAL!B145)</f>
        <v>Boly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16</v>
      </c>
      <c r="G145" s="32">
        <f>IFERROR(VLOOKUP(A145,PlayingTime!$B$1:$Z$999,MATCH("Min",PlayingTime!$B$2:$Z$2,0),0),0)</f>
        <v>903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903</v>
      </c>
      <c r="L145" s="31">
        <f>IFERROR(VLOOKUP(A145,PlayerStats!$B$1:$Z$999,MATCH("xG",PlayerStats!$B$2:$Z$2,0),0),0)</f>
        <v>1.1000000000000001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1.1000000000000001</v>
      </c>
      <c r="Q145" s="31">
        <f>IFERROR(VLOOKUP(A145,PlayerStats!$B$1:$Z$999,MATCH("xAG",PlayerStats!$B$2:$Z$2,0),0),0)</f>
        <v>0.9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0.9</v>
      </c>
      <c r="V145" s="41">
        <f t="shared" si="11"/>
        <v>38</v>
      </c>
      <c r="X145" s="42" t="str">
        <f>API!M145&amp;" "&amp;API!V145</f>
        <v>Simon Adingra</v>
      </c>
      <c r="Y145" s="42">
        <f>API!AC145</f>
        <v>53</v>
      </c>
    </row>
    <row r="146" spans="1:25">
      <c r="A146" s="31" t="str">
        <f>IF([1]FINAL!A146=0,"",[1]FINAL!A146)</f>
        <v>David Raya Martin</v>
      </c>
      <c r="B146" s="31" t="str">
        <f>IF([1]FINAL!B146=0,"",[1]FINAL!B146)</f>
        <v>Raya</v>
      </c>
      <c r="C146" s="31" t="str">
        <f>IF([1]FINAL!C146=0,"",[1]FINAL!C146)</f>
        <v>David Raya</v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16</v>
      </c>
      <c r="G146" s="32">
        <f>IFERROR(VLOOKUP(A146,PlayingTime!$B$1:$Z$999,MATCH("Min",PlayingTime!$B$2:$Z$2,0),0),0)</f>
        <v>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990</v>
      </c>
      <c r="J146" s="32">
        <f>IFERROR(VLOOKUP(D146,PlayingTime!$B$1:$Z$999,MATCH("Min",PlayingTime!$B$2:$Z$2,0),0),0)</f>
        <v>0</v>
      </c>
      <c r="K146" s="37">
        <f t="shared" si="8"/>
        <v>990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40</v>
      </c>
      <c r="X146" s="42" t="str">
        <f>API!M146&amp;" "&amp;API!V146</f>
        <v>Steven Alzate</v>
      </c>
      <c r="Y146" s="42">
        <f>API!AC146</f>
        <v>0</v>
      </c>
    </row>
    <row r="147" spans="1:25">
      <c r="A147" s="31" t="str">
        <f>IF([1]FINAL!A147=0,"",[1]FINAL!A147)</f>
        <v>Ethan Pinnock</v>
      </c>
      <c r="B147" s="31" t="str">
        <f>IF([1]FINAL!B147=0,"",[1]FINAL!B147)</f>
        <v>Pinnock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16</v>
      </c>
      <c r="G147" s="32">
        <f>IFERROR(VLOOKUP(A147,PlayingTime!$B$1:$Z$999,MATCH("Min",PlayingTime!$B$2:$Z$2,0),0),0)</f>
        <v>1440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1440</v>
      </c>
      <c r="L147" s="31">
        <f>IFERROR(VLOOKUP(A147,PlayerStats!$B$1:$Z$999,MATCH("xG",PlayerStats!$B$2:$Z$2,0),0),0)</f>
        <v>1.5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1.5</v>
      </c>
      <c r="Q147" s="31">
        <f>IFERROR(VLOOKUP(A147,PlayerStats!$B$1:$Z$999,MATCH("xAG",PlayerStats!$B$2:$Z$2,0),0),0)</f>
        <v>0.9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0.9</v>
      </c>
      <c r="V147" s="41">
        <f t="shared" si="11"/>
        <v>48</v>
      </c>
      <c r="X147" s="42" t="str">
        <f>API!M147&amp;" "&amp;API!V147</f>
        <v>Yasin Ayari</v>
      </c>
      <c r="Y147" s="42">
        <f>API!AC147</f>
        <v>0</v>
      </c>
    </row>
    <row r="148" spans="1:25">
      <c r="A148" s="31" t="str">
        <f>IF([1]FINAL!A148=0,"",[1]FINAL!A148)</f>
        <v>Antoine Semenyo</v>
      </c>
      <c r="B148" s="31" t="str">
        <f>IF([1]FINAL!B148=0,"",[1]FINAL!B148)</f>
        <v>Semenyo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BOU</v>
      </c>
      <c r="F148" s="43">
        <f>IFERROR(VLOOKUP($E148,Table2!$B$1:$C$21,MATCH("MP",Table2!$B$1:$C$1,0),0),"")</f>
        <v>16</v>
      </c>
      <c r="G148" s="32">
        <f>IFERROR(VLOOKUP(A148,PlayingTime!$B$1:$Z$999,MATCH("Min",PlayingTime!$B$2:$Z$2,0),0),0)</f>
        <v>677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677</v>
      </c>
      <c r="L148" s="31">
        <f>IFERROR(VLOOKUP(A148,PlayerStats!$B$1:$Z$999,MATCH("xG",PlayerStats!$B$2:$Z$2,0),0),0)</f>
        <v>1.5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1.5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1.5</v>
      </c>
      <c r="V148" s="41">
        <f t="shared" si="11"/>
        <v>40</v>
      </c>
      <c r="X148" s="42" t="str">
        <f>API!M148&amp;" "&amp;API!V148</f>
        <v>Facundo Buonanotte</v>
      </c>
      <c r="Y148" s="42">
        <f>API!AC148</f>
        <v>15</v>
      </c>
    </row>
    <row r="149" spans="1:25">
      <c r="A149" s="31" t="str">
        <f>IF([1]FINAL!A149=0,"",[1]FINAL!A149)</f>
        <v>Robert Sánchez</v>
      </c>
      <c r="B149" s="31" t="str">
        <f>IF([1]FINAL!B149=0,"",[1]FINAL!B149)</f>
        <v>Sanchez</v>
      </c>
      <c r="C149" s="31" t="str">
        <f>IF([1]FINAL!C149=0,"",[1]FINAL!C149)</f>
        <v>R Sanchez</v>
      </c>
      <c r="D149" s="31" t="str">
        <f>IF([1]FINAL!D149=0,"",[1]FINAL!D149)</f>
        <v/>
      </c>
      <c r="E149" s="42" t="str">
        <f>[1]FINAL!M149</f>
        <v>CHE</v>
      </c>
      <c r="F149" s="43">
        <f>IFERROR(VLOOKUP($E149,Table2!$B$1:$C$21,MATCH("MP",Table2!$B$1:$C$1,0),0),"")</f>
        <v>16</v>
      </c>
      <c r="G149" s="32">
        <f>IFERROR(VLOOKUP(A149,PlayingTime!$B$1:$Z$999,MATCH("Min",PlayingTime!$B$2:$Z$2,0),0),0)</f>
        <v>1433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1433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59</v>
      </c>
      <c r="X149" s="42" t="str">
        <f>API!M149&amp;" "&amp;API!V149</f>
        <v>Aaron Connolly</v>
      </c>
      <c r="Y149" s="42">
        <f>API!AC149</f>
        <v>0</v>
      </c>
    </row>
    <row r="150" spans="1:25">
      <c r="A150" s="31" t="str">
        <f>IF([1]FINAL!A150=0,"",[1]FINAL!A150)</f>
        <v>Sam Johnstone</v>
      </c>
      <c r="B150" s="31" t="str">
        <f>IF([1]FINAL!B150=0,"",[1]FINAL!B150)</f>
        <v>Johnstone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CRY</v>
      </c>
      <c r="F150" s="43">
        <f>IFERROR(VLOOKUP($E150,Table2!$B$1:$C$21,MATCH("MP",Table2!$B$1:$C$1,0),0),"")</f>
        <v>16</v>
      </c>
      <c r="G150" s="32">
        <f>IFERROR(VLOOKUP(A150,PlayingTime!$B$1:$Z$999,MATCH("Min",PlayingTime!$B$2:$Z$2,0),0),0)</f>
        <v>1436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1436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56</v>
      </c>
      <c r="X150" s="42" t="str">
        <f>API!M150&amp;" "&amp;API!V150</f>
        <v>Mahmoud Dahoud</v>
      </c>
      <c r="Y150" s="42">
        <f>API!AC150</f>
        <v>14</v>
      </c>
    </row>
    <row r="151" spans="1:25">
      <c r="A151" s="31" t="str">
        <f>IF([1]FINAL!A151=0,"",[1]FINAL!A151)</f>
        <v>André Onana</v>
      </c>
      <c r="B151" s="31" t="str">
        <f>IF([1]FINAL!B151=0,"",[1]FINAL!B151)</f>
        <v>Onana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MUN</v>
      </c>
      <c r="F151" s="43">
        <f>IFERROR(VLOOKUP($E151,Table2!$B$1:$C$21,MATCH("MP",Table2!$B$1:$C$1,0),0),"")</f>
        <v>16</v>
      </c>
      <c r="G151" s="32">
        <f>IFERROR(VLOOKUP(A151,PlayingTime!$B$1:$Z$999,MATCH("Min",PlayingTime!$B$2:$Z$2,0),0),0)</f>
        <v>1440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1440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58</v>
      </c>
      <c r="X151" s="42" t="str">
        <f>API!M151&amp;" "&amp;API!V151</f>
        <v>Lewis Dunk</v>
      </c>
      <c r="Y151" s="42">
        <f>API!AC151</f>
        <v>20</v>
      </c>
    </row>
    <row r="152" spans="1:25">
      <c r="A152" s="31" t="str">
        <f>IF([1]FINAL!A152=0,"",[1]FINAL!A152)</f>
        <v>Miguel Almirón Rejala</v>
      </c>
      <c r="B152" s="31" t="str">
        <f>IF([1]FINAL!B152=0,"",[1]FINAL!B152)</f>
        <v>Almirón</v>
      </c>
      <c r="C152" s="31" t="str">
        <f>IF([1]FINAL!C152=0,"",[1]FINAL!C152)</f>
        <v>Miguel Almirón</v>
      </c>
      <c r="D152" s="31" t="str">
        <f>IF([1]FINAL!D152=0,"",[1]FINAL!D152)</f>
        <v>Miguel Almiron</v>
      </c>
      <c r="E152" s="42" t="str">
        <f>[1]FINAL!M152</f>
        <v>NEW</v>
      </c>
      <c r="F152" s="43">
        <f>IFERROR(VLOOKUP($E152,Table2!$B$1:$C$21,MATCH("MP",Table2!$B$1:$C$1,0),0),"")</f>
        <v>16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1077</v>
      </c>
      <c r="J152" s="32">
        <f>IFERROR(VLOOKUP(D152,PlayingTime!$B$1:$Z$999,MATCH("Min",PlayingTime!$B$2:$Z$2,0),0),0)</f>
        <v>0</v>
      </c>
      <c r="K152" s="37">
        <f t="shared" si="8"/>
        <v>1077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2.4</v>
      </c>
      <c r="O152" s="31">
        <f>IFERROR(VLOOKUP(D152,PlayerStats!$B$1:$Z$999,MATCH("xG",PlayerStats!$B$2:$Z$2,0),0),0)</f>
        <v>0</v>
      </c>
      <c r="P152" s="39">
        <f t="shared" si="9"/>
        <v>2.4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0.9</v>
      </c>
      <c r="T152" s="31">
        <f>IFERROR(VLOOKUP(D152,PlayerStats!$B$1:$Z$999,MATCH("xAG",PlayerStats!$B$2:$Z$2,0),0),0)</f>
        <v>0</v>
      </c>
      <c r="U152" s="39">
        <f t="shared" si="10"/>
        <v>0.9</v>
      </c>
      <c r="V152" s="41">
        <f t="shared" si="11"/>
        <v>47</v>
      </c>
      <c r="X152" s="42" t="str">
        <f>API!M152&amp;" "&amp;API!V152</f>
        <v>Julio Enciso</v>
      </c>
      <c r="Y152" s="42">
        <f>API!AC152</f>
        <v>8</v>
      </c>
    </row>
    <row r="153" spans="1:25">
      <c r="A153" s="31" t="str">
        <f>IF([1]FINAL!A153=0,"",[1]FINAL!A153)</f>
        <v>Youri Tielemans</v>
      </c>
      <c r="B153" s="31" t="str">
        <f>IF([1]FINAL!B153=0,"",[1]FINAL!B153)</f>
        <v>Tielemans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AVL</v>
      </c>
      <c r="F153" s="43">
        <f>IFERROR(VLOOKUP($E153,Table2!$B$1:$C$21,MATCH("MP",Table2!$B$1:$C$1,0),0),"")</f>
        <v>16</v>
      </c>
      <c r="G153" s="32">
        <f>IFERROR(VLOOKUP(A153,PlayingTime!$B$1:$Z$999,MATCH("Min",PlayingTime!$B$2:$Z$2,0),0),0)</f>
        <v>564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564</v>
      </c>
      <c r="L153" s="31">
        <f>IFERROR(VLOOKUP(A153,PlayerStats!$B$1:$Z$999,MATCH("xG",PlayerStats!$B$2:$Z$2,0),0),0)</f>
        <v>0.2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1.2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1.2</v>
      </c>
      <c r="V153" s="41">
        <f t="shared" si="11"/>
        <v>29</v>
      </c>
      <c r="X153" s="42" t="str">
        <f>API!M153&amp;" "&amp;API!V153</f>
        <v>Pervis Estupiñán</v>
      </c>
      <c r="Y153" s="42">
        <f>API!AC153</f>
        <v>25</v>
      </c>
    </row>
    <row r="154" spans="1:25">
      <c r="A154" s="31" t="str">
        <f>IF([1]FINAL!A154=0,"",[1]FINAL!A154)</f>
        <v>Jefferson Lerma Solís</v>
      </c>
      <c r="B154" s="31" t="str">
        <f>IF([1]FINAL!B154=0,"",[1]FINAL!B154)</f>
        <v>Lerma</v>
      </c>
      <c r="C154" s="31" t="str">
        <f>IF([1]FINAL!C154=0,"",[1]FINAL!C154)</f>
        <v>Jefferson Lerma</v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16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1036</v>
      </c>
      <c r="J154" s="32">
        <f>IFERROR(VLOOKUP(D154,PlayingTime!$B$1:$Z$999,MATCH("Min",PlayingTime!$B$2:$Z$2,0),0),0)</f>
        <v>0</v>
      </c>
      <c r="K154" s="37">
        <f t="shared" si="8"/>
        <v>1036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2</v>
      </c>
      <c r="O154" s="31">
        <f>IFERROR(VLOOKUP(D154,PlayerStats!$B$1:$Z$999,MATCH("xG",PlayerStats!$B$2:$Z$2,0),0),0)</f>
        <v>0</v>
      </c>
      <c r="P154" s="39">
        <f t="shared" si="9"/>
        <v>2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1.5</v>
      </c>
      <c r="T154" s="31">
        <f>IFERROR(VLOOKUP(D154,PlayerStats!$B$1:$Z$999,MATCH("xAG",PlayerStats!$B$2:$Z$2,0),0),0)</f>
        <v>0</v>
      </c>
      <c r="U154" s="39">
        <f t="shared" si="10"/>
        <v>1.5</v>
      </c>
      <c r="V154" s="41">
        <f t="shared" si="11"/>
        <v>30</v>
      </c>
      <c r="X154" s="42" t="str">
        <f>API!M154&amp;" "&amp;API!V154</f>
        <v>Evan Ferguson</v>
      </c>
      <c r="Y154" s="42">
        <f>API!AC154</f>
        <v>51</v>
      </c>
    </row>
    <row r="155" spans="1:25">
      <c r="A155" s="31" t="str">
        <f>IF([1]FINAL!A155=0,"",[1]FINAL!A155)</f>
        <v>Saïd Benrahma</v>
      </c>
      <c r="B155" s="31" t="str">
        <f>IF([1]FINAL!B155=0,"",[1]FINAL!B155)</f>
        <v>Benrahma</v>
      </c>
      <c r="C155" s="31" t="str">
        <f>IF([1]FINAL!C155=0,"",[1]FINAL!C155)</f>
        <v>Said Benrahma</v>
      </c>
      <c r="D155" s="31" t="str">
        <f>IF([1]FINAL!D155=0,"",[1]FINAL!D155)</f>
        <v/>
      </c>
      <c r="E155" s="42" t="str">
        <f>[1]FINAL!M155</f>
        <v>WHU</v>
      </c>
      <c r="F155" s="43">
        <f>IFERROR(VLOOKUP($E155,Table2!$B$1:$C$21,MATCH("MP",Table2!$B$1:$C$1,0),0),"")</f>
        <v>16</v>
      </c>
      <c r="G155" s="32">
        <f>IFERROR(VLOOKUP(A155,PlayingTime!$B$1:$Z$999,MATCH("Min",PlayingTime!$B$2:$Z$2,0),0),0)</f>
        <v>490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490</v>
      </c>
      <c r="L155" s="31">
        <f>IFERROR(VLOOKUP(A155,PlayerStats!$B$1:$Z$999,MATCH("xG",PlayerStats!$B$2:$Z$2,0),0),0)</f>
        <v>1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</v>
      </c>
      <c r="Q155" s="31">
        <f>IFERROR(VLOOKUP(A155,PlayerStats!$B$1:$Z$999,MATCH("xAG",PlayerStats!$B$2:$Z$2,0),0),0)</f>
        <v>1.4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1.4</v>
      </c>
      <c r="V155" s="41">
        <f t="shared" si="11"/>
        <v>18</v>
      </c>
      <c r="X155" s="42" t="str">
        <f>API!M155&amp;" "&amp;API!V155</f>
        <v>Billy Gilmour</v>
      </c>
      <c r="Y155" s="42">
        <f>API!AC155</f>
        <v>36</v>
      </c>
    </row>
    <row r="156" spans="1:25">
      <c r="A156" s="31" t="str">
        <f>IF([1]FINAL!A156=0,"",[1]FINAL!A156)</f>
        <v>Diego Carlos Santos Silva</v>
      </c>
      <c r="B156" s="31" t="str">
        <f>IF([1]FINAL!B156=0,"",[1]FINAL!B156)</f>
        <v>Diego Carlos</v>
      </c>
      <c r="C156" s="31" t="str">
        <f>IF([1]FINAL!C156=0,"",[1]FINAL!C156)</f>
        <v>Carlos</v>
      </c>
      <c r="D156" s="31" t="str">
        <f>IF([1]FINAL!D156=0,"",[1]FINAL!D156)</f>
        <v/>
      </c>
      <c r="E156" s="42" t="str">
        <f>[1]FINAL!M156</f>
        <v>AVL</v>
      </c>
      <c r="F156" s="43">
        <f>IFERROR(VLOOKUP($E156,Table2!$B$1:$C$21,MATCH("MP",Table2!$B$1:$C$1,0),0),"")</f>
        <v>16</v>
      </c>
      <c r="G156" s="32">
        <f>IFERROR(VLOOKUP(A156,PlayingTime!$B$1:$Z$999,MATCH("Min",PlayingTime!$B$2:$Z$2,0),0),0)</f>
        <v>0</v>
      </c>
      <c r="H156" s="32">
        <f>IFERROR(VLOOKUP(B156,PlayingTime!$B$1:$Z$999,MATCH("Min",PlayingTime!$B$2:$Z$2,0),0),0)</f>
        <v>637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637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0.5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0.5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23</v>
      </c>
      <c r="X156" s="42" t="str">
        <f>API!M156&amp;" "&amp;API!V156</f>
        <v>Pascal Groß</v>
      </c>
      <c r="Y156" s="42">
        <f>API!AC156</f>
        <v>69</v>
      </c>
    </row>
    <row r="157" spans="1:25">
      <c r="A157" s="31" t="str">
        <f>IF([1]FINAL!A157=0,"",[1]FINAL!A157)</f>
        <v>Kyle Walker</v>
      </c>
      <c r="B157" s="31" t="str">
        <f>IF([1]FINAL!B157=0,"",[1]FINAL!B157)</f>
        <v>Walker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MCI</v>
      </c>
      <c r="F157" s="43">
        <f>IFERROR(VLOOKUP($E157,Table2!$B$1:$C$21,MATCH("MP",Table2!$B$1:$C$1,0),0),"")</f>
        <v>16</v>
      </c>
      <c r="G157" s="32">
        <f>IFERROR(VLOOKUP(A157,PlayingTime!$B$1:$Z$999,MATCH("Min",PlayingTime!$B$2:$Z$2,0),0),0)</f>
        <v>1439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1439</v>
      </c>
      <c r="L157" s="31">
        <f>IFERROR(VLOOKUP(A157,PlayerStats!$B$1:$Z$999,MATCH("xG",PlayerStats!$B$2:$Z$2,0),0),0)</f>
        <v>0.2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0.2</v>
      </c>
      <c r="Q157" s="31">
        <f>IFERROR(VLOOKUP(A157,PlayerStats!$B$1:$Z$999,MATCH("xAG",PlayerStats!$B$2:$Z$2,0),0),0)</f>
        <v>1.4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1.4</v>
      </c>
      <c r="V157" s="41">
        <f t="shared" si="11"/>
        <v>50</v>
      </c>
      <c r="X157" s="42" t="str">
        <f>API!M157&amp;" "&amp;API!V157</f>
        <v>João Pedro Junqueira de Jesus</v>
      </c>
      <c r="Y157" s="42">
        <f>API!AC157</f>
        <v>50</v>
      </c>
    </row>
    <row r="158" spans="1:25">
      <c r="A158" s="31" t="str">
        <f>IF([1]FINAL!A158=0,"",[1]FINAL!A158)</f>
        <v>Fabian Schär</v>
      </c>
      <c r="B158" s="31" t="str">
        <f>IF([1]FINAL!B158=0,"",[1]FINAL!B158)</f>
        <v>Schär</v>
      </c>
      <c r="C158" s="31" t="str">
        <f>IF([1]FINAL!C158=0,"",[1]FINAL!C158)</f>
        <v>Schar</v>
      </c>
      <c r="D158" s="31" t="str">
        <f>IF([1]FINAL!D158=0,"",[1]FINAL!D158)</f>
        <v>Fabian Schar</v>
      </c>
      <c r="E158" s="42" t="str">
        <f>[1]FINAL!M158</f>
        <v>NEW</v>
      </c>
      <c r="F158" s="43">
        <f>IFERROR(VLOOKUP($E158,Table2!$B$1:$C$21,MATCH("MP",Table2!$B$1:$C$1,0),0),"")</f>
        <v>16</v>
      </c>
      <c r="G158" s="32">
        <f>IFERROR(VLOOKUP(A158,PlayingTime!$B$1:$Z$999,MATCH("Min",PlayingTime!$B$2:$Z$2,0),0),0)</f>
        <v>1440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1440</v>
      </c>
      <c r="L158" s="31">
        <f>IFERROR(VLOOKUP(A158,PlayerStats!$B$1:$Z$999,MATCH("xG",PlayerStats!$B$2:$Z$2,0),0),0)</f>
        <v>0.9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0.9</v>
      </c>
      <c r="Q158" s="31">
        <f>IFERROR(VLOOKUP(A158,PlayerStats!$B$1:$Z$999,MATCH("xAG",PlayerStats!$B$2:$Z$2,0),0),0)</f>
        <v>0.1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0.1</v>
      </c>
      <c r="V158" s="41">
        <f t="shared" si="11"/>
        <v>53</v>
      </c>
      <c r="X158" s="42" t="str">
        <f>API!M158&amp;" "&amp;API!V158</f>
        <v>Michał Karbownik</v>
      </c>
      <c r="Y158" s="42">
        <f>API!AC158</f>
        <v>0</v>
      </c>
    </row>
    <row r="159" spans="1:25">
      <c r="A159" s="31" t="str">
        <f>IF([1]FINAL!A159=0,"",[1]FINAL!A159)</f>
        <v>Callum Hudson-Odoi</v>
      </c>
      <c r="B159" s="31" t="str">
        <f>IF([1]FINAL!B159=0,"",[1]FINAL!B159)</f>
        <v>Hudson-Odoi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NFO</v>
      </c>
      <c r="F159" s="43">
        <f>IFERROR(VLOOKUP($E159,Table2!$B$1:$C$21,MATCH("MP",Table2!$B$1:$C$1,0),0),"")</f>
        <v>16</v>
      </c>
      <c r="G159" s="32">
        <f>IFERROR(VLOOKUP(A159,PlayingTime!$B$1:$Z$999,MATCH("Min",PlayingTime!$B$2:$Z$2,0),0),0)</f>
        <v>341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341</v>
      </c>
      <c r="L159" s="31">
        <f>IFERROR(VLOOKUP(A159,PlayerStats!$B$1:$Z$999,MATCH("xG",PlayerStats!$B$2:$Z$2,0),0),0)</f>
        <v>0.1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0.1</v>
      </c>
      <c r="Q159" s="31">
        <f>IFERROR(VLOOKUP(A159,PlayerStats!$B$1:$Z$999,MATCH("xAG",PlayerStats!$B$2:$Z$2,0),0),0)</f>
        <v>0.3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0.3</v>
      </c>
      <c r="V159" s="41">
        <f t="shared" si="11"/>
        <v>21</v>
      </c>
      <c r="X159" s="42" t="str">
        <f>API!M159&amp;" "&amp;API!V159</f>
        <v>Kacper Kozłowski</v>
      </c>
      <c r="Y159" s="42">
        <f>API!AC159</f>
        <v>0</v>
      </c>
    </row>
    <row r="160" spans="1:25">
      <c r="A160" s="31" t="str">
        <f>IF([1]FINAL!A160=0,"",[1]FINAL!A160)</f>
        <v>Lyle Foster</v>
      </c>
      <c r="B160" s="31" t="str">
        <f>IF([1]FINAL!B160=0,"",[1]FINAL!B160)</f>
        <v>Foster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BUR</v>
      </c>
      <c r="F160" s="43">
        <f>IFERROR(VLOOKUP($E160,Table2!$B$1:$C$21,MATCH("MP",Table2!$B$1:$C$1,0),0),"")</f>
        <v>16</v>
      </c>
      <c r="G160" s="32">
        <f>IFERROR(VLOOKUP(A160,PlayingTime!$B$1:$Z$999,MATCH("Min",PlayingTime!$B$2:$Z$2,0),0),0)</f>
        <v>607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607</v>
      </c>
      <c r="L160" s="31">
        <f>IFERROR(VLOOKUP(A160,PlayerStats!$B$1:$Z$999,MATCH("xG",PlayerStats!$B$2:$Z$2,0),0),0)</f>
        <v>1.6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1.6</v>
      </c>
      <c r="Q160" s="31">
        <f>IFERROR(VLOOKUP(A160,PlayerStats!$B$1:$Z$999,MATCH("xAG",PlayerStats!$B$2:$Z$2,0),0),0)</f>
        <v>1.2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1.2</v>
      </c>
      <c r="V160" s="41">
        <f t="shared" si="11"/>
        <v>33</v>
      </c>
      <c r="X160" s="42" t="str">
        <f>API!M160&amp;" "&amp;API!V160</f>
        <v>Adam Lallana</v>
      </c>
      <c r="Y160" s="42">
        <f>API!AC160</f>
        <v>14</v>
      </c>
    </row>
    <row r="161" spans="1:25">
      <c r="A161" s="31" t="str">
        <f>IF([1]FINAL!A161=0,"",[1]FINAL!A161)</f>
        <v>Hugo Bueno López</v>
      </c>
      <c r="B161" s="31" t="str">
        <f>IF([1]FINAL!B161=0,"",[1]FINAL!B161)</f>
        <v>H.Bueno</v>
      </c>
      <c r="C161" s="31" t="str">
        <f>IF([1]FINAL!C161=0,"",[1]FINAL!C161)</f>
        <v>Hugo Bueno</v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16</v>
      </c>
      <c r="G161" s="32">
        <f>IFERROR(VLOOKUP(A161,PlayingTime!$B$1:$Z$999,MATCH("Min",PlayingTime!$B$2:$Z$2,0),0),0)</f>
        <v>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363</v>
      </c>
      <c r="J161" s="32">
        <f>IFERROR(VLOOKUP(D161,PlayingTime!$B$1:$Z$999,MATCH("Min",PlayingTime!$B$2:$Z$2,0),0),0)</f>
        <v>0</v>
      </c>
      <c r="K161" s="37">
        <f t="shared" si="8"/>
        <v>363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0.2</v>
      </c>
      <c r="O161" s="31">
        <f>IFERROR(VLOOKUP(D161,PlayerStats!$B$1:$Z$999,MATCH("xG",PlayerStats!$B$2:$Z$2,0),0),0)</f>
        <v>0</v>
      </c>
      <c r="P161" s="39">
        <f t="shared" si="9"/>
        <v>0.2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0.4</v>
      </c>
      <c r="T161" s="31">
        <f>IFERROR(VLOOKUP(D161,PlayerStats!$B$1:$Z$999,MATCH("xAG",PlayerStats!$B$2:$Z$2,0),0),0)</f>
        <v>0</v>
      </c>
      <c r="U161" s="39">
        <f t="shared" si="10"/>
        <v>0.4</v>
      </c>
      <c r="V161" s="41">
        <f t="shared" si="11"/>
        <v>17</v>
      </c>
      <c r="X161" s="42" t="str">
        <f>API!M161&amp;" "&amp;API!V161</f>
        <v>Tariq Lamptey</v>
      </c>
      <c r="Y161" s="42">
        <f>API!AC161</f>
        <v>9</v>
      </c>
    </row>
    <row r="162" spans="1:25">
      <c r="A162" s="31" t="str">
        <f>IF([1]FINAL!A162=0,"",[1]FINAL!A162)</f>
        <v>Gabriel Martinelli Silva</v>
      </c>
      <c r="B162" s="31" t="str">
        <f>IF([1]FINAL!B162=0,"",[1]FINAL!B162)</f>
        <v>Martinelli</v>
      </c>
      <c r="C162" s="31" t="str">
        <f>IF([1]FINAL!C162=0,"",[1]FINAL!C162)</f>
        <v>Gabriel Martinelli</v>
      </c>
      <c r="D162" s="31" t="str">
        <f>IF([1]FINAL!D162=0,"",[1]FINAL!D162)</f>
        <v/>
      </c>
      <c r="E162" s="42" t="str">
        <f>[1]FINAL!M162</f>
        <v>ARS</v>
      </c>
      <c r="F162" s="43">
        <f>IFERROR(VLOOKUP($E162,Table2!$B$1:$C$21,MATCH("MP",Table2!$B$1:$C$1,0),0),"")</f>
        <v>16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1008</v>
      </c>
      <c r="J162" s="32">
        <f>IFERROR(VLOOKUP(D162,PlayingTime!$B$1:$Z$999,MATCH("Min",PlayingTime!$B$2:$Z$2,0),0),0)</f>
        <v>0</v>
      </c>
      <c r="K162" s="37">
        <f t="shared" si="8"/>
        <v>1008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1.8</v>
      </c>
      <c r="O162" s="31">
        <f>IFERROR(VLOOKUP(D162,PlayerStats!$B$1:$Z$999,MATCH("xG",PlayerStats!$B$2:$Z$2,0),0),0)</f>
        <v>0</v>
      </c>
      <c r="P162" s="39">
        <f t="shared" si="9"/>
        <v>1.8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1.9</v>
      </c>
      <c r="T162" s="31">
        <f>IFERROR(VLOOKUP(D162,PlayerStats!$B$1:$Z$999,MATCH("xAG",PlayerStats!$B$2:$Z$2,0),0),0)</f>
        <v>0</v>
      </c>
      <c r="U162" s="39">
        <f t="shared" si="10"/>
        <v>1.9</v>
      </c>
      <c r="V162" s="41">
        <f t="shared" si="11"/>
        <v>45</v>
      </c>
      <c r="X162" s="42" t="str">
        <f>API!M162&amp;" "&amp;API!V162</f>
        <v>Solly March</v>
      </c>
      <c r="Y162" s="42">
        <f>API!AC162</f>
        <v>39</v>
      </c>
    </row>
    <row r="163" spans="1:25">
      <c r="A163" s="31" t="str">
        <f>IF([1]FINAL!A163=0,"",[1]FINAL!A163)</f>
        <v>Antonee Robinson</v>
      </c>
      <c r="B163" s="31" t="str">
        <f>IF([1]FINAL!B163=0,"",[1]FINAL!B163)</f>
        <v>Robinson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FUL</v>
      </c>
      <c r="F163" s="43">
        <f>IFERROR(VLOOKUP($E163,Table2!$B$1:$C$21,MATCH("MP",Table2!$B$1:$C$1,0),0),"")</f>
        <v>16</v>
      </c>
      <c r="G163" s="32">
        <f>IFERROR(VLOOKUP(A163,PlayingTime!$B$1:$Z$999,MATCH("Min",PlayingTime!$B$2:$Z$2,0),0),0)</f>
        <v>1315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1315</v>
      </c>
      <c r="L163" s="31">
        <f>IFERROR(VLOOKUP(A163,PlayerStats!$B$1:$Z$999,MATCH("xG",PlayerStats!$B$2:$Z$2,0),0),0)</f>
        <v>0.1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0.1</v>
      </c>
      <c r="Q163" s="31">
        <f>IFERROR(VLOOKUP(A163,PlayerStats!$B$1:$Z$999,MATCH("xAG",PlayerStats!$B$2:$Z$2,0),0),0)</f>
        <v>2.2999999999999998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2.2999999999999998</v>
      </c>
      <c r="V163" s="41">
        <f t="shared" si="11"/>
        <v>40</v>
      </c>
      <c r="X163" s="42" t="str">
        <f>API!M163&amp;" "&amp;API!V163</f>
        <v>Tom McGill</v>
      </c>
      <c r="Y163" s="42">
        <f>API!AC163</f>
        <v>0</v>
      </c>
    </row>
    <row r="164" spans="1:25">
      <c r="A164" s="31" t="str">
        <f>IF([1]FINAL!A164=0,"",[1]FINAL!A164)</f>
        <v>Cameron Archer</v>
      </c>
      <c r="B164" s="31" t="str">
        <f>IF([1]FINAL!B164=0,"",[1]FINAL!B164)</f>
        <v>Archer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SHU</v>
      </c>
      <c r="F164" s="43">
        <f>IFERROR(VLOOKUP($E164,Table2!$B$1:$C$21,MATCH("MP",Table2!$B$1:$C$1,0),0),"")</f>
        <v>16</v>
      </c>
      <c r="G164" s="32">
        <f>IFERROR(VLOOKUP(A164,PlayingTime!$B$1:$Z$999,MATCH("Min",PlayingTime!$B$2:$Z$2,0),0),0)</f>
        <v>1027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1027</v>
      </c>
      <c r="L164" s="31">
        <f>IFERROR(VLOOKUP(A164,PlayerStats!$B$1:$Z$999,MATCH("xG",PlayerStats!$B$2:$Z$2,0),0),0)</f>
        <v>1.4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1.4</v>
      </c>
      <c r="Q164" s="31">
        <f>IFERROR(VLOOKUP(A164,PlayerStats!$B$1:$Z$999,MATCH("xAG",PlayerStats!$B$2:$Z$2,0),0),0)</f>
        <v>1.2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1.2</v>
      </c>
      <c r="V164" s="41">
        <f t="shared" si="11"/>
        <v>40</v>
      </c>
      <c r="X164" s="42" t="str">
        <f>API!M164&amp;" "&amp;API!V164</f>
        <v>James Milner</v>
      </c>
      <c r="Y164" s="42">
        <f>API!AC164</f>
        <v>14</v>
      </c>
    </row>
    <row r="165" spans="1:25">
      <c r="A165" s="31" t="str">
        <f>IF([1]FINAL!A165=0,"",[1]FINAL!A165)</f>
        <v>Marc Guéhi</v>
      </c>
      <c r="B165" s="31" t="str">
        <f>IF([1]FINAL!B165=0,"",[1]FINAL!B165)</f>
        <v>Guéhi</v>
      </c>
      <c r="C165" s="31" t="str">
        <f>IF([1]FINAL!C165=0,"",[1]FINAL!C165)</f>
        <v>Guehi</v>
      </c>
      <c r="D165" s="31" t="str">
        <f>IF([1]FINAL!D165=0,"",[1]FINAL!D165)</f>
        <v>Marc Guehi</v>
      </c>
      <c r="E165" s="42" t="str">
        <f>[1]FINAL!M165</f>
        <v>CRY</v>
      </c>
      <c r="F165" s="43">
        <f>IFERROR(VLOOKUP($E165,Table2!$B$1:$C$21,MATCH("MP",Table2!$B$1:$C$1,0),0),"")</f>
        <v>16</v>
      </c>
      <c r="G165" s="32">
        <f>IFERROR(VLOOKUP(A165,PlayingTime!$B$1:$Z$999,MATCH("Min",PlayingTime!$B$2:$Z$2,0),0),0)</f>
        <v>1349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1349</v>
      </c>
      <c r="L165" s="31">
        <f>IFERROR(VLOOKUP(A165,PlayerStats!$B$1:$Z$999,MATCH("xG",PlayerStats!$B$2:$Z$2,0),0),0)</f>
        <v>0.6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0.6</v>
      </c>
      <c r="Q165" s="31">
        <f>IFERROR(VLOOKUP(A165,PlayerStats!$B$1:$Z$999,MATCH("xAG",PlayerStats!$B$2:$Z$2,0),0),0)</f>
        <v>0.4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0.4</v>
      </c>
      <c r="V165" s="41">
        <f t="shared" si="11"/>
        <v>47</v>
      </c>
      <c r="X165" s="42" t="str">
        <f>API!M165&amp;" "&amp;API!V165</f>
        <v>Kaoru Mitoma</v>
      </c>
      <c r="Y165" s="42">
        <f>API!AC165</f>
        <v>60</v>
      </c>
    </row>
    <row r="166" spans="1:25">
      <c r="A166" s="31" t="str">
        <f>IF([1]FINAL!A166=0,"",[1]FINAL!A166)</f>
        <v>Ibrahima Konaté</v>
      </c>
      <c r="B166" s="31" t="str">
        <f>IF([1]FINAL!B166=0,"",[1]FINAL!B166)</f>
        <v>Konaté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LIV</v>
      </c>
      <c r="F166" s="43">
        <f>IFERROR(VLOOKUP($E166,Table2!$B$1:$C$21,MATCH("MP",Table2!$B$1:$C$1,0),0),"")</f>
        <v>16</v>
      </c>
      <c r="G166" s="32">
        <f>IFERROR(VLOOKUP(A166,PlayingTime!$B$1:$Z$999,MATCH("Min",PlayingTime!$B$2:$Z$2,0),0),0)</f>
        <v>615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615</v>
      </c>
      <c r="L166" s="31">
        <f>IFERROR(VLOOKUP(A166,PlayerStats!$B$1:$Z$999,MATCH("xG",PlayerStats!$B$2:$Z$2,0),0),0)</f>
        <v>0.1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0.2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0.2</v>
      </c>
      <c r="V166" s="41">
        <f t="shared" si="11"/>
        <v>27</v>
      </c>
      <c r="X166" s="42" t="str">
        <f>API!M166&amp;" "&amp;API!V166</f>
        <v>Jakub Moder</v>
      </c>
      <c r="Y166" s="42">
        <f>API!AC166</f>
        <v>2</v>
      </c>
    </row>
    <row r="167" spans="1:25">
      <c r="A167" s="31" t="str">
        <f>IF([1]FINAL!A167=0,"",[1]FINAL!A167)</f>
        <v>Luca Koleosho</v>
      </c>
      <c r="B167" s="31" t="str">
        <f>IF([1]FINAL!B167=0,"",[1]FINAL!B167)</f>
        <v>Koleosho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BUR</v>
      </c>
      <c r="F167" s="43">
        <f>IFERROR(VLOOKUP($E167,Table2!$B$1:$C$21,MATCH("MP",Table2!$B$1:$C$1,0),0),"")</f>
        <v>16</v>
      </c>
      <c r="G167" s="32">
        <f>IFERROR(VLOOKUP(A167,PlayingTime!$B$1:$Z$999,MATCH("Min",PlayingTime!$B$2:$Z$2,0),0),0)</f>
        <v>974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974</v>
      </c>
      <c r="L167" s="31">
        <f>IFERROR(VLOOKUP(A167,PlayerStats!$B$1:$Z$999,MATCH("xG",PlayerStats!$B$2:$Z$2,0),0),0)</f>
        <v>2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2</v>
      </c>
      <c r="Q167" s="31">
        <f>IFERROR(VLOOKUP(A167,PlayerStats!$B$1:$Z$999,MATCH("xAG",PlayerStats!$B$2:$Z$2,0),0),0)</f>
        <v>1.3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1.3</v>
      </c>
      <c r="V167" s="41">
        <f t="shared" si="11"/>
        <v>40</v>
      </c>
      <c r="X167" s="42" t="str">
        <f>API!M167&amp;" "&amp;API!V167</f>
        <v>Jeremy Sarmiento Morante</v>
      </c>
      <c r="Y167" s="42">
        <f>API!AC167</f>
        <v>0</v>
      </c>
    </row>
    <row r="168" spans="1:25">
      <c r="A168" s="31" t="str">
        <f>IF([1]FINAL!A168=0,"",[1]FINAL!A168)</f>
        <v>Max Aarons</v>
      </c>
      <c r="B168" s="31" t="str">
        <f>IF([1]FINAL!B168=0,"",[1]FINAL!B168)</f>
        <v>Aarons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16</v>
      </c>
      <c r="G168" s="32">
        <f>IFERROR(VLOOKUP(A168,PlayingTime!$B$1:$Z$999,MATCH("Min",PlayingTime!$B$2:$Z$2,0),0),0)</f>
        <v>950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950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0.8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0.8</v>
      </c>
      <c r="V168" s="41">
        <f t="shared" si="11"/>
        <v>23</v>
      </c>
      <c r="X168" s="42" t="str">
        <f>API!M168&amp;" "&amp;API!V168</f>
        <v>Kjell Scherpen</v>
      </c>
      <c r="Y168" s="42">
        <f>API!AC168</f>
        <v>0</v>
      </c>
    </row>
    <row r="169" spans="1:25">
      <c r="A169" s="31" t="str">
        <f>IF([1]FINAL!A169=0,"",[1]FINAL!A169)</f>
        <v>Timothy Castagne</v>
      </c>
      <c r="B169" s="31" t="str">
        <f>IF([1]FINAL!B169=0,"",[1]FINAL!B169)</f>
        <v>Castagne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FUL</v>
      </c>
      <c r="F169" s="43">
        <f>IFERROR(VLOOKUP($E169,Table2!$B$1:$C$21,MATCH("MP",Table2!$B$1:$C$1,0),0),"")</f>
        <v>16</v>
      </c>
      <c r="G169" s="32">
        <f>IFERROR(VLOOKUP(A169,PlayingTime!$B$1:$Z$999,MATCH("Min",PlayingTime!$B$2:$Z$2,0),0),0)</f>
        <v>1024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1024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0.6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0.6</v>
      </c>
      <c r="V169" s="41">
        <f t="shared" si="11"/>
        <v>37</v>
      </c>
      <c r="X169" s="42" t="str">
        <f>API!M169&amp;" "&amp;API!V169</f>
        <v>Jason Steele</v>
      </c>
      <c r="Y169" s="42">
        <f>API!AC169</f>
        <v>18</v>
      </c>
    </row>
    <row r="170" spans="1:25">
      <c r="A170" s="31" t="str">
        <f>IF([1]FINAL!A170=0,"",[1]FINAL!A170)</f>
        <v>Pape Matar Sarr</v>
      </c>
      <c r="B170" s="31" t="str">
        <f>IF([1]FINAL!B170=0,"",[1]FINAL!B170)</f>
        <v>Sarr</v>
      </c>
      <c r="C170" s="31" t="str">
        <f>IF([1]FINAL!C170=0,"",[1]FINAL!C170)</f>
        <v>P Sarr</v>
      </c>
      <c r="D170" s="31" t="str">
        <f>IF([1]FINAL!D170=0,"",[1]FINAL!D170)</f>
        <v/>
      </c>
      <c r="E170" s="42" t="str">
        <f>[1]FINAL!M170</f>
        <v>TOT</v>
      </c>
      <c r="F170" s="43">
        <f>IFERROR(VLOOKUP($E170,Table2!$B$1:$C$21,MATCH("MP",Table2!$B$1:$C$1,0),0),"")</f>
        <v>16</v>
      </c>
      <c r="G170" s="32">
        <f>IFERROR(VLOOKUP(A170,PlayingTime!$B$1:$Z$999,MATCH("Min",PlayingTime!$B$2:$Z$2,0),0),0)</f>
        <v>909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909</v>
      </c>
      <c r="L170" s="31">
        <f>IFERROR(VLOOKUP(A170,PlayerStats!$B$1:$Z$999,MATCH("xG",PlayerStats!$B$2:$Z$2,0),0),0)</f>
        <v>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2</v>
      </c>
      <c r="Q170" s="31">
        <f>IFERROR(VLOOKUP(A170,PlayerStats!$B$1:$Z$999,MATCH("xAG",PlayerStats!$B$2:$Z$2,0),0),0)</f>
        <v>1.3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1.3</v>
      </c>
      <c r="V170" s="41">
        <f t="shared" si="11"/>
        <v>40</v>
      </c>
      <c r="X170" s="42" t="str">
        <f>API!M170&amp;" "&amp;API!V170</f>
        <v>Deniz Undav</v>
      </c>
      <c r="Y170" s="42">
        <f>API!AC170</f>
        <v>0</v>
      </c>
    </row>
    <row r="171" spans="1:25">
      <c r="A171" s="31" t="str">
        <f>IF([1]FINAL!A171=0,"",[1]FINAL!A171)</f>
        <v>Christian Eriksen</v>
      </c>
      <c r="B171" s="31" t="str">
        <f>IF([1]FINAL!B171=0,"",[1]FINAL!B171)</f>
        <v>Eriksen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16</v>
      </c>
      <c r="G171" s="32">
        <f>IFERROR(VLOOKUP(A171,PlayingTime!$B$1:$Z$999,MATCH("Min",PlayingTime!$B$2:$Z$2,0),0),0)</f>
        <v>607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607</v>
      </c>
      <c r="L171" s="31">
        <f>IFERROR(VLOOKUP(A171,PlayerStats!$B$1:$Z$999,MATCH("xG",PlayerStats!$B$2:$Z$2,0),0),0)</f>
        <v>0.4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0.4</v>
      </c>
      <c r="Q171" s="31">
        <f>IFERROR(VLOOKUP(A171,PlayerStats!$B$1:$Z$999,MATCH("xAG",PlayerStats!$B$2:$Z$2,0),0),0)</f>
        <v>1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</v>
      </c>
      <c r="V171" s="41">
        <f t="shared" si="11"/>
        <v>29</v>
      </c>
      <c r="X171" s="42" t="str">
        <f>API!M171&amp;" "&amp;API!V171</f>
        <v>Jan Paul van Hecke</v>
      </c>
      <c r="Y171" s="42">
        <f>API!AC171</f>
        <v>17</v>
      </c>
    </row>
    <row r="172" spans="1:25">
      <c r="A172" s="31" t="str">
        <f>IF([1]FINAL!A172=0,"",[1]FINAL!A172)</f>
        <v>Andrew Robertson</v>
      </c>
      <c r="B172" s="31" t="str">
        <f>IF([1]FINAL!B172=0,"",[1]FINAL!B172)</f>
        <v>Robertson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LIV</v>
      </c>
      <c r="F172" s="43">
        <f>IFERROR(VLOOKUP($E172,Table2!$B$1:$C$21,MATCH("MP",Table2!$B$1:$C$1,0),0),"")</f>
        <v>16</v>
      </c>
      <c r="G172" s="32">
        <f>IFERROR(VLOOKUP(A172,PlayingTime!$B$1:$Z$999,MATCH("Min",PlayingTime!$B$2:$Z$2,0),0),0)</f>
        <v>720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720</v>
      </c>
      <c r="L172" s="31">
        <f>IFERROR(VLOOKUP(A172,PlayerStats!$B$1:$Z$999,MATCH("xG",PlayerStats!$B$2:$Z$2,0),0),0)</f>
        <v>0.5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0.5</v>
      </c>
      <c r="Q172" s="31">
        <f>IFERROR(VLOOKUP(A172,PlayerStats!$B$1:$Z$999,MATCH("xAG",PlayerStats!$B$2:$Z$2,0),0),0)</f>
        <v>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</v>
      </c>
      <c r="V172" s="41">
        <f t="shared" si="11"/>
        <v>26</v>
      </c>
      <c r="X172" s="42" t="str">
        <f>API!M172&amp;" "&amp;API!V172</f>
        <v>Joël Veltman</v>
      </c>
      <c r="Y172" s="42">
        <f>API!AC172</f>
        <v>19</v>
      </c>
    </row>
    <row r="173" spans="1:25">
      <c r="A173" s="31" t="str">
        <f>IF([1]FINAL!A173=0,"",[1]FINAL!A173)</f>
        <v>Benoît Badiashile</v>
      </c>
      <c r="B173" s="31" t="str">
        <f>IF([1]FINAL!B173=0,"",[1]FINAL!B173)</f>
        <v>B.Badiashile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CHE</v>
      </c>
      <c r="F173" s="43">
        <f>IFERROR(VLOOKUP($E173,Table2!$B$1:$C$21,MATCH("MP",Table2!$B$1:$C$1,0),0),"")</f>
        <v>16</v>
      </c>
      <c r="G173" s="32">
        <f>IFERROR(VLOOKUP(A173,PlayingTime!$B$1:$Z$999,MATCH("Min",PlayingTime!$B$2:$Z$2,0),0),0)</f>
        <v>270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270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0.5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0.5</v>
      </c>
      <c r="V173" s="41">
        <f t="shared" si="11"/>
        <v>6</v>
      </c>
      <c r="X173" s="42" t="str">
        <f>API!M173&amp;" "&amp;API!V173</f>
        <v>Bart Verbruggen</v>
      </c>
      <c r="Y173" s="42">
        <f>API!AC173</f>
        <v>15</v>
      </c>
    </row>
    <row r="174" spans="1:25">
      <c r="A174" s="31" t="str">
        <f>IF([1]FINAL!A174=0,"",[1]FINAL!A174)</f>
        <v>Conor Gallagher</v>
      </c>
      <c r="B174" s="31" t="str">
        <f>IF([1]FINAL!B174=0,"",[1]FINAL!B174)</f>
        <v>Gallagher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16</v>
      </c>
      <c r="G174" s="32">
        <f>IFERROR(VLOOKUP(A174,PlayingTime!$B$1:$Z$999,MATCH("Min",PlayingTime!$B$2:$Z$2,0),0),0)</f>
        <v>1237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1237</v>
      </c>
      <c r="L174" s="31">
        <f>IFERROR(VLOOKUP(A174,PlayerStats!$B$1:$Z$999,MATCH("xG",PlayerStats!$B$2:$Z$2,0),0),0)</f>
        <v>1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</v>
      </c>
      <c r="Q174" s="31">
        <f>IFERROR(VLOOKUP(A174,PlayerStats!$B$1:$Z$999,MATCH("xAG",PlayerStats!$B$2:$Z$2,0),0),0)</f>
        <v>1.8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1.8</v>
      </c>
      <c r="V174" s="41">
        <f t="shared" si="11"/>
        <v>47</v>
      </c>
      <c r="X174" s="42" t="str">
        <f>API!M174&amp;" "&amp;API!V174</f>
        <v>Adam Webster</v>
      </c>
      <c r="Y174" s="42">
        <f>API!AC174</f>
        <v>5</v>
      </c>
    </row>
    <row r="175" spans="1:25">
      <c r="A175" s="31" t="str">
        <f>IF([1]FINAL!A175=0,"",[1]FINAL!A175)</f>
        <v>Justin Kluivert</v>
      </c>
      <c r="B175" s="31" t="str">
        <f>IF([1]FINAL!B175=0,"",[1]FINAL!B175)</f>
        <v>Kluivert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BOU</v>
      </c>
      <c r="F175" s="43">
        <f>IFERROR(VLOOKUP($E175,Table2!$B$1:$C$21,MATCH("MP",Table2!$B$1:$C$1,0),0),"")</f>
        <v>16</v>
      </c>
      <c r="G175" s="32">
        <f>IFERROR(VLOOKUP(A175,PlayingTime!$B$1:$Z$999,MATCH("Min",PlayingTime!$B$2:$Z$2,0),0),0)</f>
        <v>676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676</v>
      </c>
      <c r="L175" s="31">
        <f>IFERROR(VLOOKUP(A175,PlayerStats!$B$1:$Z$999,MATCH("xG",PlayerStats!$B$2:$Z$2,0),0),0)</f>
        <v>0.9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0.9</v>
      </c>
      <c r="Q175" s="31">
        <f>IFERROR(VLOOKUP(A175,PlayerStats!$B$1:$Z$999,MATCH("xAG",PlayerStats!$B$2:$Z$2,0),0),0)</f>
        <v>0.4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0.4</v>
      </c>
      <c r="V175" s="41">
        <f t="shared" si="11"/>
        <v>30</v>
      </c>
      <c r="X175" s="42" t="str">
        <f>API!M175&amp;" "&amp;API!V175</f>
        <v>Danny Welbeck</v>
      </c>
      <c r="Y175" s="42">
        <f>API!AC175</f>
        <v>15</v>
      </c>
    </row>
    <row r="176" spans="1:25">
      <c r="A176" s="31" t="str">
        <f>IF([1]FINAL!A176=0,"",[1]FINAL!A176)</f>
        <v>Jeffrey Schlupp</v>
      </c>
      <c r="B176" s="31" t="str">
        <f>IF([1]FINAL!B176=0,"",[1]FINAL!B176)</f>
        <v>Schlupp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CRY</v>
      </c>
      <c r="F176" s="43">
        <f>IFERROR(VLOOKUP($E176,Table2!$B$1:$C$21,MATCH("MP",Table2!$B$1:$C$1,0),0),"")</f>
        <v>16</v>
      </c>
      <c r="G176" s="32">
        <f>IFERROR(VLOOKUP(A176,PlayingTime!$B$1:$Z$999,MATCH("Min",PlayingTime!$B$2:$Z$2,0),0),0)</f>
        <v>988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988</v>
      </c>
      <c r="L176" s="31">
        <f>IFERROR(VLOOKUP(A176,PlayerStats!$B$1:$Z$999,MATCH("xG",PlayerStats!$B$2:$Z$2,0),0),0)</f>
        <v>1.5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1.5</v>
      </c>
      <c r="Q176" s="31">
        <f>IFERROR(VLOOKUP(A176,PlayerStats!$B$1:$Z$999,MATCH("xAG",PlayerStats!$B$2:$Z$2,0),0),0)</f>
        <v>0.8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0.8</v>
      </c>
      <c r="V176" s="41">
        <f t="shared" si="11"/>
        <v>36</v>
      </c>
      <c r="X176" s="42" t="str">
        <f>API!M176&amp;" "&amp;API!V176</f>
        <v>Andi Zeqiri</v>
      </c>
      <c r="Y176" s="42">
        <f>API!AC176</f>
        <v>0</v>
      </c>
    </row>
    <row r="177" spans="1:25">
      <c r="A177" s="31" t="str">
        <f>IF([1]FINAL!A177=0,"",[1]FINAL!A177)</f>
        <v>Rúben Gato Alves Dias</v>
      </c>
      <c r="B177" s="31" t="str">
        <f>IF([1]FINAL!B177=0,"",[1]FINAL!B177)</f>
        <v>Rúben</v>
      </c>
      <c r="C177" s="31" t="str">
        <f>IF([1]FINAL!C177=0,"",[1]FINAL!C177)</f>
        <v>Ruben Dias</v>
      </c>
      <c r="D177" s="31" t="str">
        <f>IF([1]FINAL!D177=0,"",[1]FINAL!D177)</f>
        <v>Rúben Dias</v>
      </c>
      <c r="E177" s="42" t="str">
        <f>[1]FINAL!M177</f>
        <v>MCI</v>
      </c>
      <c r="F177" s="43">
        <f>IFERROR(VLOOKUP($E177,Table2!$B$1:$C$21,MATCH("MP",Table2!$B$1:$C$1,0),0),"")</f>
        <v>16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1186</v>
      </c>
      <c r="K177" s="37">
        <f t="shared" si="8"/>
        <v>1186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0.6</v>
      </c>
      <c r="P177" s="39">
        <f t="shared" si="9"/>
        <v>0.6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34</v>
      </c>
      <c r="X177" s="42" t="str">
        <f>API!M177&amp;" "&amp;API!V177</f>
        <v>Igor Julio dos Santos de Paulo</v>
      </c>
      <c r="Y177" s="42">
        <f>API!AC177</f>
        <v>10</v>
      </c>
    </row>
    <row r="178" spans="1:25">
      <c r="A178" s="31" t="str">
        <f>IF([1]FINAL!A178=0,"",[1]FINAL!A178)</f>
        <v>James McAtee</v>
      </c>
      <c r="B178" s="31" t="str">
        <f>IF([1]FINAL!B178=0,"",[1]FINAL!B178)</f>
        <v>McAtee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SHU</v>
      </c>
      <c r="F178" s="43">
        <f>IFERROR(VLOOKUP($E178,Table2!$B$1:$C$21,MATCH("MP",Table2!$B$1:$C$1,0),0),"")</f>
        <v>16</v>
      </c>
      <c r="G178" s="32">
        <f>IFERROR(VLOOKUP(A178,PlayingTime!$B$1:$Z$999,MATCH("Min",PlayingTime!$B$2:$Z$2,0),0),0)</f>
        <v>809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809</v>
      </c>
      <c r="L178" s="31">
        <f>IFERROR(VLOOKUP(A178,PlayerStats!$B$1:$Z$999,MATCH("xG",PlayerStats!$B$2:$Z$2,0),0),0)</f>
        <v>1.1000000000000001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1.1000000000000001</v>
      </c>
      <c r="Q178" s="31">
        <f>IFERROR(VLOOKUP(A178,PlayerStats!$B$1:$Z$999,MATCH("xAG",PlayerStats!$B$2:$Z$2,0),0),0)</f>
        <v>0.6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0.6</v>
      </c>
      <c r="V178" s="41">
        <f t="shared" si="11"/>
        <v>34</v>
      </c>
      <c r="X178" s="42" t="str">
        <f>API!M178&amp;" "&amp;API!V178</f>
        <v>Jack Hinshelwood</v>
      </c>
      <c r="Y178" s="42">
        <f>API!AC178</f>
        <v>14</v>
      </c>
    </row>
    <row r="179" spans="1:25">
      <c r="A179" s="31" t="str">
        <f>IF([1]FINAL!A179=0,"",[1]FINAL!A179)</f>
        <v>Ryan Christie</v>
      </c>
      <c r="B179" s="31" t="str">
        <f>IF([1]FINAL!B179=0,"",[1]FINAL!B179)</f>
        <v>Christie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BOU</v>
      </c>
      <c r="F179" s="43">
        <f>IFERROR(VLOOKUP($E179,Table2!$B$1:$C$21,MATCH("MP",Table2!$B$1:$C$1,0),0),"")</f>
        <v>16</v>
      </c>
      <c r="G179" s="32">
        <f>IFERROR(VLOOKUP(A179,PlayingTime!$B$1:$Z$999,MATCH("Min",PlayingTime!$B$2:$Z$2,0),0),0)</f>
        <v>1233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1233</v>
      </c>
      <c r="L179" s="31">
        <f>IFERROR(VLOOKUP(A179,PlayerStats!$B$1:$Z$999,MATCH("xG",PlayerStats!$B$2:$Z$2,0),0),0)</f>
        <v>0.8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0.8</v>
      </c>
      <c r="Q179" s="31">
        <f>IFERROR(VLOOKUP(A179,PlayerStats!$B$1:$Z$999,MATCH("xAG",PlayerStats!$B$2:$Z$2,0),0),0)</f>
        <v>2.7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2.7</v>
      </c>
      <c r="V179" s="41">
        <f t="shared" si="11"/>
        <v>41</v>
      </c>
      <c r="X179" s="42" t="str">
        <f>API!M179&amp;" "&amp;API!V179</f>
        <v>Carlos Baleba</v>
      </c>
      <c r="Y179" s="42">
        <f>API!AC179</f>
        <v>12</v>
      </c>
    </row>
    <row r="180" spans="1:25">
      <c r="A180" s="31" t="str">
        <f>IF([1]FINAL!A180=0,"",[1]FINAL!A180)</f>
        <v>Mario Lemina</v>
      </c>
      <c r="B180" s="31" t="str">
        <f>IF([1]FINAL!B180=0,"",[1]FINAL!B180)</f>
        <v>Lemina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WOL</v>
      </c>
      <c r="F180" s="43">
        <f>IFERROR(VLOOKUP($E180,Table2!$B$1:$C$21,MATCH("MP",Table2!$B$1:$C$1,0),0),"")</f>
        <v>16</v>
      </c>
      <c r="G180" s="32">
        <f>IFERROR(VLOOKUP(A180,PlayingTime!$B$1:$Z$999,MATCH("Min",PlayingTime!$B$2:$Z$2,0),0),0)</f>
        <v>1211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1211</v>
      </c>
      <c r="L180" s="31">
        <f>IFERROR(VLOOKUP(A180,PlayerStats!$B$1:$Z$999,MATCH("xG",PlayerStats!$B$2:$Z$2,0),0),0)</f>
        <v>2.6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2.6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36</v>
      </c>
      <c r="X180" s="42" t="str">
        <f>API!M180&amp;" "&amp;API!V180</f>
        <v>Anssumane Fati Vieira</v>
      </c>
      <c r="Y180" s="42">
        <f>API!AC180</f>
        <v>21</v>
      </c>
    </row>
    <row r="181" spans="1:25">
      <c r="A181" s="31" t="str">
        <f>IF([1]FINAL!A181=0,"",[1]FINAL!A181)</f>
        <v>Destiny Udogie</v>
      </c>
      <c r="B181" s="31" t="str">
        <f>IF([1]FINAL!B181=0,"",[1]FINAL!B181)</f>
        <v>Udogie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TOT</v>
      </c>
      <c r="F181" s="43">
        <f>IFERROR(VLOOKUP($E181,Table2!$B$1:$C$21,MATCH("MP",Table2!$B$1:$C$1,0),0),"")</f>
        <v>16</v>
      </c>
      <c r="G181" s="32">
        <f>IFERROR(VLOOKUP(A181,PlayingTime!$B$1:$Z$999,MATCH("Min",PlayingTime!$B$2:$Z$2,0),0),0)</f>
        <v>1142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1142</v>
      </c>
      <c r="L181" s="31">
        <f>IFERROR(VLOOKUP(A181,PlayerStats!$B$1:$Z$999,MATCH("xG",PlayerStats!$B$2:$Z$2,0),0),0)</f>
        <v>1.4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1.4</v>
      </c>
      <c r="Q181" s="31">
        <f>IFERROR(VLOOKUP(A181,PlayerStats!$B$1:$Z$999,MATCH("xAG",PlayerStats!$B$2:$Z$2,0),0),0)</f>
        <v>0.8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0.8</v>
      </c>
      <c r="V181" s="41">
        <f t="shared" si="11"/>
        <v>40</v>
      </c>
      <c r="X181" s="42" t="str">
        <f>API!M181&amp;" "&amp;API!V181</f>
        <v>Mark O’Mahony</v>
      </c>
      <c r="Y181" s="42">
        <f>API!AC181</f>
        <v>0</v>
      </c>
    </row>
    <row r="182" spans="1:25">
      <c r="A182" s="31" t="str">
        <f>IF([1]FINAL!A182=0,"",[1]FINAL!A182)</f>
        <v>Serge Aurier</v>
      </c>
      <c r="B182" s="31" t="str">
        <f>IF([1]FINAL!B182=0,"",[1]FINAL!B182)</f>
        <v>Aurier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NFO</v>
      </c>
      <c r="F182" s="43">
        <f>IFERROR(VLOOKUP($E182,Table2!$B$1:$C$21,MATCH("MP",Table2!$B$1:$C$1,0),0),"")</f>
        <v>16</v>
      </c>
      <c r="G182" s="32">
        <f>IFERROR(VLOOKUP(A182,PlayingTime!$B$1:$Z$999,MATCH("Min",PlayingTime!$B$2:$Z$2,0),0),0)</f>
        <v>833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833</v>
      </c>
      <c r="L182" s="31">
        <f>IFERROR(VLOOKUP(A182,PlayerStats!$B$1:$Z$999,MATCH("xG",PlayerStats!$B$2:$Z$2,0),0),0)</f>
        <v>0.2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0.2</v>
      </c>
      <c r="Q182" s="31">
        <f>IFERROR(VLOOKUP(A182,PlayerStats!$B$1:$Z$999,MATCH("xAG",PlayerStats!$B$2:$Z$2,0),0),0)</f>
        <v>0.5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0.5</v>
      </c>
      <c r="V182" s="41">
        <f t="shared" si="11"/>
        <v>27</v>
      </c>
      <c r="X182" s="42" t="str">
        <f>API!M182&amp;" "&amp;API!V182</f>
        <v>Benicio Baker-Boaitey</v>
      </c>
      <c r="Y182" s="42">
        <f>API!AC182</f>
        <v>2</v>
      </c>
    </row>
    <row r="183" spans="1:25">
      <c r="A183" s="31" t="str">
        <f>IF([1]FINAL!A183=0,"",[1]FINAL!A183)</f>
        <v>Lloyd Kelly</v>
      </c>
      <c r="B183" s="31" t="str">
        <f>IF([1]FINAL!B183=0,"",[1]FINAL!B183)</f>
        <v>Kelly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BOU</v>
      </c>
      <c r="F183" s="43">
        <f>IFERROR(VLOOKUP($E183,Table2!$B$1:$C$21,MATCH("MP",Table2!$B$1:$C$1,0),0),"")</f>
        <v>16</v>
      </c>
      <c r="G183" s="32">
        <f>IFERROR(VLOOKUP(A183,PlayingTime!$B$1:$Z$999,MATCH("Min",PlayingTime!$B$2:$Z$2,0),0),0)</f>
        <v>682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682</v>
      </c>
      <c r="L183" s="31">
        <f>IFERROR(VLOOKUP(A183,PlayerStats!$B$1:$Z$999,MATCH("xG",PlayerStats!$B$2:$Z$2,0),0),0)</f>
        <v>0.1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0.1</v>
      </c>
      <c r="Q183" s="31">
        <f>IFERROR(VLOOKUP(A183,PlayerStats!$B$1:$Z$999,MATCH("xAG",PlayerStats!$B$2:$Z$2,0),0),0)</f>
        <v>0.2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0.2</v>
      </c>
      <c r="V183" s="41">
        <f t="shared" si="11"/>
        <v>20</v>
      </c>
      <c r="X183" s="42" t="str">
        <f>API!M183&amp;" "&amp;API!V183</f>
        <v>Ben Jackson</v>
      </c>
      <c r="Y183" s="42">
        <f>API!AC183</f>
        <v>0</v>
      </c>
    </row>
    <row r="184" spans="1:25">
      <c r="A184" s="31" t="str">
        <f>IF([1]FINAL!A184=0,"",[1]FINAL!A184)</f>
        <v>Carlos Vinícius Alves Morais</v>
      </c>
      <c r="B184" s="31" t="str">
        <f>IF([1]FINAL!B184=0,"",[1]FINAL!B184)</f>
        <v>Vinícius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16</v>
      </c>
      <c r="G184" s="32">
        <f>IFERROR(VLOOKUP(A184,PlayingTime!$B$1:$Z$999,MATCH("Min",PlayingTime!$B$2:$Z$2,0),0),0)</f>
        <v>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0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20</v>
      </c>
      <c r="X184" s="42" t="str">
        <f>API!M184&amp;" "&amp;API!V184</f>
        <v>Joshua Duffus</v>
      </c>
      <c r="Y184" s="42">
        <f>API!AC184</f>
        <v>0</v>
      </c>
    </row>
    <row r="185" spans="1:25">
      <c r="A185" s="31" t="str">
        <f>IF([1]FINAL!A185=0,"",[1]FINAL!A185)</f>
        <v>Andros Townsend</v>
      </c>
      <c r="B185" s="31" t="str">
        <f>IF([1]FINAL!B185=0,"",[1]FINAL!B185)</f>
        <v>Townsend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LUT</v>
      </c>
      <c r="F185" s="43">
        <f>IFERROR(VLOOKUP($E185,Table2!$B$1:$C$21,MATCH("MP",Table2!$B$1:$C$1,0),0),"")</f>
        <v>16</v>
      </c>
      <c r="G185" s="32">
        <f>IFERROR(VLOOKUP(A185,PlayingTime!$B$1:$Z$999,MATCH("Min",PlayingTime!$B$2:$Z$2,0),0),0)</f>
        <v>396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396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0.4</v>
      </c>
      <c r="V185" s="41">
        <f t="shared" si="11"/>
        <v>24</v>
      </c>
      <c r="X185" s="42" t="str">
        <f>API!M185&amp;" "&amp;API!V185</f>
        <v>Leigh Kavanagh</v>
      </c>
      <c r="Y185" s="42">
        <f>API!AC185</f>
        <v>0</v>
      </c>
    </row>
    <row r="186" spans="1:25">
      <c r="A186" s="31" t="str">
        <f>IF([1]FINAL!A186=0,"",[1]FINAL!A186)</f>
        <v>Cody Gakpo</v>
      </c>
      <c r="B186" s="31" t="str">
        <f>IF([1]FINAL!B186=0,"",[1]FINAL!B186)</f>
        <v>Gakpo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LIV</v>
      </c>
      <c r="F186" s="43">
        <f>IFERROR(VLOOKUP($E186,Table2!$B$1:$C$21,MATCH("MP",Table2!$B$1:$C$1,0),0),"")</f>
        <v>16</v>
      </c>
      <c r="G186" s="32">
        <f>IFERROR(VLOOKUP(A186,PlayingTime!$B$1:$Z$999,MATCH("Min",PlayingTime!$B$2:$Z$2,0),0),0)</f>
        <v>624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624</v>
      </c>
      <c r="L186" s="31">
        <f>IFERROR(VLOOKUP(A186,PlayerStats!$B$1:$Z$999,MATCH("xG",PlayerStats!$B$2:$Z$2,0),0),0)</f>
        <v>2.6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2.6</v>
      </c>
      <c r="Q186" s="31">
        <f>IFERROR(VLOOKUP(A186,PlayerStats!$B$1:$Z$999,MATCH("xAG",PlayerStats!$B$2:$Z$2,0),0),0)</f>
        <v>0.3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0.3</v>
      </c>
      <c r="V186" s="41">
        <f t="shared" si="11"/>
        <v>29</v>
      </c>
      <c r="X186" s="42" t="str">
        <f>API!M186&amp;" "&amp;API!V186</f>
        <v>Luca Barrington</v>
      </c>
      <c r="Y186" s="42">
        <f>API!AC186</f>
        <v>0</v>
      </c>
    </row>
    <row r="187" spans="1:25">
      <c r="A187" s="31" t="str">
        <f>IF([1]FINAL!A187=0,"",[1]FINAL!A187)</f>
        <v>Jean-Ricner Bellegarde</v>
      </c>
      <c r="B187" s="31" t="str">
        <f>IF([1]FINAL!B187=0,"",[1]FINAL!B187)</f>
        <v>Bellegarde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WOL</v>
      </c>
      <c r="F187" s="43">
        <f>IFERROR(VLOOKUP($E187,Table2!$B$1:$C$21,MATCH("MP",Table2!$B$1:$C$1,0),0),"")</f>
        <v>16</v>
      </c>
      <c r="G187" s="32">
        <f>IFERROR(VLOOKUP(A187,PlayingTime!$B$1:$Z$999,MATCH("Min",PlayingTime!$B$2:$Z$2,0),0),0)</f>
        <v>373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373</v>
      </c>
      <c r="L187" s="31">
        <f>IFERROR(VLOOKUP(A187,PlayerStats!$B$1:$Z$999,MATCH("xG",PlayerStats!$B$2:$Z$2,0),0),0)</f>
        <v>0.2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0.2</v>
      </c>
      <c r="Q187" s="31">
        <f>IFERROR(VLOOKUP(A187,PlayerStats!$B$1:$Z$999,MATCH("xAG",PlayerStats!$B$2:$Z$2,0),0),0)</f>
        <v>0.3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0.3</v>
      </c>
      <c r="V187" s="41">
        <f t="shared" si="11"/>
        <v>18</v>
      </c>
      <c r="X187" s="42" t="str">
        <f>API!M187&amp;" "&amp;API!V187</f>
        <v>Enock Agyei</v>
      </c>
      <c r="Y187" s="42">
        <f>API!AC187</f>
        <v>0</v>
      </c>
    </row>
    <row r="188" spans="1:25">
      <c r="A188" s="31" t="str">
        <f>IF([1]FINAL!A188=0,"",[1]FINAL!A188)</f>
        <v>Nathaniel Clyne</v>
      </c>
      <c r="B188" s="31" t="str">
        <f>IF([1]FINAL!B188=0,"",[1]FINAL!B188)</f>
        <v>Clyne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CRY</v>
      </c>
      <c r="F188" s="43">
        <f>IFERROR(VLOOKUP($E188,Table2!$B$1:$C$21,MATCH("MP",Table2!$B$1:$C$1,0),0),"")</f>
        <v>16</v>
      </c>
      <c r="G188" s="32">
        <f>IFERROR(VLOOKUP(A188,PlayingTime!$B$1:$Z$999,MATCH("Min",PlayingTime!$B$2:$Z$2,0),0),0)</f>
        <v>284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284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11</v>
      </c>
      <c r="X188" s="42" t="str">
        <f>API!M188&amp;" "&amp;API!V188</f>
        <v>Ameen Al-Dakhil</v>
      </c>
      <c r="Y188" s="42">
        <f>API!AC188</f>
        <v>9</v>
      </c>
    </row>
    <row r="189" spans="1:25">
      <c r="A189" s="31" t="str">
        <f>IF([1]FINAL!A189=0,"",[1]FINAL!A189)</f>
        <v>Joško Gvardiol</v>
      </c>
      <c r="B189" s="31" t="str">
        <f>IF([1]FINAL!B189=0,"",[1]FINAL!B189)</f>
        <v>Gvardiol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MCI</v>
      </c>
      <c r="F189" s="43">
        <f>IFERROR(VLOOKUP($E189,Table2!$B$1:$C$21,MATCH("MP",Table2!$B$1:$C$1,0),0),"")</f>
        <v>16</v>
      </c>
      <c r="G189" s="32">
        <f>IFERROR(VLOOKUP(A189,PlayingTime!$B$1:$Z$999,MATCH("Min",PlayingTime!$B$2:$Z$2,0),0),0)</f>
        <v>975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975</v>
      </c>
      <c r="L189" s="31">
        <f>IFERROR(VLOOKUP(A189,PlayerStats!$B$1:$Z$999,MATCH("xG",PlayerStats!$B$2:$Z$2,0),0),0)</f>
        <v>0.3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0.3</v>
      </c>
      <c r="Q189" s="31">
        <f>IFERROR(VLOOKUP(A189,PlayerStats!$B$1:$Z$999,MATCH("xAG",PlayerStats!$B$2:$Z$2,0),0),0)</f>
        <v>0.7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0.7</v>
      </c>
      <c r="V189" s="41">
        <f t="shared" si="11"/>
        <v>31</v>
      </c>
      <c r="X189" s="42" t="str">
        <f>API!M189&amp;" "&amp;API!V189</f>
        <v>Samuel Bastien</v>
      </c>
      <c r="Y189" s="42">
        <f>API!AC189</f>
        <v>0</v>
      </c>
    </row>
    <row r="190" spans="1:25">
      <c r="A190" s="31" t="str">
        <f>IF([1]FINAL!A190=0,"",[1]FINAL!A190)</f>
        <v>Ederson Santana de Moraes</v>
      </c>
      <c r="B190" s="31" t="str">
        <f>IF([1]FINAL!B190=0,"",[1]FINAL!B190)</f>
        <v>Ederson M.</v>
      </c>
      <c r="C190" s="31" t="str">
        <f>IF([1]FINAL!C190=0,"",[1]FINAL!C190)</f>
        <v>Ederson</v>
      </c>
      <c r="D190" s="31" t="str">
        <f>IF([1]FINAL!D190=0,"",[1]FINAL!D190)</f>
        <v/>
      </c>
      <c r="E190" s="42" t="str">
        <f>[1]FINAL!M190</f>
        <v>MCI</v>
      </c>
      <c r="F190" s="43">
        <f>IFERROR(VLOOKUP($E190,Table2!$B$1:$C$21,MATCH("MP",Table2!$B$1:$C$1,0),0),"")</f>
        <v>16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1350</v>
      </c>
      <c r="J190" s="32">
        <f>IFERROR(VLOOKUP(D190,PlayingTime!$B$1:$Z$999,MATCH("Min",PlayingTime!$B$2:$Z$2,0),0),0)</f>
        <v>0</v>
      </c>
      <c r="K190" s="37">
        <f t="shared" si="8"/>
        <v>1350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0.1</v>
      </c>
      <c r="T190" s="31">
        <f>IFERROR(VLOOKUP(D190,PlayerStats!$B$1:$Z$999,MATCH("xAG",PlayerStats!$B$2:$Z$2,0),0),0)</f>
        <v>0</v>
      </c>
      <c r="U190" s="39">
        <f t="shared" si="10"/>
        <v>0.1</v>
      </c>
      <c r="V190" s="41">
        <f t="shared" si="11"/>
        <v>46</v>
      </c>
      <c r="X190" s="42" t="str">
        <f>API!M190&amp;" "&amp;API!V190</f>
        <v>Manuel Benson Hedilazio</v>
      </c>
      <c r="Y190" s="42">
        <f>API!AC190</f>
        <v>3</v>
      </c>
    </row>
    <row r="191" spans="1:25">
      <c r="A191" s="31" t="str">
        <f>IF([1]FINAL!A191=0,"",[1]FINAL!A191)</f>
        <v>Alfie Doughty</v>
      </c>
      <c r="B191" s="31" t="str">
        <f>IF([1]FINAL!B191=0,"",[1]FINAL!B191)</f>
        <v>Doughty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LUT</v>
      </c>
      <c r="F191" s="43">
        <f>IFERROR(VLOOKUP($E191,Table2!$B$1:$C$21,MATCH("MP",Table2!$B$1:$C$1,0),0),"")</f>
        <v>16</v>
      </c>
      <c r="G191" s="32">
        <f>IFERROR(VLOOKUP(A191,PlayingTime!$B$1:$Z$999,MATCH("Min",PlayingTime!$B$2:$Z$2,0),0),0)</f>
        <v>1060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1060</v>
      </c>
      <c r="L191" s="31">
        <f>IFERROR(VLOOKUP(A191,PlayerStats!$B$1:$Z$999,MATCH("xG",PlayerStats!$B$2:$Z$2,0),0),0)</f>
        <v>0.2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0.2</v>
      </c>
      <c r="Q191" s="31">
        <f>IFERROR(VLOOKUP(A191,PlayerStats!$B$1:$Z$999,MATCH("xAG",PlayerStats!$B$2:$Z$2,0),0),0)</f>
        <v>2.1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2.1</v>
      </c>
      <c r="V191" s="41">
        <f t="shared" si="11"/>
        <v>33</v>
      </c>
      <c r="X191" s="42" t="str">
        <f>API!M191&amp;" "&amp;API!V191</f>
        <v>Jordan Beyer</v>
      </c>
      <c r="Y191" s="42">
        <f>API!AC191</f>
        <v>22</v>
      </c>
    </row>
    <row r="192" spans="1:25">
      <c r="A192" s="31" t="str">
        <f>IF([1]FINAL!A192=0,"",[1]FINAL!A192)</f>
        <v>Milos Kerkez</v>
      </c>
      <c r="B192" s="31" t="str">
        <f>IF([1]FINAL!B192=0,"",[1]FINAL!B192)</f>
        <v>Kerkez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BOU</v>
      </c>
      <c r="F192" s="43">
        <f>IFERROR(VLOOKUP($E192,Table2!$B$1:$C$21,MATCH("MP",Table2!$B$1:$C$1,0),0),"")</f>
        <v>16</v>
      </c>
      <c r="G192" s="32">
        <f>IFERROR(VLOOKUP(A192,PlayingTime!$B$1:$Z$999,MATCH("Min",PlayingTime!$B$2:$Z$2,0),0),0)</f>
        <v>1161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1161</v>
      </c>
      <c r="L192" s="31">
        <f>IFERROR(VLOOKUP(A192,PlayerStats!$B$1:$Z$999,MATCH("xG",PlayerStats!$B$2:$Z$2,0),0),0)</f>
        <v>0.2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0.2</v>
      </c>
      <c r="Q192" s="31">
        <f>IFERROR(VLOOKUP(A192,PlayerStats!$B$1:$Z$999,MATCH("xAG",PlayerStats!$B$2:$Z$2,0),0),0)</f>
        <v>0.3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0.3</v>
      </c>
      <c r="V192" s="41">
        <f t="shared" si="11"/>
        <v>31</v>
      </c>
      <c r="X192" s="42" t="str">
        <f>API!M192&amp;" "&amp;API!V192</f>
        <v>Josh Brownhill</v>
      </c>
      <c r="Y192" s="42">
        <f>API!AC192</f>
        <v>41</v>
      </c>
    </row>
    <row r="193" spans="1:25">
      <c r="A193" s="31" t="str">
        <f>IF([1]FINAL!A193=0,"",[1]FINAL!A193)</f>
        <v>Sean Longstaff</v>
      </c>
      <c r="B193" s="31" t="str">
        <f>IF([1]FINAL!B193=0,"",[1]FINAL!B193)</f>
        <v>Longstaff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NEW</v>
      </c>
      <c r="F193" s="43">
        <f>IFERROR(VLOOKUP($E193,Table2!$B$1:$C$21,MATCH("MP",Table2!$B$1:$C$1,0),0),"")</f>
        <v>16</v>
      </c>
      <c r="G193" s="32">
        <f>IFERROR(VLOOKUP(A193,PlayingTime!$B$1:$Z$999,MATCH("Min",PlayingTime!$B$2:$Z$2,0),0),0)</f>
        <v>839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839</v>
      </c>
      <c r="L193" s="31">
        <f>IFERROR(VLOOKUP(A193,PlayerStats!$B$1:$Z$999,MATCH("xG",PlayerStats!$B$2:$Z$2,0),0),0)</f>
        <v>1.5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1.5</v>
      </c>
      <c r="Q193" s="31">
        <f>IFERROR(VLOOKUP(A193,PlayerStats!$B$1:$Z$999,MATCH("xAG",PlayerStats!$B$2:$Z$2,0),0),0)</f>
        <v>0.9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0.9</v>
      </c>
      <c r="V193" s="41">
        <f t="shared" si="11"/>
        <v>38</v>
      </c>
      <c r="X193" s="42" t="str">
        <f>API!M193&amp;" "&amp;API!V193</f>
        <v>Darko Churlinov</v>
      </c>
      <c r="Y193" s="42">
        <f>API!AC193</f>
        <v>0</v>
      </c>
    </row>
    <row r="194" spans="1:25">
      <c r="A194" s="31" t="str">
        <f>IF([1]FINAL!A194=0,"",[1]FINAL!A194)</f>
        <v>Mads Roerslev Rasmussen</v>
      </c>
      <c r="B194" s="31" t="str">
        <f>IF([1]FINAL!B194=0,"",[1]FINAL!B194)</f>
        <v>Roerslev</v>
      </c>
      <c r="C194" s="31" t="str">
        <f>IF([1]FINAL!C194=0,"",[1]FINAL!C194)</f>
        <v>Mads Roerslev</v>
      </c>
      <c r="D194" s="31" t="str">
        <f>IF([1]FINAL!D194=0,"",[1]FINAL!D194)</f>
        <v/>
      </c>
      <c r="E194" s="42" t="str">
        <f>[1]FINAL!M194</f>
        <v>BRE</v>
      </c>
      <c r="F194" s="43">
        <f>IFERROR(VLOOKUP($E194,Table2!$B$1:$C$21,MATCH("MP",Table2!$B$1:$C$1,0),0),"")</f>
        <v>16</v>
      </c>
      <c r="G194" s="32">
        <f>IFERROR(VLOOKUP(A194,PlayingTime!$B$1:$Z$999,MATCH("Min",PlayingTime!$B$2:$Z$2,0),0),0)</f>
        <v>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518</v>
      </c>
      <c r="J194" s="32">
        <f>IFERROR(VLOOKUP(D194,PlayingTime!$B$1:$Z$999,MATCH("Min",PlayingTime!$B$2:$Z$2,0),0),0)</f>
        <v>0</v>
      </c>
      <c r="K194" s="37">
        <f t="shared" si="8"/>
        <v>518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0.1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0.2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18</v>
      </c>
      <c r="X194" s="42" t="str">
        <f>API!M194&amp;" "&amp;API!V194</f>
        <v>Jack Cork</v>
      </c>
      <c r="Y194" s="42">
        <f>API!AC194</f>
        <v>1</v>
      </c>
    </row>
    <row r="195" spans="1:25">
      <c r="A195" s="31" t="str">
        <f>IF([1]FINAL!A195=0,"",[1]FINAL!A195)</f>
        <v>Zeki Amdouni</v>
      </c>
      <c r="B195" s="31" t="str">
        <f>IF([1]FINAL!B195=0,"",[1]FINAL!B195)</f>
        <v>Amdouni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BUR</v>
      </c>
      <c r="F195" s="43">
        <f>IFERROR(VLOOKUP($E195,Table2!$B$1:$C$21,MATCH("MP",Table2!$B$1:$C$1,0),0),"")</f>
        <v>16</v>
      </c>
      <c r="G195" s="32">
        <f>IFERROR(VLOOKUP(A195,PlayingTime!$B$1:$Z$999,MATCH("Min",PlayingTime!$B$2:$Z$2,0),0),0)</f>
        <v>1057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1057</v>
      </c>
      <c r="L195" s="31">
        <f>IFERROR(VLOOKUP(A195,PlayerStats!$B$1:$Z$999,MATCH("xG",PlayerStats!$B$2:$Z$2,0),0),0)</f>
        <v>2.4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2.4</v>
      </c>
      <c r="Q195" s="31">
        <f>IFERROR(VLOOKUP(A195,PlayerStats!$B$1:$Z$999,MATCH("xAG",PlayerStats!$B$2:$Z$2,0),0),0)</f>
        <v>0.7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0.7</v>
      </c>
      <c r="V195" s="41">
        <f t="shared" ref="V195:V258" si="15">IFERROR(VLOOKUP(A195,$X$1:$Y$1000,MATCH("total_points",$X$1:$Y$1,0),0),"")</f>
        <v>41</v>
      </c>
      <c r="X195" s="42" t="str">
        <f>API!M195&amp;" "&amp;API!V195</f>
        <v>Dara Costelloe</v>
      </c>
      <c r="Y195" s="42">
        <f>API!AC195</f>
        <v>0</v>
      </c>
    </row>
    <row r="196" spans="1:25">
      <c r="A196" s="31" t="str">
        <f>IF([1]FINAL!A196=0,"",[1]FINAL!A196)</f>
        <v>Chiedozie Ogbene</v>
      </c>
      <c r="B196" s="31" t="str">
        <f>IF([1]FINAL!B196=0,"",[1]FINAL!B196)</f>
        <v>Ogbene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LUT</v>
      </c>
      <c r="F196" s="43">
        <f>IFERROR(VLOOKUP($E196,Table2!$B$1:$C$21,MATCH("MP",Table2!$B$1:$C$1,0),0),"")</f>
        <v>16</v>
      </c>
      <c r="G196" s="32">
        <f>IFERROR(VLOOKUP(A196,PlayingTime!$B$1:$Z$999,MATCH("Min",PlayingTime!$B$2:$Z$2,0),0),0)</f>
        <v>940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940</v>
      </c>
      <c r="L196" s="31">
        <f>IFERROR(VLOOKUP(A196,PlayerStats!$B$1:$Z$999,MATCH("xG",PlayerStats!$B$2:$Z$2,0),0),0)</f>
        <v>0.9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0.9</v>
      </c>
      <c r="Q196" s="31">
        <f>IFERROR(VLOOKUP(A196,PlayerStats!$B$1:$Z$999,MATCH("xAG",PlayerStats!$B$2:$Z$2,0),0),0)</f>
        <v>1.3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1.3</v>
      </c>
      <c r="V196" s="41">
        <f t="shared" si="15"/>
        <v>33</v>
      </c>
      <c r="X196" s="42" t="str">
        <f>API!M196&amp;" "&amp;API!V196</f>
        <v>Josh Cullen</v>
      </c>
      <c r="Y196" s="42">
        <f>API!AC196</f>
        <v>18</v>
      </c>
    </row>
    <row r="197" spans="1:25">
      <c r="A197" s="31" t="str">
        <f>IF([1]FINAL!A197=0,"",[1]FINAL!A197)</f>
        <v>Josh Brownhill</v>
      </c>
      <c r="B197" s="31" t="str">
        <f>IF([1]FINAL!B197=0,"",[1]FINAL!B197)</f>
        <v>Brownhill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BUR</v>
      </c>
      <c r="F197" s="43">
        <f>IFERROR(VLOOKUP($E197,Table2!$B$1:$C$21,MATCH("MP",Table2!$B$1:$C$1,0),0),"")</f>
        <v>16</v>
      </c>
      <c r="G197" s="32">
        <f>IFERROR(VLOOKUP(A197,PlayingTime!$B$1:$Z$999,MATCH("Min",PlayingTime!$B$2:$Z$2,0),0),0)</f>
        <v>1140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1140</v>
      </c>
      <c r="L197" s="31">
        <f>IFERROR(VLOOKUP(A197,PlayerStats!$B$1:$Z$999,MATCH("xG",PlayerStats!$B$2:$Z$2,0),0),0)</f>
        <v>0.8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0.8</v>
      </c>
      <c r="Q197" s="31">
        <f>IFERROR(VLOOKUP(A197,PlayerStats!$B$1:$Z$999,MATCH("xAG",PlayerStats!$B$2:$Z$2,0),0),0)</f>
        <v>0.8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0.8</v>
      </c>
      <c r="V197" s="41">
        <f t="shared" si="15"/>
        <v>41</v>
      </c>
      <c r="X197" s="42" t="str">
        <f>API!M197&amp;" "&amp;API!V197</f>
        <v>CJ Egan-Riley</v>
      </c>
      <c r="Y197" s="42">
        <f>API!AC197</f>
        <v>0</v>
      </c>
    </row>
    <row r="198" spans="1:25">
      <c r="A198" s="31" t="str">
        <f>IF([1]FINAL!A198=0,"",[1]FINAL!A198)</f>
        <v>Malo Gusto</v>
      </c>
      <c r="B198" s="31" t="str">
        <f>IF([1]FINAL!B198=0,"",[1]FINAL!B198)</f>
        <v>Gusto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CHE</v>
      </c>
      <c r="F198" s="43">
        <f>IFERROR(VLOOKUP($E198,Table2!$B$1:$C$21,MATCH("MP",Table2!$B$1:$C$1,0),0),"")</f>
        <v>16</v>
      </c>
      <c r="G198" s="32">
        <f>IFERROR(VLOOKUP(A198,PlayingTime!$B$1:$Z$999,MATCH("Min",PlayingTime!$B$2:$Z$2,0),0),0)</f>
        <v>541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541</v>
      </c>
      <c r="L198" s="31">
        <f>IFERROR(VLOOKUP(A198,PlayerStats!$B$1:$Z$999,MATCH("xG",PlayerStats!$B$2:$Z$2,0),0),0)</f>
        <v>0.3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0.3</v>
      </c>
      <c r="Q198" s="31">
        <f>IFERROR(VLOOKUP(A198,PlayerStats!$B$1:$Z$999,MATCH("xAG",PlayerStats!$B$2:$Z$2,0),0),0)</f>
        <v>0.6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0.6</v>
      </c>
      <c r="V198" s="41">
        <f t="shared" si="15"/>
        <v>24</v>
      </c>
      <c r="X198" s="42" t="str">
        <f>API!M198&amp;" "&amp;API!V198</f>
        <v>Hjalmar Ekdal</v>
      </c>
      <c r="Y198" s="42">
        <f>API!AC198</f>
        <v>3</v>
      </c>
    </row>
    <row r="199" spans="1:25">
      <c r="A199" s="31" t="str">
        <f>IF([1]FINAL!A199=0,"",[1]FINAL!A199)</f>
        <v>Wes Foderingham</v>
      </c>
      <c r="B199" s="31" t="str">
        <f>IF([1]FINAL!B199=0,"",[1]FINAL!B199)</f>
        <v>Foderingham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SHU</v>
      </c>
      <c r="F199" s="43">
        <f>IFERROR(VLOOKUP($E199,Table2!$B$1:$C$21,MATCH("MP",Table2!$B$1:$C$1,0),0),"")</f>
        <v>16</v>
      </c>
      <c r="G199" s="32">
        <f>IFERROR(VLOOKUP(A199,PlayingTime!$B$1:$Z$999,MATCH("Min",PlayingTime!$B$2:$Z$2,0),0),0)</f>
        <v>1440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1440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41</v>
      </c>
      <c r="X199" s="42" t="str">
        <f>API!M199&amp;" "&amp;API!V199</f>
        <v>Lyle Foster</v>
      </c>
      <c r="Y199" s="42">
        <f>API!AC199</f>
        <v>33</v>
      </c>
    </row>
    <row r="200" spans="1:25">
      <c r="A200" s="31" t="str">
        <f>IF([1]FINAL!A200=0,"",[1]FINAL!A200)</f>
        <v>James Trafford</v>
      </c>
      <c r="B200" s="31" t="str">
        <f>IF([1]FINAL!B200=0,"",[1]FINAL!B200)</f>
        <v>Trafford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BUR</v>
      </c>
      <c r="F200" s="43">
        <f>IFERROR(VLOOKUP($E200,Table2!$B$1:$C$21,MATCH("MP",Table2!$B$1:$C$1,0),0),"")</f>
        <v>16</v>
      </c>
      <c r="G200" s="32">
        <f>IFERROR(VLOOKUP(A200,PlayingTime!$B$1:$Z$999,MATCH("Min",PlayingTime!$B$2:$Z$2,0),0),0)</f>
        <v>1440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1440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41</v>
      </c>
      <c r="X200" s="42" t="str">
        <f>API!M200&amp;" "&amp;API!V200</f>
        <v>Denis Franchi</v>
      </c>
      <c r="Y200" s="42">
        <f>API!AC200</f>
        <v>0</v>
      </c>
    </row>
    <row r="201" spans="1:25">
      <c r="A201" s="31" t="str">
        <f>IF([1]FINAL!A201=0,"",[1]FINAL!A201)</f>
        <v>Mark Flekken</v>
      </c>
      <c r="B201" s="31" t="str">
        <f>IF([1]FINAL!B201=0,"",[1]FINAL!B201)</f>
        <v>Flekken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16</v>
      </c>
      <c r="G201" s="32">
        <f>IFERROR(VLOOKUP(A201,PlayingTime!$B$1:$Z$999,MATCH("Min",PlayingTime!$B$2:$Z$2,0),0),0)</f>
        <v>1305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1305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44</v>
      </c>
      <c r="X201" s="42" t="str">
        <f>API!M201&amp;" "&amp;API!V201</f>
        <v>Jóhann Berg Gudmundsson</v>
      </c>
      <c r="Y201" s="42">
        <f>API!AC201</f>
        <v>18</v>
      </c>
    </row>
    <row r="202" spans="1:25">
      <c r="A202" s="31" t="str">
        <f>IF([1]FINAL!A202=0,"",[1]FINAL!A202)</f>
        <v>Vladimír Coufal</v>
      </c>
      <c r="B202" s="31" t="str">
        <f>IF([1]FINAL!B202=0,"",[1]FINAL!B202)</f>
        <v>Coufal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WHU</v>
      </c>
      <c r="F202" s="43">
        <f>IFERROR(VLOOKUP($E202,Table2!$B$1:$C$21,MATCH("MP",Table2!$B$1:$C$1,0),0),"")</f>
        <v>16</v>
      </c>
      <c r="G202" s="32">
        <f>IFERROR(VLOOKUP(A202,PlayingTime!$B$1:$Z$999,MATCH("Min",PlayingTime!$B$2:$Z$2,0),0),0)</f>
        <v>1436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1436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2</v>
      </c>
      <c r="V202" s="41">
        <f t="shared" si="15"/>
        <v>44</v>
      </c>
      <c r="X202" s="42" t="str">
        <f>API!M202&amp;" "&amp;API!V202</f>
        <v>Luke McNally</v>
      </c>
      <c r="Y202" s="42">
        <f>API!AC202</f>
        <v>0</v>
      </c>
    </row>
    <row r="203" spans="1:25">
      <c r="A203" s="31" t="str">
        <f>IF([1]FINAL!A203=0,"",[1]FINAL!A203)</f>
        <v>Billy Gilmour</v>
      </c>
      <c r="B203" s="31" t="str">
        <f>IF([1]FINAL!B203=0,"",[1]FINAL!B203)</f>
        <v>Gilmour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BHA</v>
      </c>
      <c r="F203" s="43">
        <f>IFERROR(VLOOKUP($E203,Table2!$B$1:$C$21,MATCH("MP",Table2!$B$1:$C$1,0),0),"")</f>
        <v>16</v>
      </c>
      <c r="G203" s="32">
        <f>IFERROR(VLOOKUP(A203,PlayingTime!$B$1:$Z$999,MATCH("Min",PlayingTime!$B$2:$Z$2,0),0),0)</f>
        <v>919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919</v>
      </c>
      <c r="L203" s="31">
        <f>IFERROR(VLOOKUP(A203,PlayerStats!$B$1:$Z$999,MATCH("xG",PlayerStats!$B$2:$Z$2,0),0),0)</f>
        <v>0.7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0.7</v>
      </c>
      <c r="Q203" s="31">
        <f>IFERROR(VLOOKUP(A203,PlayerStats!$B$1:$Z$999,MATCH("xAG",PlayerStats!$B$2:$Z$2,0),0),0)</f>
        <v>1.8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1.8</v>
      </c>
      <c r="V203" s="41">
        <f t="shared" si="15"/>
        <v>36</v>
      </c>
      <c r="X203" s="42" t="str">
        <f>API!M203&amp;" "&amp;API!V203</f>
        <v>Arijanet Muric</v>
      </c>
      <c r="Y203" s="42">
        <f>API!AC203</f>
        <v>0</v>
      </c>
    </row>
    <row r="204" spans="1:25">
      <c r="A204" s="31" t="str">
        <f>IF([1]FINAL!A204=0,"",[1]FINAL!A204)</f>
        <v>Joel Matip</v>
      </c>
      <c r="B204" s="31" t="str">
        <f>IF([1]FINAL!B204=0,"",[1]FINAL!B204)</f>
        <v>Matip</v>
      </c>
      <c r="C204" s="31" t="str">
        <f>IF([1]FINAL!C204=0,"",[1]FINAL!C204)</f>
        <v>Joël Matip</v>
      </c>
      <c r="D204" s="31" t="str">
        <f>IF([1]FINAL!D204=0,"",[1]FINAL!D204)</f>
        <v/>
      </c>
      <c r="E204" s="42" t="str">
        <f>[1]FINAL!M204</f>
        <v>LIV</v>
      </c>
      <c r="F204" s="43">
        <f>IFERROR(VLOOKUP($E204,Table2!$B$1:$C$21,MATCH("MP",Table2!$B$1:$C$1,0),0),"")</f>
        <v>16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781</v>
      </c>
      <c r="J204" s="32">
        <f>IFERROR(VLOOKUP(D204,PlayingTime!$B$1:$Z$999,MATCH("Min",PlayingTime!$B$2:$Z$2,0),0),0)</f>
        <v>0</v>
      </c>
      <c r="K204" s="37">
        <f t="shared" si="12"/>
        <v>781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0.5</v>
      </c>
      <c r="O204" s="31">
        <f>IFERROR(VLOOKUP(D204,PlayerStats!$B$1:$Z$999,MATCH("xG",PlayerStats!$B$2:$Z$2,0),0),0)</f>
        <v>0</v>
      </c>
      <c r="P204" s="39">
        <f t="shared" si="13"/>
        <v>0.5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0.1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21</v>
      </c>
      <c r="X204" s="42" t="str">
        <f>API!M204&amp;" "&amp;API!V204</f>
        <v>Dara O'Shea</v>
      </c>
      <c r="Y204" s="42">
        <f>API!AC204</f>
        <v>20</v>
      </c>
    </row>
    <row r="205" spans="1:25">
      <c r="A205" s="31" t="str">
        <f>IF([1]FINAL!A205=0,"",[1]FINAL!A205)</f>
        <v>James Garner</v>
      </c>
      <c r="B205" s="31" t="str">
        <f>IF([1]FINAL!B205=0,"",[1]FINAL!B205)</f>
        <v>Garner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EVE</v>
      </c>
      <c r="F205" s="43">
        <f>IFERROR(VLOOKUP($E205,Table2!$B$1:$C$21,MATCH("MP",Table2!$B$1:$C$1,0),0),"")</f>
        <v>16</v>
      </c>
      <c r="G205" s="32">
        <f>IFERROR(VLOOKUP(A205,PlayingTime!$B$1:$Z$999,MATCH("Min",PlayingTime!$B$2:$Z$2,0),0),0)</f>
        <v>1247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1247</v>
      </c>
      <c r="L205" s="31">
        <f>IFERROR(VLOOKUP(A205,PlayerStats!$B$1:$Z$999,MATCH("xG",PlayerStats!$B$2:$Z$2,0),0),0)</f>
        <v>1.4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1.4</v>
      </c>
      <c r="Q205" s="31">
        <f>IFERROR(VLOOKUP(A205,PlayerStats!$B$1:$Z$999,MATCH("xAG",PlayerStats!$B$2:$Z$2,0),0),0)</f>
        <v>2.2000000000000002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2.2000000000000002</v>
      </c>
      <c r="V205" s="41">
        <f t="shared" si="15"/>
        <v>41</v>
      </c>
      <c r="X205" s="42" t="str">
        <f>API!M205&amp;" "&amp;API!V205</f>
        <v>Michael Obafemi</v>
      </c>
      <c r="Y205" s="42">
        <f>API!AC205</f>
        <v>2</v>
      </c>
    </row>
    <row r="206" spans="1:25">
      <c r="A206" s="31" t="str">
        <f>IF([1]FINAL!A206=0,"",[1]FINAL!A206)</f>
        <v>Kristoffer Ajer</v>
      </c>
      <c r="B206" s="31" t="str">
        <f>IF([1]FINAL!B206=0,"",[1]FINAL!B206)</f>
        <v>Ajer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BRE</v>
      </c>
      <c r="F206" s="43">
        <f>IFERROR(VLOOKUP($E206,Table2!$B$1:$C$21,MATCH("MP",Table2!$B$1:$C$1,0),0),"")</f>
        <v>16</v>
      </c>
      <c r="G206" s="32">
        <f>IFERROR(VLOOKUP(A206,PlayingTime!$B$1:$Z$999,MATCH("Min",PlayingTime!$B$2:$Z$2,0),0),0)</f>
        <v>726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726</v>
      </c>
      <c r="L206" s="31">
        <f>IFERROR(VLOOKUP(A206,PlayerStats!$B$1:$Z$999,MATCH("xG",PlayerStats!$B$2:$Z$2,0),0),0)</f>
        <v>0.7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0.7</v>
      </c>
      <c r="Q206" s="31">
        <f>IFERROR(VLOOKUP(A206,PlayerStats!$B$1:$Z$999,MATCH("xAG",PlayerStats!$B$2:$Z$2,0),0),0)</f>
        <v>1.6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1.6</v>
      </c>
      <c r="V206" s="41">
        <f t="shared" si="15"/>
        <v>22</v>
      </c>
      <c r="X206" s="42" t="str">
        <f>API!M206&amp;" "&amp;API!V206</f>
        <v>Bailey Peacock-Farrell</v>
      </c>
      <c r="Y206" s="42">
        <f>API!AC206</f>
        <v>0</v>
      </c>
    </row>
    <row r="207" spans="1:25">
      <c r="A207" s="31" t="str">
        <f>IF([1]FINAL!A207=0,"",[1]FINAL!A207)</f>
        <v>Oliver Norwood</v>
      </c>
      <c r="B207" s="31" t="str">
        <f>IF([1]FINAL!B207=0,"",[1]FINAL!B207)</f>
        <v>Norwood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SHU</v>
      </c>
      <c r="F207" s="43">
        <f>IFERROR(VLOOKUP($E207,Table2!$B$1:$C$21,MATCH("MP",Table2!$B$1:$C$1,0),0),"")</f>
        <v>16</v>
      </c>
      <c r="G207" s="32">
        <f>IFERROR(VLOOKUP(A207,PlayingTime!$B$1:$Z$999,MATCH("Min",PlayingTime!$B$2:$Z$2,0),0),0)</f>
        <v>1066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1066</v>
      </c>
      <c r="L207" s="31">
        <f>IFERROR(VLOOKUP(A207,PlayerStats!$B$1:$Z$999,MATCH("xG",PlayerStats!$B$2:$Z$2,0),0),0)</f>
        <v>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1</v>
      </c>
      <c r="Q207" s="31">
        <f>IFERROR(VLOOKUP(A207,PlayerStats!$B$1:$Z$999,MATCH("xAG",PlayerStats!$B$2:$Z$2,0),0),0)</f>
        <v>0.5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0.5</v>
      </c>
      <c r="V207" s="41">
        <f t="shared" si="15"/>
        <v>29</v>
      </c>
      <c r="X207" s="42" t="str">
        <f>API!M207&amp;" "&amp;API!V207</f>
        <v>Connor Roberts</v>
      </c>
      <c r="Y207" s="42">
        <f>API!AC207</f>
        <v>9</v>
      </c>
    </row>
    <row r="208" spans="1:25">
      <c r="A208" s="31" t="str">
        <f>IF([1]FINAL!A208=0,"",[1]FINAL!A208)</f>
        <v>Alphonse Areola</v>
      </c>
      <c r="B208" s="31" t="str">
        <f>IF([1]FINAL!B208=0,"",[1]FINAL!B208)</f>
        <v>Areola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WHU</v>
      </c>
      <c r="F208" s="43">
        <f>IFERROR(VLOOKUP($E208,Table2!$B$1:$C$21,MATCH("MP",Table2!$B$1:$C$1,0),0),"")</f>
        <v>16</v>
      </c>
      <c r="G208" s="32">
        <f>IFERROR(VLOOKUP(A208,PlayingTime!$B$1:$Z$999,MATCH("Min",PlayingTime!$B$2:$Z$2,0),0),0)</f>
        <v>1260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1260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45</v>
      </c>
      <c r="X208" s="42" t="str">
        <f>API!M208&amp;" "&amp;API!V208</f>
        <v>Jay Rodriguez</v>
      </c>
      <c r="Y208" s="42">
        <f>API!AC208</f>
        <v>31</v>
      </c>
    </row>
    <row r="209" spans="1:25">
      <c r="A209" s="31" t="str">
        <f>IF([1]FINAL!A209=0,"",[1]FINAL!A209)</f>
        <v>Thiago Emiliano da Silva</v>
      </c>
      <c r="B209" s="31" t="str">
        <f>IF([1]FINAL!B209=0,"",[1]FINAL!B209)</f>
        <v>T.Silva</v>
      </c>
      <c r="C209" s="31" t="str">
        <f>IF([1]FINAL!C209=0,"",[1]FINAL!C209)</f>
        <v>T Silva</v>
      </c>
      <c r="D209" s="31" t="str">
        <f>IF([1]FINAL!D209=0,"",[1]FINAL!D209)</f>
        <v>Thiago Silva</v>
      </c>
      <c r="E209" s="42" t="str">
        <f>[1]FINAL!M209</f>
        <v>CHE</v>
      </c>
      <c r="F209" s="43">
        <f>IFERROR(VLOOKUP($E209,Table2!$B$1:$C$21,MATCH("MP",Table2!$B$1:$C$1,0),0),"")</f>
        <v>16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1350</v>
      </c>
      <c r="K209" s="37">
        <f t="shared" si="12"/>
        <v>1350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0.3</v>
      </c>
      <c r="P209" s="39">
        <f t="shared" si="13"/>
        <v>0.3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0.3</v>
      </c>
      <c r="U209" s="39">
        <f t="shared" si="14"/>
        <v>0.3</v>
      </c>
      <c r="V209" s="41">
        <f t="shared" si="15"/>
        <v>40</v>
      </c>
      <c r="X209" s="42" t="str">
        <f>API!M209&amp;" "&amp;API!V209</f>
        <v>Charlie Taylor</v>
      </c>
      <c r="Y209" s="42">
        <f>API!AC209</f>
        <v>27</v>
      </c>
    </row>
    <row r="210" spans="1:25">
      <c r="A210" s="31" t="str">
        <f>IF([1]FINAL!A210=0,"",[1]FINAL!A210)</f>
        <v>Kurt Zouma</v>
      </c>
      <c r="B210" s="31" t="str">
        <f>IF([1]FINAL!B210=0,"",[1]FINAL!B210)</f>
        <v>Zouma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WHU</v>
      </c>
      <c r="F210" s="43">
        <f>IFERROR(VLOOKUP($E210,Table2!$B$1:$C$21,MATCH("MP",Table2!$B$1:$C$1,0),0),"")</f>
        <v>16</v>
      </c>
      <c r="G210" s="32">
        <f>IFERROR(VLOOKUP(A210,PlayingTime!$B$1:$Z$999,MATCH("Min",PlayingTime!$B$2:$Z$2,0),0),0)</f>
        <v>1233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1233</v>
      </c>
      <c r="L210" s="31">
        <f>IFERROR(VLOOKUP(A210,PlayerStats!$B$1:$Z$999,MATCH("xG",PlayerStats!$B$2:$Z$2,0),0),0)</f>
        <v>0.9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0.9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33</v>
      </c>
      <c r="X210" s="42" t="str">
        <f>API!M210&amp;" "&amp;API!V210</f>
        <v>Bobby Thomas</v>
      </c>
      <c r="Y210" s="42">
        <f>API!AC210</f>
        <v>0</v>
      </c>
    </row>
    <row r="211" spans="1:25">
      <c r="A211" s="31" t="str">
        <f>IF([1]FINAL!A211=0,"",[1]FINAL!A211)</f>
        <v>Matt Turner</v>
      </c>
      <c r="B211" s="31" t="str">
        <f>IF([1]FINAL!B211=0,"",[1]FINAL!B211)</f>
        <v>Turner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NFO</v>
      </c>
      <c r="F211" s="43">
        <f>IFERROR(VLOOKUP($E211,Table2!$B$1:$C$21,MATCH("MP",Table2!$B$1:$C$1,0),0),"")</f>
        <v>16</v>
      </c>
      <c r="G211" s="32">
        <f>IFERROR(VLOOKUP(A211,PlayingTime!$B$1:$Z$999,MATCH("Min",PlayingTime!$B$2:$Z$2,0),0),0)</f>
        <v>990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990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30</v>
      </c>
      <c r="X211" s="42" t="str">
        <f>API!M211&amp;" "&amp;API!V211</f>
        <v>Scott Twine</v>
      </c>
      <c r="Y211" s="42">
        <f>API!AC211</f>
        <v>0</v>
      </c>
    </row>
    <row r="212" spans="1:25">
      <c r="A212" s="31" t="str">
        <f>IF([1]FINAL!A212=0,"",[1]FINAL!A212)</f>
        <v>Tahith Chong</v>
      </c>
      <c r="B212" s="31" t="str">
        <f>IF([1]FINAL!B212=0,"",[1]FINAL!B212)</f>
        <v>Chong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LUT</v>
      </c>
      <c r="F212" s="43">
        <f>IFERROR(VLOOKUP($E212,Table2!$B$1:$C$21,MATCH("MP",Table2!$B$1:$C$1,0),0),"")</f>
        <v>16</v>
      </c>
      <c r="G212" s="32">
        <f>IFERROR(VLOOKUP(A212,PlayingTime!$B$1:$Z$999,MATCH("Min",PlayingTime!$B$2:$Z$2,0),0),0)</f>
        <v>686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686</v>
      </c>
      <c r="L212" s="31">
        <f>IFERROR(VLOOKUP(A212,PlayerStats!$B$1:$Z$999,MATCH("xG",PlayerStats!$B$2:$Z$2,0),0),0)</f>
        <v>0.9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0.9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22</v>
      </c>
      <c r="X212" s="42" t="str">
        <f>API!M212&amp;" "&amp;API!V212</f>
        <v>Lawrence Vigouroux</v>
      </c>
      <c r="Y212" s="42">
        <f>API!AC212</f>
        <v>0</v>
      </c>
    </row>
    <row r="213" spans="1:25">
      <c r="A213" s="31" t="str">
        <f>IF([1]FINAL!A213=0,"",[1]FINAL!A213)</f>
        <v>Elliot Anderson</v>
      </c>
      <c r="B213" s="31" t="str">
        <f>IF([1]FINAL!B213=0,"",[1]FINAL!B213)</f>
        <v>Anderson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NEW</v>
      </c>
      <c r="F213" s="43">
        <f>IFERROR(VLOOKUP($E213,Table2!$B$1:$C$21,MATCH("MP",Table2!$B$1:$C$1,0),0),"")</f>
        <v>16</v>
      </c>
      <c r="G213" s="32">
        <f>IFERROR(VLOOKUP(A213,PlayingTime!$B$1:$Z$999,MATCH("Min",PlayingTime!$B$2:$Z$2,0),0),0)</f>
        <v>411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411</v>
      </c>
      <c r="L213" s="31">
        <f>IFERROR(VLOOKUP(A213,PlayerStats!$B$1:$Z$999,MATCH("xG",PlayerStats!$B$2:$Z$2,0),0),0)</f>
        <v>0.7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0.7</v>
      </c>
      <c r="Q213" s="31">
        <f>IFERROR(VLOOKUP(A213,PlayerStats!$B$1:$Z$999,MATCH("xAG",PlayerStats!$B$2:$Z$2,0),0),0)</f>
        <v>0.9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0.9</v>
      </c>
      <c r="V213" s="41">
        <f t="shared" si="15"/>
        <v>19</v>
      </c>
      <c r="X213" s="42" t="str">
        <f>API!M213&amp;" "&amp;API!V213</f>
        <v>Victor da Silva</v>
      </c>
      <c r="Y213" s="42">
        <f>API!AC213</f>
        <v>17</v>
      </c>
    </row>
    <row r="214" spans="1:25">
      <c r="A214" s="31" t="str">
        <f>IF([1]FINAL!A214=0,"",[1]FINAL!A214)</f>
        <v>Joel Ward</v>
      </c>
      <c r="B214" s="31" t="str">
        <f>IF([1]FINAL!B214=0,"",[1]FINAL!B214)</f>
        <v>Ward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CRY</v>
      </c>
      <c r="F214" s="43">
        <f>IFERROR(VLOOKUP($E214,Table2!$B$1:$C$21,MATCH("MP",Table2!$B$1:$C$1,0),0),"")</f>
        <v>16</v>
      </c>
      <c r="G214" s="32">
        <f>IFERROR(VLOOKUP(A214,PlayingTime!$B$1:$Z$999,MATCH("Min",PlayingTime!$B$2:$Z$2,0),0),0)</f>
        <v>1299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1299</v>
      </c>
      <c r="L214" s="31">
        <f>IFERROR(VLOOKUP(A214,PlayerStats!$B$1:$Z$999,MATCH("xG",PlayerStats!$B$2:$Z$2,0),0),0)</f>
        <v>0.7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0.7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35</v>
      </c>
      <c r="X214" s="42" t="str">
        <f>API!M214&amp;" "&amp;API!V214</f>
        <v>Wout Weghorst</v>
      </c>
      <c r="Y214" s="42">
        <f>API!AC214</f>
        <v>0</v>
      </c>
    </row>
    <row r="215" spans="1:25">
      <c r="A215" s="31" t="str">
        <f>IF([1]FINAL!A215=0,"",[1]FINAL!A215)</f>
        <v>Vitaly Janelt</v>
      </c>
      <c r="B215" s="31" t="str">
        <f>IF([1]FINAL!B215=0,"",[1]FINAL!B215)</f>
        <v>Janelt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BRE</v>
      </c>
      <c r="F215" s="43">
        <f>IFERROR(VLOOKUP($E215,Table2!$B$1:$C$21,MATCH("MP",Table2!$B$1:$C$1,0),0),"")</f>
        <v>16</v>
      </c>
      <c r="G215" s="32">
        <f>IFERROR(VLOOKUP(A215,PlayingTime!$B$1:$Z$999,MATCH("Min",PlayingTime!$B$2:$Z$2,0),0),0)</f>
        <v>1287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1287</v>
      </c>
      <c r="L215" s="31">
        <f>IFERROR(VLOOKUP(A215,PlayerStats!$B$1:$Z$999,MATCH("xG",PlayerStats!$B$2:$Z$2,0),0),0)</f>
        <v>0.6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0.6</v>
      </c>
      <c r="Q215" s="31">
        <f>IFERROR(VLOOKUP(A215,PlayerStats!$B$1:$Z$999,MATCH("xAG",PlayerStats!$B$2:$Z$2,0),0),0)</f>
        <v>2.7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2.7</v>
      </c>
      <c r="V215" s="41">
        <f t="shared" si="15"/>
        <v>40</v>
      </c>
      <c r="X215" s="42" t="str">
        <f>API!M215&amp;" "&amp;API!V215</f>
        <v>Anass Zaroury</v>
      </c>
      <c r="Y215" s="42">
        <f>API!AC215</f>
        <v>3</v>
      </c>
    </row>
    <row r="216" spans="1:25">
      <c r="A216" s="31" t="str">
        <f>IF([1]FINAL!A216=0,"",[1]FINAL!A216)</f>
        <v>Matt Doherty</v>
      </c>
      <c r="B216" s="31" t="str">
        <f>IF([1]FINAL!B216=0,"",[1]FINAL!B216)</f>
        <v>Doherty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WOL</v>
      </c>
      <c r="F216" s="43">
        <f>IFERROR(VLOOKUP($E216,Table2!$B$1:$C$21,MATCH("MP",Table2!$B$1:$C$1,0),0),"")</f>
        <v>16</v>
      </c>
      <c r="G216" s="32">
        <f>IFERROR(VLOOKUP(A216,PlayingTime!$B$1:$Z$999,MATCH("Min",PlayingTime!$B$2:$Z$2,0),0),0)</f>
        <v>376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376</v>
      </c>
      <c r="L216" s="31">
        <f>IFERROR(VLOOKUP(A216,PlayerStats!$B$1:$Z$999,MATCH("xG",PlayerStats!$B$2:$Z$2,0),0),0)</f>
        <v>0.2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0.2</v>
      </c>
      <c r="Q216" s="31">
        <f>IFERROR(VLOOKUP(A216,PlayerStats!$B$1:$Z$999,MATCH("xAG",PlayerStats!$B$2:$Z$2,0),0),0)</f>
        <v>0.7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0.7</v>
      </c>
      <c r="V216" s="41">
        <f t="shared" si="15"/>
        <v>9</v>
      </c>
      <c r="X216" s="42" t="str">
        <f>API!M216&amp;" "&amp;API!V216</f>
        <v>Sander Berge</v>
      </c>
      <c r="Y216" s="42">
        <f>API!AC216</f>
        <v>31</v>
      </c>
    </row>
    <row r="217" spans="1:25">
      <c r="A217" s="31" t="str">
        <f>IF([1]FINAL!A217=0,"",[1]FINAL!A217)</f>
        <v>Murillo Santiago Costa dos Santos</v>
      </c>
      <c r="B217" s="31" t="str">
        <f>IF([1]FINAL!B217=0,"",[1]FINAL!B217)</f>
        <v>Murillo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NFO</v>
      </c>
      <c r="F217" s="43">
        <f>IFERROR(VLOOKUP($E217,Table2!$B$1:$C$21,MATCH("MP",Table2!$B$1:$C$1,0),0),"")</f>
        <v>16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872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872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0.6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0.6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0.2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0.2</v>
      </c>
      <c r="V217" s="41">
        <f t="shared" si="15"/>
        <v>22</v>
      </c>
      <c r="X217" s="42" t="str">
        <f>API!M217&amp;" "&amp;API!V217</f>
        <v>Zeki Amdouni</v>
      </c>
      <c r="Y217" s="42">
        <f>API!AC217</f>
        <v>41</v>
      </c>
    </row>
    <row r="218" spans="1:25">
      <c r="A218" s="31" t="str">
        <f>IF([1]FINAL!A218=0,"",[1]FINAL!A218)</f>
        <v>Luke Shaw</v>
      </c>
      <c r="B218" s="31" t="str">
        <f>IF([1]FINAL!B218=0,"",[1]FINAL!B218)</f>
        <v>Shaw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MUN</v>
      </c>
      <c r="F218" s="43">
        <f>IFERROR(VLOOKUP($E218,Table2!$B$1:$C$21,MATCH("MP",Table2!$B$1:$C$1,0),0),"")</f>
        <v>16</v>
      </c>
      <c r="G218" s="32">
        <f>IFERROR(VLOOKUP(A218,PlayingTime!$B$1:$Z$999,MATCH("Min",PlayingTime!$B$2:$Z$2,0),0),0)</f>
        <v>513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513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0.9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0.9</v>
      </c>
      <c r="V218" s="41">
        <f t="shared" si="15"/>
        <v>16</v>
      </c>
      <c r="X218" s="42" t="str">
        <f>API!M218&amp;" "&amp;API!V218</f>
        <v>James Trafford</v>
      </c>
      <c r="Y218" s="42">
        <f>API!AC218</f>
        <v>41</v>
      </c>
    </row>
    <row r="219" spans="1:25">
      <c r="A219" s="31" t="str">
        <f>IF([1]FINAL!A219=0,"",[1]FINAL!A219)</f>
        <v>Joe Worrall</v>
      </c>
      <c r="B219" s="31" t="str">
        <f>IF([1]FINAL!B219=0,"",[1]FINAL!B219)</f>
        <v>Worrall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NFO</v>
      </c>
      <c r="F219" s="43">
        <f>IFERROR(VLOOKUP($E219,Table2!$B$1:$C$21,MATCH("MP",Table2!$B$1:$C$1,0),0),"")</f>
        <v>16</v>
      </c>
      <c r="G219" s="32">
        <f>IFERROR(VLOOKUP(A219,PlayingTime!$B$1:$Z$999,MATCH("Min",PlayingTime!$B$2:$Z$2,0),0),0)</f>
        <v>438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438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0.2</v>
      </c>
      <c r="V219" s="41">
        <f t="shared" si="15"/>
        <v>12</v>
      </c>
      <c r="X219" s="42" t="str">
        <f>API!M219&amp;" "&amp;API!V219</f>
        <v>Nathan Redmond</v>
      </c>
      <c r="Y219" s="42">
        <f>API!AC219</f>
        <v>8</v>
      </c>
    </row>
    <row r="220" spans="1:25">
      <c r="A220" s="31" t="str">
        <f>IF([1]FINAL!A220=0,"",[1]FINAL!A220)</f>
        <v>Frank Onyeka</v>
      </c>
      <c r="B220" s="31" t="str">
        <f>IF([1]FINAL!B220=0,"",[1]FINAL!B220)</f>
        <v>Onyeka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16</v>
      </c>
      <c r="G220" s="32">
        <f>IFERROR(VLOOKUP(A220,PlayingTime!$B$1:$Z$999,MATCH("Min",PlayingTime!$B$2:$Z$2,0),0),0)</f>
        <v>691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691</v>
      </c>
      <c r="L220" s="31">
        <f>IFERROR(VLOOKUP(A220,PlayerStats!$B$1:$Z$999,MATCH("xG",PlayerStats!$B$2:$Z$2,0),0),0)</f>
        <v>1.4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1.4</v>
      </c>
      <c r="Q220" s="31">
        <f>IFERROR(VLOOKUP(A220,PlayerStats!$B$1:$Z$999,MATCH("xAG",PlayerStats!$B$2:$Z$2,0),0),0)</f>
        <v>1.6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1.6</v>
      </c>
      <c r="V220" s="41">
        <f t="shared" si="15"/>
        <v>19</v>
      </c>
      <c r="X220" s="42" t="str">
        <f>API!M220&amp;" "&amp;API!V220</f>
        <v>Luca Koleosho</v>
      </c>
      <c r="Y220" s="42">
        <f>API!AC220</f>
        <v>40</v>
      </c>
    </row>
    <row r="221" spans="1:25">
      <c r="A221" s="31" t="str">
        <f>IF([1]FINAL!A221=0,"",[1]FINAL!A221)</f>
        <v>Dan Burn</v>
      </c>
      <c r="B221" s="31" t="str">
        <f>IF([1]FINAL!B221=0,"",[1]FINAL!B221)</f>
        <v>Burn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NEW</v>
      </c>
      <c r="F221" s="43">
        <f>IFERROR(VLOOKUP($E221,Table2!$B$1:$C$21,MATCH("MP",Table2!$B$1:$C$1,0),0),"")</f>
        <v>16</v>
      </c>
      <c r="G221" s="32">
        <f>IFERROR(VLOOKUP(A221,PlayingTime!$B$1:$Z$999,MATCH("Min",PlayingTime!$B$2:$Z$2,0),0),0)</f>
        <v>945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945</v>
      </c>
      <c r="L221" s="31">
        <f>IFERROR(VLOOKUP(A221,PlayerStats!$B$1:$Z$999,MATCH("xG",PlayerStats!$B$2:$Z$2,0),0),0)</f>
        <v>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</v>
      </c>
      <c r="Q221" s="31">
        <f>IFERROR(VLOOKUP(A221,PlayerStats!$B$1:$Z$999,MATCH("xAG",PlayerStats!$B$2:$Z$2,0),0),0)</f>
        <v>0.5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0.5</v>
      </c>
      <c r="V221" s="41">
        <f t="shared" si="15"/>
        <v>37</v>
      </c>
      <c r="X221" s="42" t="str">
        <f>API!M221&amp;" "&amp;API!V221</f>
        <v>Jacob Bruun Larsen</v>
      </c>
      <c r="Y221" s="42">
        <f>API!AC221</f>
        <v>26</v>
      </c>
    </row>
    <row r="222" spans="1:25">
      <c r="A222" s="31" t="str">
        <f>IF([1]FINAL!A222=0,"",[1]FINAL!A222)</f>
        <v>Bart Verbruggen</v>
      </c>
      <c r="B222" s="31" t="str">
        <f>IF([1]FINAL!B222=0,"",[1]FINAL!B222)</f>
        <v>Verbruggen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BHA</v>
      </c>
      <c r="F222" s="43">
        <f>IFERROR(VLOOKUP($E222,Table2!$B$1:$C$21,MATCH("MP",Table2!$B$1:$C$1,0),0),"")</f>
        <v>16</v>
      </c>
      <c r="G222" s="32">
        <f>IFERROR(VLOOKUP(A222,PlayingTime!$B$1:$Z$999,MATCH("Min",PlayingTime!$B$2:$Z$2,0),0),0)</f>
        <v>630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630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15</v>
      </c>
      <c r="X222" s="42" t="str">
        <f>API!M222&amp;" "&amp;API!V222</f>
        <v>Owen Dodgson</v>
      </c>
      <c r="Y222" s="42">
        <f>API!AC222</f>
        <v>0</v>
      </c>
    </row>
    <row r="223" spans="1:25">
      <c r="A223" s="31" t="str">
        <f>IF([1]FINAL!A223=0,"",[1]FINAL!A223)</f>
        <v>Ashley Young</v>
      </c>
      <c r="B223" s="31" t="str">
        <f>IF([1]FINAL!B223=0,"",[1]FINAL!B223)</f>
        <v>Young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EVE</v>
      </c>
      <c r="F223" s="43">
        <f>IFERROR(VLOOKUP($E223,Table2!$B$1:$C$21,MATCH("MP",Table2!$B$1:$C$1,0),0),"")</f>
        <v>16</v>
      </c>
      <c r="G223" s="32">
        <f>IFERROR(VLOOKUP(A223,PlayingTime!$B$1:$Z$999,MATCH("Min",PlayingTime!$B$2:$Z$2,0),0),0)</f>
        <v>1209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1209</v>
      </c>
      <c r="L223" s="31">
        <f>IFERROR(VLOOKUP(A223,PlayerStats!$B$1:$Z$999,MATCH("xG",PlayerStats!$B$2:$Z$2,0),0),0)</f>
        <v>0.3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0.3</v>
      </c>
      <c r="Q223" s="31">
        <f>IFERROR(VLOOKUP(A223,PlayerStats!$B$1:$Z$999,MATCH("xAG",PlayerStats!$B$2:$Z$2,0),0),0)</f>
        <v>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1</v>
      </c>
      <c r="V223" s="41">
        <f t="shared" si="15"/>
        <v>26</v>
      </c>
      <c r="X223" s="42" t="str">
        <f>API!M223&amp;" "&amp;API!V223</f>
        <v>Wilson Odobert</v>
      </c>
      <c r="Y223" s="42">
        <f>API!AC223</f>
        <v>17</v>
      </c>
    </row>
    <row r="224" spans="1:25">
      <c r="A224" s="31" t="str">
        <f>IF([1]FINAL!A224=0,"",[1]FINAL!A224)</f>
        <v>Jordan Ayew</v>
      </c>
      <c r="B224" s="31" t="str">
        <f>IF([1]FINAL!B224=0,"",[1]FINAL!B224)</f>
        <v>J.Ayew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CRY</v>
      </c>
      <c r="F224" s="43">
        <f>IFERROR(VLOOKUP($E224,Table2!$B$1:$C$21,MATCH("MP",Table2!$B$1:$C$1,0),0),"")</f>
        <v>16</v>
      </c>
      <c r="G224" s="32">
        <f>IFERROR(VLOOKUP(A224,PlayingTime!$B$1:$Z$999,MATCH("Min",PlayingTime!$B$2:$Z$2,0),0),0)</f>
        <v>1310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1310</v>
      </c>
      <c r="L224" s="31">
        <f>IFERROR(VLOOKUP(A224,PlayerStats!$B$1:$Z$999,MATCH("xG",PlayerStats!$B$2:$Z$2,0),0),0)</f>
        <v>1.9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1.9</v>
      </c>
      <c r="Q224" s="31">
        <f>IFERROR(VLOOKUP(A224,PlayerStats!$B$1:$Z$999,MATCH("xAG",PlayerStats!$B$2:$Z$2,0),0),0)</f>
        <v>2.5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2.5</v>
      </c>
      <c r="V224" s="41">
        <f t="shared" si="15"/>
        <v>42</v>
      </c>
      <c r="X224" s="42" t="str">
        <f>API!M224&amp;" "&amp;API!V224</f>
        <v>Hannes Delcroix</v>
      </c>
      <c r="Y224" s="42">
        <f>API!AC224</f>
        <v>3</v>
      </c>
    </row>
    <row r="225" spans="1:25">
      <c r="A225" s="31" t="str">
        <f>IF([1]FINAL!A225=0,"",[1]FINAL!A225)</f>
        <v>Nicolás Domínguez</v>
      </c>
      <c r="B225" s="31" t="str">
        <f>IF([1]FINAL!B225=0,"",[1]FINAL!B225)</f>
        <v>Dominguez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NFO</v>
      </c>
      <c r="F225" s="43">
        <f>IFERROR(VLOOKUP($E225,Table2!$B$1:$C$21,MATCH("MP",Table2!$B$1:$C$1,0),0),"")</f>
        <v>16</v>
      </c>
      <c r="G225" s="32">
        <f>IFERROR(VLOOKUP(A225,PlayingTime!$B$1:$Z$999,MATCH("Min",PlayingTime!$B$2:$Z$2,0),0),0)</f>
        <v>648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648</v>
      </c>
      <c r="L225" s="31">
        <f>IFERROR(VLOOKUP(A225,PlayerStats!$B$1:$Z$999,MATCH("xG",PlayerStats!$B$2:$Z$2,0),0),0)</f>
        <v>0.6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0.6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26</v>
      </c>
      <c r="X225" s="42" t="str">
        <f>API!M225&amp;" "&amp;API!V225</f>
        <v>Aaron Ramsey</v>
      </c>
      <c r="Y225" s="42">
        <f>API!AC225</f>
        <v>10</v>
      </c>
    </row>
    <row r="226" spans="1:25">
      <c r="A226" s="31" t="str">
        <f>IF([1]FINAL!A226=0,"",[1]FINAL!A226)</f>
        <v>Gustavo Hamer</v>
      </c>
      <c r="B226" s="31" t="str">
        <f>IF([1]FINAL!B226=0,"",[1]FINAL!B226)</f>
        <v>Hamer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SHU</v>
      </c>
      <c r="F226" s="43">
        <f>IFERROR(VLOOKUP($E226,Table2!$B$1:$C$21,MATCH("MP",Table2!$B$1:$C$1,0),0),"")</f>
        <v>16</v>
      </c>
      <c r="G226" s="32">
        <f>IFERROR(VLOOKUP(A226,PlayingTime!$B$1:$Z$999,MATCH("Min",PlayingTime!$B$2:$Z$2,0),0),0)</f>
        <v>1252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1252</v>
      </c>
      <c r="L226" s="31">
        <f>IFERROR(VLOOKUP(A226,PlayerStats!$B$1:$Z$999,MATCH("xG",PlayerStats!$B$2:$Z$2,0),0),0)</f>
        <v>1.4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1.4</v>
      </c>
      <c r="Q226" s="31">
        <f>IFERROR(VLOOKUP(A226,PlayerStats!$B$1:$Z$999,MATCH("xAG",PlayerStats!$B$2:$Z$2,0),0),0)</f>
        <v>1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1</v>
      </c>
      <c r="V226" s="41">
        <f t="shared" si="15"/>
        <v>44</v>
      </c>
      <c r="X226" s="42" t="str">
        <f>API!M226&amp;" "&amp;API!V226</f>
        <v>Han-Noah Massengo</v>
      </c>
      <c r="Y226" s="42">
        <f>API!AC226</f>
        <v>0</v>
      </c>
    </row>
    <row r="227" spans="1:25">
      <c r="A227" s="31" t="str">
        <f>IF([1]FINAL!A227=0,"",[1]FINAL!A227)</f>
        <v>Axel Disasi</v>
      </c>
      <c r="B227" s="31" t="str">
        <f>IF([1]FINAL!B227=0,"",[1]FINAL!B227)</f>
        <v>Disasi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CHE</v>
      </c>
      <c r="F227" s="43">
        <f>IFERROR(VLOOKUP($E227,Table2!$B$1:$C$21,MATCH("MP",Table2!$B$1:$C$1,0),0),"")</f>
        <v>16</v>
      </c>
      <c r="G227" s="32">
        <f>IFERROR(VLOOKUP(A227,PlayingTime!$B$1:$Z$999,MATCH("Min",PlayingTime!$B$2:$Z$2,0),0),0)</f>
        <v>1236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1236</v>
      </c>
      <c r="L227" s="31">
        <f>IFERROR(VLOOKUP(A227,PlayerStats!$B$1:$Z$999,MATCH("xG",PlayerStats!$B$2:$Z$2,0),0),0)</f>
        <v>0.8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0.8</v>
      </c>
      <c r="Q227" s="31">
        <f>IFERROR(VLOOKUP(A227,PlayerStats!$B$1:$Z$999,MATCH("xAG",PlayerStats!$B$2:$Z$2,0),0),0)</f>
        <v>0.2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0.2</v>
      </c>
      <c r="V227" s="41">
        <f t="shared" si="15"/>
        <v>41</v>
      </c>
      <c r="X227" s="42" t="str">
        <f>API!M227&amp;" "&amp;API!V227</f>
        <v>Mike Trésor</v>
      </c>
      <c r="Y227" s="42">
        <f>API!AC227</f>
        <v>12</v>
      </c>
    </row>
    <row r="228" spans="1:25">
      <c r="A228" s="31" t="str">
        <f>IF([1]FINAL!A228=0,"",[1]FINAL!A228)</f>
        <v>Jordan Beyer</v>
      </c>
      <c r="B228" s="31" t="str">
        <f>IF([1]FINAL!B228=0,"",[1]FINAL!B228)</f>
        <v>Beyer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BUR</v>
      </c>
      <c r="F228" s="43">
        <f>IFERROR(VLOOKUP($E228,Table2!$B$1:$C$21,MATCH("MP",Table2!$B$1:$C$1,0),0),"")</f>
        <v>16</v>
      </c>
      <c r="G228" s="32">
        <f>IFERROR(VLOOKUP(A228,PlayingTime!$B$1:$Z$999,MATCH("Min",PlayingTime!$B$2:$Z$2,0),0),0)</f>
        <v>948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948</v>
      </c>
      <c r="L228" s="31">
        <f>IFERROR(VLOOKUP(A228,PlayerStats!$B$1:$Z$999,MATCH("xG",PlayerStats!$B$2:$Z$2,0),0),0)</f>
        <v>0.2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0.2</v>
      </c>
      <c r="Q228" s="31">
        <f>IFERROR(VLOOKUP(A228,PlayerStats!$B$1:$Z$999,MATCH("xAG",PlayerStats!$B$2:$Z$2,0),0),0)</f>
        <v>0.3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0.3</v>
      </c>
      <c r="V228" s="41">
        <f t="shared" si="15"/>
        <v>22</v>
      </c>
      <c r="X228" s="42" t="str">
        <f>API!M228&amp;" "&amp;API!V228</f>
        <v>Moisés Caicedo Corozo</v>
      </c>
      <c r="Y228" s="42">
        <f>API!AC228</f>
        <v>25</v>
      </c>
    </row>
    <row r="229" spans="1:25">
      <c r="A229" s="31" t="str">
        <f>IF([1]FINAL!A229=0,"",[1]FINAL!A229)</f>
        <v>Micky van de Ven</v>
      </c>
      <c r="B229" s="31" t="str">
        <f>IF([1]FINAL!B229=0,"",[1]FINAL!B229)</f>
        <v>Van de Ven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TOT</v>
      </c>
      <c r="F229" s="43">
        <f>IFERROR(VLOOKUP($E229,Table2!$B$1:$C$21,MATCH("MP",Table2!$B$1:$C$1,0),0),"")</f>
        <v>16</v>
      </c>
      <c r="G229" s="32">
        <f>IFERROR(VLOOKUP(A229,PlayingTime!$B$1:$Z$999,MATCH("Min",PlayingTime!$B$2:$Z$2,0),0),0)</f>
        <v>943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943</v>
      </c>
      <c r="L229" s="31">
        <f>IFERROR(VLOOKUP(A229,PlayerStats!$B$1:$Z$999,MATCH("xG",PlayerStats!$B$2:$Z$2,0),0),0)</f>
        <v>0.3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0.3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43</v>
      </c>
      <c r="X229" s="42" t="str">
        <f>API!M229&amp;" "&amp;API!V229</f>
        <v>Robert Sánchez</v>
      </c>
      <c r="Y229" s="42">
        <f>API!AC229</f>
        <v>59</v>
      </c>
    </row>
    <row r="230" spans="1:25">
      <c r="A230" s="31" t="str">
        <f>IF([1]FINAL!A230=0,"",[1]FINAL!A230)</f>
        <v>Illia Zabarnyi</v>
      </c>
      <c r="B230" s="31" t="str">
        <f>IF([1]FINAL!B230=0,"",[1]FINAL!B230)</f>
        <v>Zabarnyi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BOU</v>
      </c>
      <c r="F230" s="43">
        <f>IFERROR(VLOOKUP($E230,Table2!$B$1:$C$21,MATCH("MP",Table2!$B$1:$C$1,0),0),"")</f>
        <v>16</v>
      </c>
      <c r="G230" s="32">
        <f>IFERROR(VLOOKUP(A230,PlayingTime!$B$1:$Z$999,MATCH("Min",PlayingTime!$B$2:$Z$2,0),0),0)</f>
        <v>1440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1440</v>
      </c>
      <c r="L230" s="31">
        <f>IFERROR(VLOOKUP(A230,PlayerStats!$B$1:$Z$999,MATCH("xG",PlayerStats!$B$2:$Z$2,0),0),0)</f>
        <v>0.4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0.4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33</v>
      </c>
      <c r="X230" s="42" t="str">
        <f>API!M230&amp;" "&amp;API!V230</f>
        <v>Ethan Ampadu</v>
      </c>
      <c r="Y230" s="42">
        <f>API!AC230</f>
        <v>0</v>
      </c>
    </row>
    <row r="231" spans="1:25">
      <c r="A231" s="31" t="str">
        <f>IF([1]FINAL!A231=0,"",[1]FINAL!A231)</f>
        <v>João Palhinha Gonçalves</v>
      </c>
      <c r="B231" s="31" t="str">
        <f>IF([1]FINAL!B231=0,"",[1]FINAL!B231)</f>
        <v>J.Palhinha</v>
      </c>
      <c r="C231" s="31" t="str">
        <f>IF([1]FINAL!C231=0,"",[1]FINAL!C231)</f>
        <v>Joao Palhinha</v>
      </c>
      <c r="D231" s="31" t="str">
        <f>IF([1]FINAL!D231=0,"",[1]FINAL!D231)</f>
        <v>João Palhinha</v>
      </c>
      <c r="E231" s="42" t="str">
        <f>[1]FINAL!M231</f>
        <v>FUL</v>
      </c>
      <c r="F231" s="43">
        <f>IFERROR(VLOOKUP($E231,Table2!$B$1:$C$21,MATCH("MP",Table2!$B$1:$C$1,0),0),"")</f>
        <v>16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1072</v>
      </c>
      <c r="K231" s="37">
        <f t="shared" si="12"/>
        <v>1072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0.8</v>
      </c>
      <c r="P231" s="39">
        <f t="shared" si="13"/>
        <v>0.8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0.1</v>
      </c>
      <c r="U231" s="39">
        <f t="shared" si="14"/>
        <v>0.1</v>
      </c>
      <c r="V231" s="41">
        <f t="shared" si="15"/>
        <v>42</v>
      </c>
      <c r="X231" s="42" t="str">
        <f>API!M231&amp;" "&amp;API!V231</f>
        <v>Kepa Arrizabalaga</v>
      </c>
      <c r="Y231" s="42">
        <f>API!AC231</f>
        <v>0</v>
      </c>
    </row>
    <row r="232" spans="1:25">
      <c r="A232" s="31" t="str">
        <f>IF([1]FINAL!A232=0,"",[1]FINAL!A232)</f>
        <v>Guglielmo Vicario</v>
      </c>
      <c r="B232" s="31" t="str">
        <f>IF([1]FINAL!B232=0,"",[1]FINAL!B232)</f>
        <v>Vicario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TOT</v>
      </c>
      <c r="F232" s="43">
        <f>IFERROR(VLOOKUP($E232,Table2!$B$1:$C$21,MATCH("MP",Table2!$B$1:$C$1,0),0),"")</f>
        <v>16</v>
      </c>
      <c r="G232" s="32">
        <f>IFERROR(VLOOKUP(A232,PlayingTime!$B$1:$Z$999,MATCH("Min",PlayingTime!$B$2:$Z$2,0),0),0)</f>
        <v>1440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1440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54</v>
      </c>
      <c r="X232" s="42" t="str">
        <f>API!M232&amp;" "&amp;API!V232</f>
        <v>Pierre-Emerick Aubameyang</v>
      </c>
      <c r="Y232" s="42">
        <f>API!AC232</f>
        <v>0</v>
      </c>
    </row>
    <row r="233" spans="1:25">
      <c r="A233" s="31" t="str">
        <f>IF([1]FINAL!A233=0,"",[1]FINAL!A233)</f>
        <v>Ben Davies</v>
      </c>
      <c r="B233" s="31" t="str">
        <f>IF([1]FINAL!B233=0,"",[1]FINAL!B233)</f>
        <v>Davies</v>
      </c>
      <c r="C233" s="31" t="str">
        <f>IF([1]FINAL!C233=0,"",[1]FINAL!C233)</f>
        <v>Ben T Davies</v>
      </c>
      <c r="D233" s="31" t="str">
        <f>IF([1]FINAL!D233=0,"",[1]FINAL!D233)</f>
        <v/>
      </c>
      <c r="E233" s="42" t="str">
        <f>[1]FINAL!M233</f>
        <v>TOT</v>
      </c>
      <c r="F233" s="43">
        <f>IFERROR(VLOOKUP($E233,Table2!$B$1:$C$21,MATCH("MP",Table2!$B$1:$C$1,0),0),"")</f>
        <v>16</v>
      </c>
      <c r="G233" s="32">
        <f>IFERROR(VLOOKUP(A233,PlayingTime!$B$1:$Z$999,MATCH("Min",PlayingTime!$B$2:$Z$2,0),0),0)</f>
        <v>542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542</v>
      </c>
      <c r="L233" s="31">
        <f>IFERROR(VLOOKUP(A233,PlayerStats!$B$1:$Z$999,MATCH("xG",PlayerStats!$B$2:$Z$2,0),0),0)</f>
        <v>0.9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0.9</v>
      </c>
      <c r="Q233" s="31">
        <f>IFERROR(VLOOKUP(A233,PlayerStats!$B$1:$Z$999,MATCH("xAG",PlayerStats!$B$2:$Z$2,0),0),0)</f>
        <v>0.1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0.1</v>
      </c>
      <c r="V233" s="41">
        <f t="shared" si="15"/>
        <v>14</v>
      </c>
      <c r="X233" s="42" t="str">
        <f>API!M233&amp;" "&amp;API!V233</f>
        <v>César Azpilicueta</v>
      </c>
      <c r="Y233" s="42">
        <f>API!AC233</f>
        <v>0</v>
      </c>
    </row>
    <row r="234" spans="1:25">
      <c r="A234" s="31" t="str">
        <f>IF([1]FINAL!A234=0,"",[1]FINAL!A234)</f>
        <v>Lewis Cook</v>
      </c>
      <c r="B234" s="31" t="str">
        <f>IF([1]FINAL!B234=0,"",[1]FINAL!B234)</f>
        <v>L.Cook</v>
      </c>
      <c r="C234" s="31" t="str">
        <f>IF([1]FINAL!C234=0,"",[1]FINAL!C234)</f>
        <v>L Cook</v>
      </c>
      <c r="D234" s="31" t="str">
        <f>IF([1]FINAL!D234=0,"",[1]FINAL!D234)</f>
        <v/>
      </c>
      <c r="E234" s="42" t="str">
        <f>[1]FINAL!M234</f>
        <v>BOU</v>
      </c>
      <c r="F234" s="43">
        <f>IFERROR(VLOOKUP($E234,Table2!$B$1:$C$21,MATCH("MP",Table2!$B$1:$C$1,0),0),"")</f>
        <v>16</v>
      </c>
      <c r="G234" s="32">
        <f>IFERROR(VLOOKUP(A234,PlayingTime!$B$1:$Z$999,MATCH("Min",PlayingTime!$B$2:$Z$2,0),0),0)</f>
        <v>970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970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1.1000000000000001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1.1000000000000001</v>
      </c>
      <c r="V234" s="41">
        <f t="shared" si="15"/>
        <v>27</v>
      </c>
      <c r="X234" s="42" t="str">
        <f>API!M234&amp;" "&amp;API!V234</f>
        <v>Abdul Rahman Baba</v>
      </c>
      <c r="Y234" s="42">
        <f>API!AC234</f>
        <v>0</v>
      </c>
    </row>
    <row r="235" spans="1:25">
      <c r="A235" s="31" t="str">
        <f>IF([1]FINAL!A235=0,"",[1]FINAL!A235)</f>
        <v>Ross Barkley</v>
      </c>
      <c r="B235" s="31" t="str">
        <f>IF([1]FINAL!B235=0,"",[1]FINAL!B235)</f>
        <v>Barkley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16</v>
      </c>
      <c r="G235" s="32">
        <f>IFERROR(VLOOKUP(A235,PlayingTime!$B$1:$Z$999,MATCH("Min",PlayingTime!$B$2:$Z$2,0),0),0)</f>
        <v>805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805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0.6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0.6</v>
      </c>
      <c r="V235" s="41">
        <f t="shared" si="15"/>
        <v>26</v>
      </c>
      <c r="X235" s="42" t="str">
        <f>API!M235&amp;" "&amp;API!V235</f>
        <v>Benoît Badiashile</v>
      </c>
      <c r="Y235" s="42">
        <f>API!AC235</f>
        <v>6</v>
      </c>
    </row>
    <row r="236" spans="1:25">
      <c r="A236" s="31" t="str">
        <f>IF([1]FINAL!A236=0,"",[1]FINAL!A236)</f>
        <v>Lewis Miley</v>
      </c>
      <c r="B236" s="31" t="str">
        <f>IF([1]FINAL!B236=0,"",[1]FINAL!B236)</f>
        <v>Miley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NEW</v>
      </c>
      <c r="F236" s="43">
        <f>IFERROR(VLOOKUP($E236,Table2!$B$1:$C$21,MATCH("MP",Table2!$B$1:$C$1,0),0),"")</f>
        <v>16</v>
      </c>
      <c r="G236" s="32">
        <f>IFERROR(VLOOKUP(A236,PlayingTime!$B$1:$Z$999,MATCH("Min",PlayingTime!$B$2:$Z$2,0),0),0)</f>
        <v>423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423</v>
      </c>
      <c r="L236" s="31">
        <f>IFERROR(VLOOKUP(A236,PlayerStats!$B$1:$Z$999,MATCH("xG",PlayerStats!$B$2:$Z$2,0),0),0)</f>
        <v>0.4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0.4</v>
      </c>
      <c r="Q236" s="31">
        <f>IFERROR(VLOOKUP(A236,PlayerStats!$B$1:$Z$999,MATCH("xAG",PlayerStats!$B$2:$Z$2,0),0),0)</f>
        <v>1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</v>
      </c>
      <c r="V236" s="41">
        <f t="shared" si="15"/>
        <v>15</v>
      </c>
      <c r="X236" s="42" t="str">
        <f>API!M236&amp;" "&amp;API!V236</f>
        <v>Marcus Bettinelli</v>
      </c>
      <c r="Y236" s="42">
        <f>API!AC236</f>
        <v>0</v>
      </c>
    </row>
    <row r="237" spans="1:25">
      <c r="A237" s="31" t="str">
        <f>IF([1]FINAL!A237=0,"",[1]FINAL!A237)</f>
        <v>Ryan Yates</v>
      </c>
      <c r="B237" s="31" t="str">
        <f>IF([1]FINAL!B237=0,"",[1]FINAL!B237)</f>
        <v>Yates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16</v>
      </c>
      <c r="G237" s="32">
        <f>IFERROR(VLOOKUP(A237,PlayingTime!$B$1:$Z$999,MATCH("Min",PlayingTime!$B$2:$Z$2,0),0),0)</f>
        <v>613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613</v>
      </c>
      <c r="L237" s="31">
        <f>IFERROR(VLOOKUP(A237,PlayerStats!$B$1:$Z$999,MATCH("xG",PlayerStats!$B$2:$Z$2,0),0),0)</f>
        <v>0.8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0.8</v>
      </c>
      <c r="Q237" s="31">
        <f>IFERROR(VLOOKUP(A237,PlayerStats!$B$1:$Z$999,MATCH("xAG",PlayerStats!$B$2:$Z$2,0),0),0)</f>
        <v>0.1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17</v>
      </c>
      <c r="X237" s="42" t="str">
        <f>API!M237&amp;" "&amp;API!V237</f>
        <v>Armando Broja</v>
      </c>
      <c r="Y237" s="42">
        <f>API!AC237</f>
        <v>17</v>
      </c>
    </row>
    <row r="238" spans="1:25">
      <c r="A238" s="31" t="str">
        <f>IF([1]FINAL!A238=0,"",[1]FINAL!A238)</f>
        <v>Rico Henry</v>
      </c>
      <c r="B238" s="31" t="str">
        <f>IF([1]FINAL!B238=0,"",[1]FINAL!B238)</f>
        <v>Henry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BRE</v>
      </c>
      <c r="F238" s="43">
        <f>IFERROR(VLOOKUP($E238,Table2!$B$1:$C$21,MATCH("MP",Table2!$B$1:$C$1,0),0),"")</f>
        <v>16</v>
      </c>
      <c r="G238" s="32">
        <f>IFERROR(VLOOKUP(A238,PlayingTime!$B$1:$Z$999,MATCH("Min",PlayingTime!$B$2:$Z$2,0),0),0)</f>
        <v>401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401</v>
      </c>
      <c r="L238" s="31">
        <f>IFERROR(VLOOKUP(A238,PlayerStats!$B$1:$Z$999,MATCH("xG",PlayerStats!$B$2:$Z$2,0),0),0)</f>
        <v>0.1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1</v>
      </c>
      <c r="V238" s="41">
        <f t="shared" si="15"/>
        <v>13</v>
      </c>
      <c r="X238" s="42" t="str">
        <f>API!M238&amp;" "&amp;API!V238</f>
        <v>Trevoh Chalobah</v>
      </c>
      <c r="Y238" s="42">
        <f>API!AC238</f>
        <v>0</v>
      </c>
    </row>
    <row r="239" spans="1:25">
      <c r="A239" s="31" t="str">
        <f>IF([1]FINAL!A239=0,"",[1]FINAL!A239)</f>
        <v>Mateo Kovačić</v>
      </c>
      <c r="B239" s="31" t="str">
        <f>IF([1]FINAL!B239=0,"",[1]FINAL!B239)</f>
        <v>Kovačić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MCI</v>
      </c>
      <c r="F239" s="43">
        <f>IFERROR(VLOOKUP($E239,Table2!$B$1:$C$21,MATCH("MP",Table2!$B$1:$C$1,0),0),"")</f>
        <v>16</v>
      </c>
      <c r="G239" s="32">
        <f>IFERROR(VLOOKUP(A239,PlayingTime!$B$1:$Z$999,MATCH("Min",PlayingTime!$B$2:$Z$2,0),0),0)</f>
        <v>672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672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0.8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0.8</v>
      </c>
      <c r="V239" s="41">
        <f t="shared" si="15"/>
        <v>21</v>
      </c>
      <c r="X239" s="42" t="str">
        <f>API!M239&amp;" "&amp;API!V239</f>
        <v>Ben Chilwell</v>
      </c>
      <c r="Y239" s="42">
        <f>API!AC239</f>
        <v>15</v>
      </c>
    </row>
    <row r="240" spans="1:25">
      <c r="A240" s="31" t="str">
        <f>IF([1]FINAL!A240=0,"",[1]FINAL!A240)</f>
        <v>Facundo Buonanotte</v>
      </c>
      <c r="B240" s="31" t="str">
        <f>IF([1]FINAL!B240=0,"",[1]FINAL!B240)</f>
        <v>Buonanotte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BHA</v>
      </c>
      <c r="F240" s="43">
        <f>IFERROR(VLOOKUP($E240,Table2!$B$1:$C$21,MATCH("MP",Table2!$B$1:$C$1,0),0),"")</f>
        <v>16</v>
      </c>
      <c r="G240" s="32">
        <f>IFERROR(VLOOKUP(A240,PlayingTime!$B$1:$Z$999,MATCH("Min",PlayingTime!$B$2:$Z$2,0),0),0)</f>
        <v>297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297</v>
      </c>
      <c r="L240" s="31">
        <f>IFERROR(VLOOKUP(A240,PlayerStats!$B$1:$Z$999,MATCH("xG",PlayerStats!$B$2:$Z$2,0),0),0)</f>
        <v>0.3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0.3</v>
      </c>
      <c r="Q240" s="31">
        <f>IFERROR(VLOOKUP(A240,PlayerStats!$B$1:$Z$999,MATCH("xAG",PlayerStats!$B$2:$Z$2,0),0),0)</f>
        <v>0.8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0.8</v>
      </c>
      <c r="V240" s="41">
        <f t="shared" si="15"/>
        <v>15</v>
      </c>
      <c r="X240" s="42" t="str">
        <f>API!M240&amp;" "&amp;API!V240</f>
        <v>Carney Chukwuemeka</v>
      </c>
      <c r="Y240" s="42">
        <f>API!AC240</f>
        <v>6</v>
      </c>
    </row>
    <row r="241" spans="1:25">
      <c r="A241" s="31" t="str">
        <f>IF([1]FINAL!A241=0,"",[1]FINAL!A241)</f>
        <v>George Baldock</v>
      </c>
      <c r="B241" s="31" t="str">
        <f>IF([1]FINAL!B241=0,"",[1]FINAL!B241)</f>
        <v>Baldock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SHU</v>
      </c>
      <c r="F241" s="43">
        <f>IFERROR(VLOOKUP($E241,Table2!$B$1:$C$21,MATCH("MP",Table2!$B$1:$C$1,0),0),"")</f>
        <v>16</v>
      </c>
      <c r="G241" s="32">
        <f>IFERROR(VLOOKUP(A241,PlayingTime!$B$1:$Z$999,MATCH("Min",PlayingTime!$B$2:$Z$2,0),0),0)</f>
        <v>564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564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0.7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16</v>
      </c>
      <c r="X241" s="42" t="str">
        <f>API!M241&amp;" "&amp;API!V241</f>
        <v>Levi Colwill</v>
      </c>
      <c r="Y241" s="42">
        <f>API!AC241</f>
        <v>44</v>
      </c>
    </row>
    <row r="242" spans="1:25">
      <c r="A242" s="31" t="str">
        <f>IF([1]FINAL!A242=0,"",[1]FINAL!A242)</f>
        <v>Antony Matheus dos Santos</v>
      </c>
      <c r="B242" s="31" t="str">
        <f>IF([1]FINAL!B242=0,"",[1]FINAL!B242)</f>
        <v>Antony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MUN</v>
      </c>
      <c r="F242" s="43">
        <f>IFERROR(VLOOKUP($E242,Table2!$B$1:$C$21,MATCH("MP",Table2!$B$1:$C$1,0),0),"")</f>
        <v>16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687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687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1.4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1.4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1.5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1.5</v>
      </c>
      <c r="V242" s="41">
        <f t="shared" si="15"/>
        <v>19</v>
      </c>
      <c r="X242" s="42" t="str">
        <f>API!M242&amp;" "&amp;API!V242</f>
        <v>Marc Cucurella Saseta</v>
      </c>
      <c r="Y242" s="42">
        <f>API!AC242</f>
        <v>10</v>
      </c>
    </row>
    <row r="243" spans="1:25">
      <c r="A243" s="31" t="str">
        <f>IF([1]FINAL!A243=0,"",[1]FINAL!A243)</f>
        <v>José Malheiro de Sá</v>
      </c>
      <c r="B243" s="31" t="str">
        <f>IF([1]FINAL!B243=0,"",[1]FINAL!B243)</f>
        <v>José Sá</v>
      </c>
      <c r="C243" s="31" t="str">
        <f>IF([1]FINAL!C243=0,"",[1]FINAL!C243)</f>
        <v>Sa</v>
      </c>
      <c r="D243" s="31" t="str">
        <f>IF([1]FINAL!D243=0,"",[1]FINAL!D243)</f>
        <v/>
      </c>
      <c r="E243" s="42" t="str">
        <f>[1]FINAL!M243</f>
        <v>WOL</v>
      </c>
      <c r="F243" s="43">
        <f>IFERROR(VLOOKUP($E243,Table2!$B$1:$C$21,MATCH("MP",Table2!$B$1:$C$1,0),0),"")</f>
        <v>16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1282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1282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40</v>
      </c>
      <c r="X243" s="42" t="str">
        <f>API!M243&amp;" "&amp;API!V243</f>
        <v>Enzo Fernández</v>
      </c>
      <c r="Y243" s="42">
        <f>API!AC243</f>
        <v>43</v>
      </c>
    </row>
    <row r="244" spans="1:25">
      <c r="A244" s="31" t="str">
        <f>IF([1]FINAL!A244=0,"",[1]FINAL!A244)</f>
        <v>Christian Nørgaard</v>
      </c>
      <c r="B244" s="31" t="str">
        <f>IF([1]FINAL!B244=0,"",[1]FINAL!B244)</f>
        <v>Nørgaard</v>
      </c>
      <c r="C244" s="31" t="str">
        <f>IF([1]FINAL!C244=0,"",[1]FINAL!C244)</f>
        <v>Norgaard</v>
      </c>
      <c r="D244" s="31" t="str">
        <f>IF([1]FINAL!D244=0,"",[1]FINAL!D244)</f>
        <v/>
      </c>
      <c r="E244" s="42" t="str">
        <f>[1]FINAL!M244</f>
        <v>BRE</v>
      </c>
      <c r="F244" s="43">
        <f>IFERROR(VLOOKUP($E244,Table2!$B$1:$C$21,MATCH("MP",Table2!$B$1:$C$1,0),0),"")</f>
        <v>16</v>
      </c>
      <c r="G244" s="32">
        <f>IFERROR(VLOOKUP(A244,PlayingTime!$B$1:$Z$999,MATCH("Min",PlayingTime!$B$2:$Z$2,0),0),0)</f>
        <v>1300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1300</v>
      </c>
      <c r="L244" s="31">
        <f>IFERROR(VLOOKUP(A244,PlayerStats!$B$1:$Z$999,MATCH("xG",PlayerStats!$B$2:$Z$2,0),0),0)</f>
        <v>2.1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2.1</v>
      </c>
      <c r="Q244" s="31">
        <f>IFERROR(VLOOKUP(A244,PlayerStats!$B$1:$Z$999,MATCH("xAG",PlayerStats!$B$2:$Z$2,0),0),0)</f>
        <v>1.2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1.2</v>
      </c>
      <c r="V244" s="41">
        <f t="shared" si="15"/>
        <v>38</v>
      </c>
      <c r="X244" s="42" t="str">
        <f>API!M244&amp;" "&amp;API!V244</f>
        <v>David Datro Fofana</v>
      </c>
      <c r="Y244" s="42">
        <f>API!AC244</f>
        <v>0</v>
      </c>
    </row>
    <row r="245" spans="1:25">
      <c r="A245" s="31" t="str">
        <f>IF([1]FINAL!A245=0,"",[1]FINAL!A245)</f>
        <v>Victor da Silva</v>
      </c>
      <c r="B245" s="31" t="str">
        <f>IF([1]FINAL!B245=0,"",[1]FINAL!B245)</f>
        <v>Vitinho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BUR</v>
      </c>
      <c r="F245" s="43">
        <f>IFERROR(VLOOKUP($E245,Table2!$B$1:$C$21,MATCH("MP",Table2!$B$1:$C$1,0),0),"")</f>
        <v>16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779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779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0.3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0.3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17</v>
      </c>
      <c r="X245" s="42" t="str">
        <f>API!M245&amp;" "&amp;API!V245</f>
        <v>Wesley Fofana</v>
      </c>
      <c r="Y245" s="42">
        <f>API!AC245</f>
        <v>0</v>
      </c>
    </row>
    <row r="246" spans="1:25">
      <c r="A246" s="31" t="str">
        <f>IF([1]FINAL!A246=0,"",[1]FINAL!A246)</f>
        <v>Reece James</v>
      </c>
      <c r="B246" s="31" t="str">
        <f>IF([1]FINAL!B246=0,"",[1]FINAL!B246)</f>
        <v>James</v>
      </c>
      <c r="C246" s="31" t="str">
        <f>IF([1]FINAL!C246=0,"",[1]FINAL!C246)</f>
        <v>R James</v>
      </c>
      <c r="D246" s="31" t="str">
        <f>IF([1]FINAL!D246=0,"",[1]FINAL!D246)</f>
        <v/>
      </c>
      <c r="E246" s="42" t="str">
        <f>[1]FINAL!M246</f>
        <v>CHE</v>
      </c>
      <c r="F246" s="43">
        <f>IFERROR(VLOOKUP($E246,Table2!$B$1:$C$21,MATCH("MP",Table2!$B$1:$C$1,0),0),"")</f>
        <v>16</v>
      </c>
      <c r="G246" s="32">
        <f>IFERROR(VLOOKUP(A246,PlayingTime!$B$1:$Z$999,MATCH("Min",PlayingTime!$B$2:$Z$2,0),0),0)</f>
        <v>388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388</v>
      </c>
      <c r="L246" s="31">
        <f>IFERROR(VLOOKUP(A246,PlayerStats!$B$1:$Z$999,MATCH("xG",PlayerStats!$B$2:$Z$2,0),0),0)</f>
        <v>0.3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0.3</v>
      </c>
      <c r="Q246" s="31">
        <f>IFERROR(VLOOKUP(A246,PlayerStats!$B$1:$Z$999,MATCH("xAG",PlayerStats!$B$2:$Z$2,0),0),0)</f>
        <v>1.5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1.5</v>
      </c>
      <c r="V246" s="41">
        <f t="shared" si="15"/>
        <v>9</v>
      </c>
      <c r="X246" s="42" t="str">
        <f>API!M246&amp;" "&amp;API!V246</f>
        <v>Conor Gallagher</v>
      </c>
      <c r="Y246" s="42">
        <f>API!AC246</f>
        <v>47</v>
      </c>
    </row>
    <row r="247" spans="1:25">
      <c r="A247" s="31" t="str">
        <f>IF([1]FINAL!A247=0,"",[1]FINAL!A247)</f>
        <v>Olu Aina</v>
      </c>
      <c r="B247" s="31" t="str">
        <f>IF([1]FINAL!B247=0,"",[1]FINAL!B247)</f>
        <v>Aina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NFO</v>
      </c>
      <c r="F247" s="43">
        <f>IFERROR(VLOOKUP($E247,Table2!$B$1:$C$21,MATCH("MP",Table2!$B$1:$C$1,0),0),"")</f>
        <v>16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29</v>
      </c>
      <c r="X247" s="42" t="str">
        <f>API!M247&amp;" "&amp;API!V247</f>
        <v>Malo Gusto</v>
      </c>
      <c r="Y247" s="42">
        <f>API!AC247</f>
        <v>24</v>
      </c>
    </row>
    <row r="248" spans="1:25">
      <c r="A248" s="31" t="str">
        <f>IF([1]FINAL!A248=0,"",[1]FINAL!A248)</f>
        <v>Tim Ream</v>
      </c>
      <c r="B248" s="31" t="str">
        <f>IF([1]FINAL!B248=0,"",[1]FINAL!B248)</f>
        <v>Ream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16</v>
      </c>
      <c r="G248" s="32">
        <f>IFERROR(VLOOKUP(A248,PlayingTime!$B$1:$Z$999,MATCH("Min",PlayingTime!$B$2:$Z$2,0),0),0)</f>
        <v>1143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1143</v>
      </c>
      <c r="L248" s="31">
        <f>IFERROR(VLOOKUP(A248,PlayerStats!$B$1:$Z$999,MATCH("xG",PlayerStats!$B$2:$Z$2,0),0),0)</f>
        <v>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</v>
      </c>
      <c r="V248" s="41">
        <f t="shared" si="15"/>
        <v>34</v>
      </c>
      <c r="X248" s="42" t="str">
        <f>API!M248&amp;" "&amp;API!V248</f>
        <v>Reece James</v>
      </c>
      <c r="Y248" s="42">
        <f>API!AC248</f>
        <v>9</v>
      </c>
    </row>
    <row r="249" spans="1:25">
      <c r="A249" s="31" t="str">
        <f>IF([1]FINAL!A249=0,"",[1]FINAL!A249)</f>
        <v>Scott McKenna</v>
      </c>
      <c r="B249" s="31" t="str">
        <f>IF([1]FINAL!B249=0,"",[1]FINAL!B249)</f>
        <v>McKenna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NFO</v>
      </c>
      <c r="F249" s="43">
        <f>IFERROR(VLOOKUP($E249,Table2!$B$1:$C$21,MATCH("MP",Table2!$B$1:$C$1,0),0),"")</f>
        <v>16</v>
      </c>
      <c r="G249" s="32">
        <f>IFERROR(VLOOKUP(A249,PlayingTime!$B$1:$Z$999,MATCH("Min",PlayingTime!$B$2:$Z$2,0),0),0)</f>
        <v>416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416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12</v>
      </c>
      <c r="X249" s="42" t="str">
        <f>API!M249&amp;" "&amp;API!V249</f>
        <v>Romelu Lukaku Bolingoli</v>
      </c>
      <c r="Y249" s="42">
        <f>API!AC249</f>
        <v>0</v>
      </c>
    </row>
    <row r="250" spans="1:25">
      <c r="A250" s="31" t="str">
        <f>IF([1]FINAL!A250=0,"",[1]FINAL!A250)</f>
        <v>Wataru Endo</v>
      </c>
      <c r="B250" s="31" t="str">
        <f>IF([1]FINAL!B250=0,"",[1]FINAL!B250)</f>
        <v>Endo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LIV</v>
      </c>
      <c r="F250" s="43">
        <f>IFERROR(VLOOKUP($E250,Table2!$B$1:$C$21,MATCH("MP",Table2!$B$1:$C$1,0),0),"")</f>
        <v>16</v>
      </c>
      <c r="G250" s="32">
        <f>IFERROR(VLOOKUP(A250,PlayingTime!$B$1:$Z$999,MATCH("Min",PlayingTime!$B$2:$Z$2,0),0),0)</f>
        <v>360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360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18</v>
      </c>
      <c r="X250" s="42" t="str">
        <f>API!M250&amp;" "&amp;API!V250</f>
        <v>Noni Madueke</v>
      </c>
      <c r="Y250" s="42">
        <f>API!AC250</f>
        <v>7</v>
      </c>
    </row>
    <row r="251" spans="1:25">
      <c r="A251" s="31" t="str">
        <f>IF([1]FINAL!A251=0,"",[1]FINAL!A251)</f>
        <v>Jan Paul van Hecke</v>
      </c>
      <c r="B251" s="31" t="str">
        <f>IF([1]FINAL!B251=0,"",[1]FINAL!B251)</f>
        <v>Van Hecke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BHA</v>
      </c>
      <c r="F251" s="43">
        <f>IFERROR(VLOOKUP($E251,Table2!$B$1:$C$21,MATCH("MP",Table2!$B$1:$C$1,0),0),"")</f>
        <v>16</v>
      </c>
      <c r="G251" s="32">
        <f>IFERROR(VLOOKUP(A251,PlayingTime!$B$1:$Z$999,MATCH("Min",PlayingTime!$B$2:$Z$2,0),0),0)</f>
        <v>839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839</v>
      </c>
      <c r="L251" s="31">
        <f>IFERROR(VLOOKUP(A251,PlayerStats!$B$1:$Z$999,MATCH("xG",PlayerStats!$B$2:$Z$2,0),0),0)</f>
        <v>0.4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0.4</v>
      </c>
      <c r="Q251" s="31">
        <f>IFERROR(VLOOKUP(A251,PlayerStats!$B$1:$Z$999,MATCH("xAG",PlayerStats!$B$2:$Z$2,0),0),0)</f>
        <v>0.1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17</v>
      </c>
      <c r="X251" s="42" t="str">
        <f>API!M251&amp;" "&amp;API!V251</f>
        <v>Mykhailo Mudryk</v>
      </c>
      <c r="Y251" s="42">
        <f>API!AC251</f>
        <v>42</v>
      </c>
    </row>
    <row r="252" spans="1:25">
      <c r="A252" s="31" t="str">
        <f>IF([1]FINAL!A252=0,"",[1]FINAL!A252)</f>
        <v>Dara O'Shea</v>
      </c>
      <c r="B252" s="31" t="str">
        <f>IF([1]FINAL!B252=0,"",[1]FINAL!B252)</f>
        <v>O'Shea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BUR</v>
      </c>
      <c r="F252" s="43">
        <f>IFERROR(VLOOKUP($E252,Table2!$B$1:$C$21,MATCH("MP",Table2!$B$1:$C$1,0),0),"")</f>
        <v>16</v>
      </c>
      <c r="G252" s="32">
        <f>IFERROR(VLOOKUP(A252,PlayingTime!$B$1:$Z$999,MATCH("Min",PlayingTime!$B$2:$Z$2,0),0),0)</f>
        <v>1027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1027</v>
      </c>
      <c r="L252" s="31">
        <f>IFERROR(VLOOKUP(A252,PlayerStats!$B$1:$Z$999,MATCH("xG",PlayerStats!$B$2:$Z$2,0),0),0)</f>
        <v>0.3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0.3</v>
      </c>
      <c r="Q252" s="31">
        <f>IFERROR(VLOOKUP(A252,PlayerStats!$B$1:$Z$999,MATCH("xAG",PlayerStats!$B$2:$Z$2,0),0),0)</f>
        <v>0.5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0.5</v>
      </c>
      <c r="V252" s="41">
        <f t="shared" si="15"/>
        <v>20</v>
      </c>
      <c r="X252" s="42" t="str">
        <f>API!M252&amp;" "&amp;API!V252</f>
        <v>Nicolas Jackson</v>
      </c>
      <c r="Y252" s="42">
        <f>API!AC252</f>
        <v>52</v>
      </c>
    </row>
    <row r="253" spans="1:25">
      <c r="A253" s="31" t="str">
        <f>IF([1]FINAL!A253=0,"",[1]FINAL!A253)</f>
        <v>Bruno Guimarães Rodriguez Moura</v>
      </c>
      <c r="B253" s="31" t="str">
        <f>IF([1]FINAL!B253=0,"",[1]FINAL!B253)</f>
        <v>Bruno G.</v>
      </c>
      <c r="C253" s="31" t="str">
        <f>IF([1]FINAL!C253=0,"",[1]FINAL!C253)</f>
        <v>Guimaraes</v>
      </c>
      <c r="D253" s="31" t="str">
        <f>IF([1]FINAL!D253=0,"",[1]FINAL!D253)</f>
        <v>Bruno Guimarães</v>
      </c>
      <c r="E253" s="42" t="str">
        <f>[1]FINAL!M253</f>
        <v>NEW</v>
      </c>
      <c r="F253" s="43">
        <f>IFERROR(VLOOKUP($E253,Table2!$B$1:$C$21,MATCH("MP",Table2!$B$1:$C$1,0),0),"")</f>
        <v>16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1312</v>
      </c>
      <c r="K253" s="37">
        <f t="shared" si="12"/>
        <v>1312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1.4</v>
      </c>
      <c r="P253" s="39">
        <f t="shared" si="13"/>
        <v>1.4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1.4</v>
      </c>
      <c r="U253" s="39">
        <f t="shared" si="14"/>
        <v>1.4</v>
      </c>
      <c r="V253" s="41">
        <f t="shared" si="15"/>
        <v>41</v>
      </c>
      <c r="X253" s="42" t="str">
        <f>API!M253&amp;" "&amp;API!V253</f>
        <v>Christopher Nkunku</v>
      </c>
      <c r="Y253" s="42">
        <f>API!AC253</f>
        <v>0</v>
      </c>
    </row>
    <row r="254" spans="1:25">
      <c r="A254" s="31" t="str">
        <f>IF([1]FINAL!A254=0,"",[1]FINAL!A254)</f>
        <v>Kenny Tete</v>
      </c>
      <c r="B254" s="31" t="str">
        <f>IF([1]FINAL!B254=0,"",[1]FINAL!B254)</f>
        <v>Tete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FUL</v>
      </c>
      <c r="F254" s="43">
        <f>IFERROR(VLOOKUP($E254,Table2!$B$1:$C$21,MATCH("MP",Table2!$B$1:$C$1,0),0),"")</f>
        <v>16</v>
      </c>
      <c r="G254" s="32">
        <f>IFERROR(VLOOKUP(A254,PlayingTime!$B$1:$Z$999,MATCH("Min",PlayingTime!$B$2:$Z$2,0),0),0)</f>
        <v>501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501</v>
      </c>
      <c r="L254" s="31">
        <f>IFERROR(VLOOKUP(A254,PlayerStats!$B$1:$Z$999,MATCH("xG",PlayerStats!$B$2:$Z$2,0),0),0)</f>
        <v>0.7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0.7</v>
      </c>
      <c r="Q254" s="31">
        <f>IFERROR(VLOOKUP(A254,PlayerStats!$B$1:$Z$999,MATCH("xAG",PlayerStats!$B$2:$Z$2,0),0),0)</f>
        <v>0.1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0.1</v>
      </c>
      <c r="V254" s="41">
        <f t="shared" si="15"/>
        <v>19</v>
      </c>
      <c r="X254" s="42" t="str">
        <f>API!M254&amp;" "&amp;API!V254</f>
        <v>Christian Pulisic</v>
      </c>
      <c r="Y254" s="42">
        <f>API!AC254</f>
        <v>0</v>
      </c>
    </row>
    <row r="255" spans="1:25">
      <c r="A255" s="31" t="str">
        <f>IF([1]FINAL!A255=0,"",[1]FINAL!A255)</f>
        <v>Rasmus Højlund</v>
      </c>
      <c r="B255" s="31" t="str">
        <f>IF([1]FINAL!B255=0,"",[1]FINAL!B255)</f>
        <v>Højlund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16</v>
      </c>
      <c r="G255" s="32">
        <f>IFERROR(VLOOKUP(A255,PlayingTime!$B$1:$Z$999,MATCH("Min",PlayingTime!$B$2:$Z$2,0),0),0)</f>
        <v>795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795</v>
      </c>
      <c r="L255" s="31">
        <f>IFERROR(VLOOKUP(A255,PlayerStats!$B$1:$Z$999,MATCH("xG",PlayerStats!$B$2:$Z$2,0),0),0)</f>
        <v>2.6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2.6</v>
      </c>
      <c r="Q255" s="31">
        <f>IFERROR(VLOOKUP(A255,PlayerStats!$B$1:$Z$999,MATCH("xAG",PlayerStats!$B$2:$Z$2,0),0),0)</f>
        <v>0.6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0.6</v>
      </c>
      <c r="V255" s="41">
        <f t="shared" si="15"/>
        <v>20</v>
      </c>
      <c r="X255" s="42" t="str">
        <f>API!M255&amp;" "&amp;API!V255</f>
        <v>Malang Sarr</v>
      </c>
      <c r="Y255" s="42">
        <f>API!AC255</f>
        <v>0</v>
      </c>
    </row>
    <row r="256" spans="1:25">
      <c r="A256" s="31" t="str">
        <f>IF([1]FINAL!A256=0,"",[1]FINAL!A256)</f>
        <v>Joël Veltman</v>
      </c>
      <c r="B256" s="31" t="str">
        <f>IF([1]FINAL!B256=0,"",[1]FINAL!B256)</f>
        <v>Veltman</v>
      </c>
      <c r="C256" s="31" t="str">
        <f>IF([1]FINAL!C256=0,"",[1]FINAL!C256)</f>
        <v>Joel Veltman</v>
      </c>
      <c r="D256" s="31" t="str">
        <f>IF([1]FINAL!D256=0,"",[1]FINAL!D256)</f>
        <v/>
      </c>
      <c r="E256" s="42" t="str">
        <f>[1]FINAL!M256</f>
        <v>BHA</v>
      </c>
      <c r="F256" s="43">
        <f>IFERROR(VLOOKUP($E256,Table2!$B$1:$C$21,MATCH("MP",Table2!$B$1:$C$1,0),0),"")</f>
        <v>16</v>
      </c>
      <c r="G256" s="32">
        <f>IFERROR(VLOOKUP(A256,PlayingTime!$B$1:$Z$999,MATCH("Min",PlayingTime!$B$2:$Z$2,0),0),0)</f>
        <v>888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888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0.4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0.4</v>
      </c>
      <c r="V256" s="41">
        <f t="shared" si="15"/>
        <v>19</v>
      </c>
      <c r="X256" s="42" t="str">
        <f>API!M256&amp;" "&amp;API!V256</f>
        <v>Gabriel Słonina</v>
      </c>
      <c r="Y256" s="42">
        <f>API!AC256</f>
        <v>0</v>
      </c>
    </row>
    <row r="257" spans="1:25">
      <c r="A257" s="31" t="str">
        <f>IF([1]FINAL!A257=0,"",[1]FINAL!A257)</f>
        <v>Ryan Gravenberch</v>
      </c>
      <c r="B257" s="31" t="str">
        <f>IF([1]FINAL!B257=0,"",[1]FINAL!B257)</f>
        <v>Gravenberch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LIV</v>
      </c>
      <c r="F257" s="43">
        <f>IFERROR(VLOOKUP($E257,Table2!$B$1:$C$21,MATCH("MP",Table2!$B$1:$C$1,0),0),"")</f>
        <v>16</v>
      </c>
      <c r="G257" s="32">
        <f>IFERROR(VLOOKUP(A257,PlayingTime!$B$1:$Z$999,MATCH("Min",PlayingTime!$B$2:$Z$2,0),0),0)</f>
        <v>452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452</v>
      </c>
      <c r="L257" s="31">
        <f>IFERROR(VLOOKUP(A257,PlayerStats!$B$1:$Z$999,MATCH("xG",PlayerStats!$B$2:$Z$2,0),0),0)</f>
        <v>0.8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0.8</v>
      </c>
      <c r="Q257" s="31">
        <f>IFERROR(VLOOKUP(A257,PlayerStats!$B$1:$Z$999,MATCH("xAG",PlayerStats!$B$2:$Z$2,0),0),0)</f>
        <v>0.4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0.4</v>
      </c>
      <c r="V257" s="41">
        <f t="shared" si="15"/>
        <v>15</v>
      </c>
      <c r="X257" s="42" t="str">
        <f>API!M257&amp;" "&amp;API!V257</f>
        <v>Raheem Sterling</v>
      </c>
      <c r="Y257" s="42">
        <f>API!AC257</f>
        <v>71</v>
      </c>
    </row>
    <row r="258" spans="1:25">
      <c r="A258" s="31" t="str">
        <f>IF([1]FINAL!A258=0,"",[1]FINAL!A258)</f>
        <v>Jorge Luiz Frello Filho</v>
      </c>
      <c r="B258" s="31" t="str">
        <f>IF([1]FINAL!B258=0,"",[1]FINAL!B258)</f>
        <v>Jorginho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ARS</v>
      </c>
      <c r="F258" s="43">
        <f>IFERROR(VLOOKUP($E258,Table2!$B$1:$C$21,MATCH("MP",Table2!$B$1:$C$1,0),0),"")</f>
        <v>16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386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386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0.1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0.1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0.1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0.1</v>
      </c>
      <c r="V258" s="41">
        <f t="shared" si="15"/>
        <v>15</v>
      </c>
      <c r="X258" s="42" t="str">
        <f>API!M258&amp;" "&amp;API!V258</f>
        <v>Thiago Emiliano da Silva</v>
      </c>
      <c r="Y258" s="42">
        <f>API!AC258</f>
        <v>40</v>
      </c>
    </row>
    <row r="259" spans="1:25">
      <c r="A259" s="31" t="str">
        <f>IF([1]FINAL!A259=0,"",[1]FINAL!A259)</f>
        <v>Issa Kaboré</v>
      </c>
      <c r="B259" s="31" t="str">
        <f>IF([1]FINAL!B259=0,"",[1]FINAL!B259)</f>
        <v>Kaboré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LUT</v>
      </c>
      <c r="F259" s="43">
        <f>IFERROR(VLOOKUP($E259,Table2!$B$1:$C$21,MATCH("MP",Table2!$B$1:$C$1,0),0),"")</f>
        <v>16</v>
      </c>
      <c r="G259" s="32">
        <f>IFERROR(VLOOKUP(A259,PlayingTime!$B$1:$Z$999,MATCH("Min",PlayingTime!$B$2:$Z$2,0),0),0)</f>
        <v>958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958</v>
      </c>
      <c r="L259" s="31">
        <f>IFERROR(VLOOKUP(A259,PlayerStats!$B$1:$Z$999,MATCH("xG",PlayerStats!$B$2:$Z$2,0),0),0)</f>
        <v>0.2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0.2</v>
      </c>
      <c r="Q259" s="31">
        <f>IFERROR(VLOOKUP(A259,PlayerStats!$B$1:$Z$999,MATCH("xAG",PlayerStats!$B$2:$Z$2,0),0),0)</f>
        <v>1.5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1.5</v>
      </c>
      <c r="V259" s="41">
        <f t="shared" ref="V259:V322" si="19">IFERROR(VLOOKUP(A259,$X$1:$Y$1000,MATCH("total_points",$X$1:$Y$1,0),0),"")</f>
        <v>24</v>
      </c>
      <c r="X259" s="42" t="str">
        <f>API!M259&amp;" "&amp;API!V259</f>
        <v>Hakim Ziyech</v>
      </c>
      <c r="Y259" s="42">
        <f>API!AC259</f>
        <v>0</v>
      </c>
    </row>
    <row r="260" spans="1:25">
      <c r="A260" s="31" t="str">
        <f>IF([1]FINAL!A260=0,"",[1]FINAL!A260)</f>
        <v>Nélson Cabral Semedo</v>
      </c>
      <c r="B260" s="31" t="str">
        <f>IF([1]FINAL!B260=0,"",[1]FINAL!B260)</f>
        <v>N.Semedo</v>
      </c>
      <c r="C260" s="31" t="str">
        <f>IF([1]FINAL!C260=0,"",[1]FINAL!C260)</f>
        <v>Nélson Semedo</v>
      </c>
      <c r="D260" s="31" t="str">
        <f>IF([1]FINAL!D260=0,"",[1]FINAL!D260)</f>
        <v/>
      </c>
      <c r="E260" s="42" t="str">
        <f>[1]FINAL!M260</f>
        <v>WOL</v>
      </c>
      <c r="F260" s="43">
        <f>IFERROR(VLOOKUP($E260,Table2!$B$1:$C$21,MATCH("MP",Table2!$B$1:$C$1,0),0),"")</f>
        <v>16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1319</v>
      </c>
      <c r="J260" s="32">
        <f>IFERROR(VLOOKUP(D260,PlayingTime!$B$1:$Z$999,MATCH("Min",PlayingTime!$B$2:$Z$2,0),0),0)</f>
        <v>0</v>
      </c>
      <c r="K260" s="37">
        <f t="shared" si="16"/>
        <v>1319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0.7</v>
      </c>
      <c r="O260" s="31">
        <f>IFERROR(VLOOKUP(D260,PlayerStats!$B$1:$Z$999,MATCH("xG",PlayerStats!$B$2:$Z$2,0),0),0)</f>
        <v>0</v>
      </c>
      <c r="P260" s="39">
        <f t="shared" si="17"/>
        <v>0.7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0.4</v>
      </c>
      <c r="T260" s="31">
        <f>IFERROR(VLOOKUP(D260,PlayerStats!$B$1:$Z$999,MATCH("xAG",PlayerStats!$B$2:$Z$2,0),0),0)</f>
        <v>0</v>
      </c>
      <c r="U260" s="39">
        <f t="shared" si="18"/>
        <v>0.4</v>
      </c>
      <c r="V260" s="41">
        <f t="shared" si="19"/>
        <v>29</v>
      </c>
      <c r="X260" s="42" t="str">
        <f>API!M260&amp;" "&amp;API!V260</f>
        <v>Cole Palmer</v>
      </c>
      <c r="Y260" s="42">
        <f>API!AC260</f>
        <v>59</v>
      </c>
    </row>
    <row r="261" spans="1:25">
      <c r="A261" s="31" t="str">
        <f>IF([1]FINAL!A261=0,"",[1]FINAL!A261)</f>
        <v>Rayan Aït-Nouri</v>
      </c>
      <c r="B261" s="31" t="str">
        <f>IF([1]FINAL!B261=0,"",[1]FINAL!B261)</f>
        <v>Aït-Nouri</v>
      </c>
      <c r="C261" s="31" t="str">
        <f>IF([1]FINAL!C261=0,"",[1]FINAL!C261)</f>
        <v>Rayan Ait-Nouri</v>
      </c>
      <c r="D261" s="31" t="str">
        <f>IF([1]FINAL!D261=0,"",[1]FINAL!D261)</f>
        <v>Rayan Aït Nouri</v>
      </c>
      <c r="E261" s="42" t="str">
        <f>[1]FINAL!M261</f>
        <v>WOL</v>
      </c>
      <c r="F261" s="43">
        <f>IFERROR(VLOOKUP($E261,Table2!$B$1:$C$21,MATCH("MP",Table2!$B$1:$C$1,0),0),"")</f>
        <v>16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888</v>
      </c>
      <c r="K261" s="37">
        <f t="shared" si="16"/>
        <v>888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1.2</v>
      </c>
      <c r="P261" s="39">
        <f t="shared" si="17"/>
        <v>1.2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0.8</v>
      </c>
      <c r="U261" s="39">
        <f t="shared" si="18"/>
        <v>0.8</v>
      </c>
      <c r="V261" s="41">
        <f t="shared" si="19"/>
        <v>13</v>
      </c>
      <c r="X261" s="42" t="str">
        <f>API!M261&amp;" "&amp;API!V261</f>
        <v>Ângelo Gabriel Borges Damaceno</v>
      </c>
      <c r="Y261" s="42">
        <f>API!AC261</f>
        <v>0</v>
      </c>
    </row>
    <row r="262" spans="1:25">
      <c r="A262" s="31" t="str">
        <f>IF([1]FINAL!A262=0,"",[1]FINAL!A262)</f>
        <v>Tino Livramento</v>
      </c>
      <c r="B262" s="31" t="str">
        <f>IF([1]FINAL!B262=0,"",[1]FINAL!B262)</f>
        <v>Livramento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NEW</v>
      </c>
      <c r="F262" s="43">
        <f>IFERROR(VLOOKUP($E262,Table2!$B$1:$C$21,MATCH("MP",Table2!$B$1:$C$1,0),0),"")</f>
        <v>16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15</v>
      </c>
      <c r="X262" s="42" t="str">
        <f>API!M262&amp;" "&amp;API!V262</f>
        <v>Ian Maatsen</v>
      </c>
      <c r="Y262" s="42">
        <f>API!AC262</f>
        <v>8</v>
      </c>
    </row>
    <row r="263" spans="1:25">
      <c r="A263" s="31" t="str">
        <f>IF([1]FINAL!A263=0,"",[1]FINAL!A263)</f>
        <v>Craig Dawson</v>
      </c>
      <c r="B263" s="31" t="str">
        <f>IF([1]FINAL!B263=0,"",[1]FINAL!B263)</f>
        <v>Dawson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16</v>
      </c>
      <c r="G263" s="32">
        <f>IFERROR(VLOOKUP(A263,PlayingTime!$B$1:$Z$999,MATCH("Min",PlayingTime!$B$2:$Z$2,0),0),0)</f>
        <v>1330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1330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0.6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0.6</v>
      </c>
      <c r="V263" s="41">
        <f t="shared" si="19"/>
        <v>28</v>
      </c>
      <c r="X263" s="42" t="str">
        <f>API!M263&amp;" "&amp;API!V263</f>
        <v>Axel Disasi</v>
      </c>
      <c r="Y263" s="42">
        <f>API!AC263</f>
        <v>41</v>
      </c>
    </row>
    <row r="264" spans="1:25">
      <c r="A264" s="31" t="str">
        <f>IF([1]FINAL!A264=0,"",[1]FINAL!A264)</f>
        <v>Jason Steele</v>
      </c>
      <c r="B264" s="31" t="str">
        <f>IF([1]FINAL!B264=0,"",[1]FINAL!B264)</f>
        <v>Steele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BHA</v>
      </c>
      <c r="F264" s="43">
        <f>IFERROR(VLOOKUP($E264,Table2!$B$1:$C$21,MATCH("MP",Table2!$B$1:$C$1,0),0),"")</f>
        <v>16</v>
      </c>
      <c r="G264" s="32">
        <f>IFERROR(VLOOKUP(A264,PlayingTime!$B$1:$Z$999,MATCH("Min",PlayingTime!$B$2:$Z$2,0),0),0)</f>
        <v>810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810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18</v>
      </c>
      <c r="X264" s="42" t="str">
        <f>API!M264&amp;" "&amp;API!V264</f>
        <v>Lesley Ugochukwu</v>
      </c>
      <c r="Y264" s="42">
        <f>API!AC264</f>
        <v>10</v>
      </c>
    </row>
    <row r="265" spans="1:25">
      <c r="A265" s="31" t="str">
        <f>IF([1]FINAL!A265=0,"",[1]FINAL!A265)</f>
        <v>Max Kilman</v>
      </c>
      <c r="B265" s="31" t="str">
        <f>IF([1]FINAL!B265=0,"",[1]FINAL!B265)</f>
        <v>Kilman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16</v>
      </c>
      <c r="G265" s="32">
        <f>IFERROR(VLOOKUP(A265,PlayingTime!$B$1:$Z$999,MATCH("Min",PlayingTime!$B$2:$Z$2,0),0),0)</f>
        <v>1440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1440</v>
      </c>
      <c r="L265" s="31">
        <f>IFERROR(VLOOKUP(A265,PlayerStats!$B$1:$Z$999,MATCH("xG",PlayerStats!$B$2:$Z$2,0),0),0)</f>
        <v>0.5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0.5</v>
      </c>
      <c r="Q265" s="31">
        <f>IFERROR(VLOOKUP(A265,PlayerStats!$B$1:$Z$999,MATCH("xAG",PlayerStats!$B$2:$Z$2,0),0),0)</f>
        <v>0.5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0.5</v>
      </c>
      <c r="V265" s="41">
        <f t="shared" si="19"/>
        <v>31</v>
      </c>
      <c r="X265" s="42" t="str">
        <f>API!M265&amp;" "&amp;API!V265</f>
        <v>Mason Burstow</v>
      </c>
      <c r="Y265" s="42">
        <f>API!AC265</f>
        <v>2</v>
      </c>
    </row>
    <row r="266" spans="1:25">
      <c r="A266" s="31" t="str">
        <f>IF([1]FINAL!A266=0,"",[1]FINAL!A266)</f>
        <v>Lewis Dunk</v>
      </c>
      <c r="B266" s="31" t="str">
        <f>IF([1]FINAL!B266=0,"",[1]FINAL!B266)</f>
        <v>Dunk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BHA</v>
      </c>
      <c r="F266" s="43">
        <f>IFERROR(VLOOKUP($E266,Table2!$B$1:$C$21,MATCH("MP",Table2!$B$1:$C$1,0),0),"")</f>
        <v>16</v>
      </c>
      <c r="G266" s="32">
        <f>IFERROR(VLOOKUP(A266,PlayingTime!$B$1:$Z$999,MATCH("Min",PlayingTime!$B$2:$Z$2,0),0),0)</f>
        <v>1146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1146</v>
      </c>
      <c r="L266" s="31">
        <f>IFERROR(VLOOKUP(A266,PlayerStats!$B$1:$Z$999,MATCH("xG",PlayerStats!$B$2:$Z$2,0),0),0)</f>
        <v>1.6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1.6</v>
      </c>
      <c r="Q266" s="31">
        <f>IFERROR(VLOOKUP(A266,PlayerStats!$B$1:$Z$999,MATCH("xAG",PlayerStats!$B$2:$Z$2,0),0),0)</f>
        <v>0.2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20</v>
      </c>
      <c r="X266" s="42" t="str">
        <f>API!M266&amp;" "&amp;API!V266</f>
        <v>Lucas Bergström</v>
      </c>
      <c r="Y266" s="42">
        <f>API!AC266</f>
        <v>0</v>
      </c>
    </row>
    <row r="267" spans="1:25">
      <c r="A267" s="31" t="str">
        <f>IF([1]FINAL!A267=0,"",[1]FINAL!A267)</f>
        <v>Rodrigo Hernandez</v>
      </c>
      <c r="B267" s="31" t="str">
        <f>IF([1]FINAL!B267=0,"",[1]FINAL!B267)</f>
        <v>Rodrigo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MCI</v>
      </c>
      <c r="F267" s="43">
        <f>IFERROR(VLOOKUP($E267,Table2!$B$1:$C$21,MATCH("MP",Table2!$B$1:$C$1,0),0),"")</f>
        <v>16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49</v>
      </c>
      <c r="X267" s="42" t="str">
        <f>API!M267&amp;" "&amp;API!V267</f>
        <v>Roméo Lavia</v>
      </c>
      <c r="Y267" s="42">
        <f>API!AC267</f>
        <v>0</v>
      </c>
    </row>
    <row r="268" spans="1:25">
      <c r="A268" s="31" t="str">
        <f>IF([1]FINAL!A268=0,"",[1]FINAL!A268)</f>
        <v>Tommy Doyle</v>
      </c>
      <c r="B268" s="31" t="str">
        <f>IF([1]FINAL!B268=0,"",[1]FINAL!B268)</f>
        <v>Doyle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16</v>
      </c>
      <c r="G268" s="32">
        <f>IFERROR(VLOOKUP(A268,PlayingTime!$B$1:$Z$999,MATCH("Min",PlayingTime!$B$2:$Z$2,0),0),0)</f>
        <v>267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267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0.2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0.2</v>
      </c>
      <c r="V268" s="41">
        <f t="shared" si="19"/>
        <v>10</v>
      </c>
      <c r="X268" s="42" t="str">
        <f>API!M268&amp;" "&amp;API!V268</f>
        <v>Bashir Humphreys</v>
      </c>
      <c r="Y268" s="42">
        <f>API!AC268</f>
        <v>0</v>
      </c>
    </row>
    <row r="269" spans="1:25">
      <c r="A269" s="31" t="str">
        <f>IF([1]FINAL!A269=0,"",[1]FINAL!A269)</f>
        <v>Jayden Bogle</v>
      </c>
      <c r="B269" s="31" t="str">
        <f>IF([1]FINAL!B269=0,"",[1]FINAL!B269)</f>
        <v>Bogle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SHU</v>
      </c>
      <c r="F269" s="43">
        <f>IFERROR(VLOOKUP($E269,Table2!$B$1:$C$21,MATCH("MP",Table2!$B$1:$C$1,0),0),"")</f>
        <v>16</v>
      </c>
      <c r="G269" s="32">
        <f>IFERROR(VLOOKUP(A269,PlayingTime!$B$1:$Z$999,MATCH("Min",PlayingTime!$B$2:$Z$2,0),0),0)</f>
        <v>948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948</v>
      </c>
      <c r="L269" s="31">
        <f>IFERROR(VLOOKUP(A269,PlayerStats!$B$1:$Z$999,MATCH("xG",PlayerStats!$B$2:$Z$2,0),0),0)</f>
        <v>0.9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0.9</v>
      </c>
      <c r="Q269" s="31">
        <f>IFERROR(VLOOKUP(A269,PlayerStats!$B$1:$Z$999,MATCH("xAG",PlayerStats!$B$2:$Z$2,0),0),0)</f>
        <v>0.3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0.3</v>
      </c>
      <c r="V269" s="41">
        <f t="shared" si="19"/>
        <v>30</v>
      </c>
      <c r="X269" s="42" t="str">
        <f>API!M269&amp;" "&amp;API!V269</f>
        <v>Deivid Washington de Souza Eugênio</v>
      </c>
      <c r="Y269" s="42">
        <f>API!AC269</f>
        <v>1</v>
      </c>
    </row>
    <row r="270" spans="1:25">
      <c r="A270" s="31" t="str">
        <f>IF([1]FINAL!A270=0,"",[1]FINAL!A270)</f>
        <v>Teden Mengi</v>
      </c>
      <c r="B270" s="31" t="str">
        <f>IF([1]FINAL!B270=0,"",[1]FINAL!B270)</f>
        <v>Mengi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LUT</v>
      </c>
      <c r="F270" s="43">
        <f>IFERROR(VLOOKUP($E270,Table2!$B$1:$C$21,MATCH("MP",Table2!$B$1:$C$1,0),0),"")</f>
        <v>16</v>
      </c>
      <c r="G270" s="32">
        <f>IFERROR(VLOOKUP(A270,PlayingTime!$B$1:$Z$999,MATCH("Min",PlayingTime!$B$2:$Z$2,0),0),0)</f>
        <v>862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862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20</v>
      </c>
      <c r="X270" s="42" t="str">
        <f>API!M270&amp;" "&amp;API!V270</f>
        <v>Eddie Beach</v>
      </c>
      <c r="Y270" s="42">
        <f>API!AC270</f>
        <v>0</v>
      </c>
    </row>
    <row r="271" spans="1:25">
      <c r="A271" s="31" t="str">
        <f>IF([1]FINAL!A271=0,"",[1]FINAL!A271)</f>
        <v>Toti António Gomes</v>
      </c>
      <c r="B271" s="31" t="str">
        <f>IF([1]FINAL!B271=0,"",[1]FINAL!B271)</f>
        <v>Toti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16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30</v>
      </c>
      <c r="X271" s="42" t="str">
        <f>API!M271&amp;" "&amp;API!V271</f>
        <v>Diego Manuel Jadon da Silva Moreira</v>
      </c>
      <c r="Y271" s="42">
        <f>API!AC271</f>
        <v>0</v>
      </c>
    </row>
    <row r="272" spans="1:25">
      <c r="A272" s="31" t="str">
        <f>IF([1]FINAL!A272=0,"",[1]FINAL!A272)</f>
        <v>Nayef Aguerd</v>
      </c>
      <c r="B272" s="31" t="str">
        <f>IF([1]FINAL!B272=0,"",[1]FINAL!B272)</f>
        <v>N.Aguerd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WHU</v>
      </c>
      <c r="F272" s="43">
        <f>IFERROR(VLOOKUP($E272,Table2!$B$1:$C$21,MATCH("MP",Table2!$B$1:$C$1,0),0),"")</f>
        <v>16</v>
      </c>
      <c r="G272" s="32">
        <f>IFERROR(VLOOKUP(A272,PlayingTime!$B$1:$Z$999,MATCH("Min",PlayingTime!$B$2:$Z$2,0),0),0)</f>
        <v>1326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1326</v>
      </c>
      <c r="L272" s="31">
        <f>IFERROR(VLOOKUP(A272,PlayerStats!$B$1:$Z$999,MATCH("xG",PlayerStats!$B$2:$Z$2,0),0),0)</f>
        <v>1.3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1.3</v>
      </c>
      <c r="Q272" s="31">
        <f>IFERROR(VLOOKUP(A272,PlayerStats!$B$1:$Z$999,MATCH("xAG",PlayerStats!$B$2:$Z$2,0),0),0)</f>
        <v>0.2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0.2</v>
      </c>
      <c r="V272" s="41">
        <f t="shared" si="19"/>
        <v>27</v>
      </c>
      <c r="X272" s="42" t="str">
        <f>API!M272&amp;" "&amp;API!V272</f>
        <v>Djordje Petrovic</v>
      </c>
      <c r="Y272" s="42">
        <f>API!AC272</f>
        <v>1</v>
      </c>
    </row>
    <row r="273" spans="1:25">
      <c r="A273" s="31" t="str">
        <f>IF([1]FINAL!A273=0,"",[1]FINAL!A273)</f>
        <v>Igor Julio dos Santos de Paulo</v>
      </c>
      <c r="B273" s="31" t="str">
        <f>IF([1]FINAL!B273=0,"",[1]FINAL!B273)</f>
        <v>Igor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16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538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538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0.1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0.2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0.2</v>
      </c>
      <c r="V273" s="41">
        <f t="shared" si="19"/>
        <v>10</v>
      </c>
      <c r="X273" s="42" t="str">
        <f>API!M273&amp;" "&amp;API!V273</f>
        <v>Alfie Gilchrist</v>
      </c>
      <c r="Y273" s="42">
        <f>API!AC273</f>
        <v>0</v>
      </c>
    </row>
    <row r="274" spans="1:25">
      <c r="A274" s="31" t="str">
        <f>IF([1]FINAL!A274=0,"",[1]FINAL!A274)</f>
        <v>Michail Antonio</v>
      </c>
      <c r="B274" s="31" t="str">
        <f>IF([1]FINAL!B274=0,"",[1]FINAL!B274)</f>
        <v>Antonio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WHU</v>
      </c>
      <c r="F274" s="43">
        <f>IFERROR(VLOOKUP($E274,Table2!$B$1:$C$21,MATCH("MP",Table2!$B$1:$C$1,0),0),"")</f>
        <v>16</v>
      </c>
      <c r="G274" s="32">
        <f>IFERROR(VLOOKUP(A274,PlayingTime!$B$1:$Z$999,MATCH("Min",PlayingTime!$B$2:$Z$2,0),0),0)</f>
        <v>813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813</v>
      </c>
      <c r="L274" s="31">
        <f>IFERROR(VLOOKUP(A274,PlayerStats!$B$1:$Z$999,MATCH("xG",PlayerStats!$B$2:$Z$2,0),0),0)</f>
        <v>1.8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1.8</v>
      </c>
      <c r="Q274" s="31">
        <f>IFERROR(VLOOKUP(A274,PlayerStats!$B$1:$Z$999,MATCH("xAG",PlayerStats!$B$2:$Z$2,0),0),0)</f>
        <v>0.7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0.7</v>
      </c>
      <c r="V274" s="41">
        <f t="shared" si="19"/>
        <v>38</v>
      </c>
      <c r="X274" s="42" t="str">
        <f>API!M274&amp;" "&amp;API!V274</f>
        <v>Ronnie Stutter</v>
      </c>
      <c r="Y274" s="42">
        <f>API!AC274</f>
        <v>0</v>
      </c>
    </row>
    <row r="275" spans="1:25">
      <c r="A275" s="31" t="str">
        <f>IF([1]FINAL!A275=0,"",[1]FINAL!A275)</f>
        <v>Saman Ghoddos</v>
      </c>
      <c r="B275" s="31" t="str">
        <f>IF([1]FINAL!B275=0,"",[1]FINAL!B275)</f>
        <v>Ghoddos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BRE</v>
      </c>
      <c r="F275" s="43">
        <f>IFERROR(VLOOKUP($E275,Table2!$B$1:$C$21,MATCH("MP",Table2!$B$1:$C$1,0),0),"")</f>
        <v>16</v>
      </c>
      <c r="G275" s="32">
        <f>IFERROR(VLOOKUP(A275,PlayingTime!$B$1:$Z$999,MATCH("Min",PlayingTime!$B$2:$Z$2,0),0),0)</f>
        <v>428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428</v>
      </c>
      <c r="L275" s="31">
        <f>IFERROR(VLOOKUP(A275,PlayerStats!$B$1:$Z$999,MATCH("xG",PlayerStats!$B$2:$Z$2,0),0),0)</f>
        <v>0.2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0.5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0.5</v>
      </c>
      <c r="V275" s="41">
        <f t="shared" si="19"/>
        <v>17</v>
      </c>
      <c r="X275" s="42" t="str">
        <f>API!M275&amp;" "&amp;API!V275</f>
        <v>Alex Matos</v>
      </c>
      <c r="Y275" s="42">
        <f>API!AC275</f>
        <v>1</v>
      </c>
    </row>
    <row r="276" spans="1:25">
      <c r="A276" s="31" t="str">
        <f>IF([1]FINAL!A276=0,"",[1]FINAL!A276)</f>
        <v>Charlie Taylor</v>
      </c>
      <c r="B276" s="31" t="str">
        <f>IF([1]FINAL!B276=0,"",[1]FINAL!B276)</f>
        <v>Taylor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BUR</v>
      </c>
      <c r="F276" s="43">
        <f>IFERROR(VLOOKUP($E276,Table2!$B$1:$C$21,MATCH("MP",Table2!$B$1:$C$1,0),0),"")</f>
        <v>16</v>
      </c>
      <c r="G276" s="32">
        <f>IFERROR(VLOOKUP(A276,PlayingTime!$B$1:$Z$999,MATCH("Min",PlayingTime!$B$2:$Z$2,0),0),0)</f>
        <v>1170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1170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0.3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0.3</v>
      </c>
      <c r="V276" s="41">
        <f t="shared" si="19"/>
        <v>27</v>
      </c>
      <c r="X276" s="42" t="str">
        <f>API!M276&amp;" "&amp;API!V276</f>
        <v>Josh Brooking</v>
      </c>
      <c r="Y276" s="42">
        <f>API!AC276</f>
        <v>0</v>
      </c>
    </row>
    <row r="277" spans="1:25">
      <c r="A277" s="31" t="str">
        <f>IF([1]FINAL!A277=0,"",[1]FINAL!A277)</f>
        <v>Issa Diop</v>
      </c>
      <c r="B277" s="31" t="str">
        <f>IF([1]FINAL!B277=0,"",[1]FINAL!B277)</f>
        <v>Diop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FUL</v>
      </c>
      <c r="F277" s="43">
        <f>IFERROR(VLOOKUP($E277,Table2!$B$1:$C$21,MATCH("MP",Table2!$B$1:$C$1,0),0),"")</f>
        <v>16</v>
      </c>
      <c r="G277" s="32">
        <f>IFERROR(VLOOKUP(A277,PlayingTime!$B$1:$Z$999,MATCH("Min",PlayingTime!$B$2:$Z$2,0),0),0)</f>
        <v>700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700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23</v>
      </c>
      <c r="X277" s="42" t="str">
        <f>API!M277&amp;" "&amp;API!V277</f>
        <v>Leo Castledine</v>
      </c>
      <c r="Y277" s="42">
        <f>API!AC277</f>
        <v>0</v>
      </c>
    </row>
    <row r="278" spans="1:25">
      <c r="A278" s="31" t="str">
        <f>IF([1]FINAL!A278=0,"",[1]FINAL!A278)</f>
        <v>Calvin Bassey</v>
      </c>
      <c r="B278" s="31" t="str">
        <f>IF([1]FINAL!B278=0,"",[1]FINAL!B278)</f>
        <v>Bassey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FUL</v>
      </c>
      <c r="F278" s="43">
        <f>IFERROR(VLOOKUP($E278,Table2!$B$1:$C$21,MATCH("MP",Table2!$B$1:$C$1,0),0),"")</f>
        <v>16</v>
      </c>
      <c r="G278" s="32">
        <f>IFERROR(VLOOKUP(A278,PlayingTime!$B$1:$Z$999,MATCH("Min",PlayingTime!$B$2:$Z$2,0),0),0)</f>
        <v>847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847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20</v>
      </c>
      <c r="X278" s="42" t="str">
        <f>API!M278&amp;" "&amp;API!V278</f>
        <v>Rob Holding</v>
      </c>
      <c r="Y278" s="42">
        <f>API!AC278</f>
        <v>0</v>
      </c>
    </row>
    <row r="279" spans="1:25">
      <c r="A279" s="31" t="str">
        <f>IF([1]FINAL!A279=0,"",[1]FINAL!A279)</f>
        <v>Pelly Ruddock Mpanzu</v>
      </c>
      <c r="B279" s="31" t="str">
        <f>IF([1]FINAL!B279=0,"",[1]FINAL!B279)</f>
        <v>Mpanzu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LUT</v>
      </c>
      <c r="F279" s="43">
        <f>IFERROR(VLOOKUP($E279,Table2!$B$1:$C$21,MATCH("MP",Table2!$B$1:$C$1,0),0),"")</f>
        <v>16</v>
      </c>
      <c r="G279" s="32">
        <f>IFERROR(VLOOKUP(A279,PlayingTime!$B$1:$Z$999,MATCH("Min",PlayingTime!$B$2:$Z$2,0),0),0)</f>
        <v>716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716</v>
      </c>
      <c r="L279" s="31">
        <f>IFERROR(VLOOKUP(A279,PlayerStats!$B$1:$Z$999,MATCH("xG",PlayerStats!$B$2:$Z$2,0),0),0)</f>
        <v>0.5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0.5</v>
      </c>
      <c r="Q279" s="31">
        <f>IFERROR(VLOOKUP(A279,PlayerStats!$B$1:$Z$999,MATCH("xAG",PlayerStats!$B$2:$Z$2,0),0),0)</f>
        <v>0.4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0.4</v>
      </c>
      <c r="V279" s="41">
        <f t="shared" si="19"/>
        <v>22</v>
      </c>
      <c r="X279" s="42" t="str">
        <f>API!M279&amp;" "&amp;API!V279</f>
        <v>Naouirou Ahamada</v>
      </c>
      <c r="Y279" s="42">
        <f>API!AC279</f>
        <v>8</v>
      </c>
    </row>
    <row r="280" spans="1:25">
      <c r="A280" s="31" t="str">
        <f>IF([1]FINAL!A280=0,"",[1]FINAL!A280)</f>
        <v>Curtis Jones</v>
      </c>
      <c r="B280" s="31" t="str">
        <f>IF([1]FINAL!B280=0,"",[1]FINAL!B280)</f>
        <v>Jones</v>
      </c>
      <c r="C280" s="31" t="str">
        <f>IF([1]FINAL!C280=0,"",[1]FINAL!C280)</f>
        <v>C Jones</v>
      </c>
      <c r="D280" s="31" t="str">
        <f>IF([1]FINAL!D280=0,"",[1]FINAL!D280)</f>
        <v/>
      </c>
      <c r="E280" s="42" t="str">
        <f>[1]FINAL!M280</f>
        <v>LIV</v>
      </c>
      <c r="F280" s="43">
        <f>IFERROR(VLOOKUP($E280,Table2!$B$1:$C$21,MATCH("MP",Table2!$B$1:$C$1,0),0),"")</f>
        <v>16</v>
      </c>
      <c r="G280" s="32">
        <f>IFERROR(VLOOKUP(A280,PlayingTime!$B$1:$Z$999,MATCH("Min",PlayingTime!$B$2:$Z$2,0),0),0)</f>
        <v>384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384</v>
      </c>
      <c r="L280" s="31">
        <f>IFERROR(VLOOKUP(A280,PlayerStats!$B$1:$Z$999,MATCH("xG",PlayerStats!$B$2:$Z$2,0),0),0)</f>
        <v>0.2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0.2</v>
      </c>
      <c r="Q280" s="31">
        <f>IFERROR(VLOOKUP(A280,PlayerStats!$B$1:$Z$999,MATCH("xAG",PlayerStats!$B$2:$Z$2,0),0),0)</f>
        <v>0.1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0.1</v>
      </c>
      <c r="V280" s="41">
        <f t="shared" si="19"/>
        <v>11</v>
      </c>
      <c r="X280" s="42" t="str">
        <f>API!M280&amp;" "&amp;API!V280</f>
        <v>Joachim Andersen</v>
      </c>
      <c r="Y280" s="42">
        <f>API!AC280</f>
        <v>64</v>
      </c>
    </row>
    <row r="281" spans="1:25">
      <c r="A281" s="31" t="str">
        <f>IF([1]FINAL!A281=0,"",[1]FINAL!A281)</f>
        <v>Alexis Mac Allister</v>
      </c>
      <c r="B281" s="31" t="str">
        <f>IF([1]FINAL!B281=0,"",[1]FINAL!B281)</f>
        <v>Mac Allister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LIV</v>
      </c>
      <c r="F281" s="43">
        <f>IFERROR(VLOOKUP($E281,Table2!$B$1:$C$21,MATCH("MP",Table2!$B$1:$C$1,0),0),"")</f>
        <v>16</v>
      </c>
      <c r="G281" s="32">
        <f>IFERROR(VLOOKUP(A281,PlayingTime!$B$1:$Z$999,MATCH("Min",PlayingTime!$B$2:$Z$2,0),0),0)</f>
        <v>1084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1084</v>
      </c>
      <c r="L281" s="31">
        <f>IFERROR(VLOOKUP(A281,PlayerStats!$B$1:$Z$999,MATCH("xG",PlayerStats!$B$2:$Z$2,0),0),0)</f>
        <v>0.2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0.2</v>
      </c>
      <c r="Q281" s="31">
        <f>IFERROR(VLOOKUP(A281,PlayerStats!$B$1:$Z$999,MATCH("xAG",PlayerStats!$B$2:$Z$2,0),0),0)</f>
        <v>0.4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0.4</v>
      </c>
      <c r="V281" s="41">
        <f t="shared" si="19"/>
        <v>31</v>
      </c>
      <c r="X281" s="42" t="str">
        <f>API!M281&amp;" "&amp;API!V281</f>
        <v>Jordan Ayew</v>
      </c>
      <c r="Y281" s="42">
        <f>API!AC281</f>
        <v>42</v>
      </c>
    </row>
    <row r="282" spans="1:25">
      <c r="A282" s="31" t="str">
        <f>IF([1]FINAL!A282=0,"",[1]FINAL!A282)</f>
        <v>Harvey Elliott</v>
      </c>
      <c r="B282" s="31" t="str">
        <f>IF([1]FINAL!B282=0,"",[1]FINAL!B282)</f>
        <v>Elliott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LIV</v>
      </c>
      <c r="F282" s="43">
        <f>IFERROR(VLOOKUP($E282,Table2!$B$1:$C$21,MATCH("MP",Table2!$B$1:$C$1,0),0),"")</f>
        <v>16</v>
      </c>
      <c r="G282" s="32">
        <f>IFERROR(VLOOKUP(A282,PlayingTime!$B$1:$Z$999,MATCH("Min",PlayingTime!$B$2:$Z$2,0),0),0)</f>
        <v>309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309</v>
      </c>
      <c r="L282" s="31">
        <f>IFERROR(VLOOKUP(A282,PlayerStats!$B$1:$Z$999,MATCH("xG",PlayerStats!$B$2:$Z$2,0),0),0)</f>
        <v>0.4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0.4</v>
      </c>
      <c r="Q282" s="31">
        <f>IFERROR(VLOOKUP(A282,PlayerStats!$B$1:$Z$999,MATCH("xAG",PlayerStats!$B$2:$Z$2,0),0),0)</f>
        <v>0.9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0.9</v>
      </c>
      <c r="V282" s="41">
        <f t="shared" si="19"/>
        <v>23</v>
      </c>
      <c r="X282" s="42" t="str">
        <f>API!M282&amp;" "&amp;API!V282</f>
        <v>Nathaniel Clyne</v>
      </c>
      <c r="Y282" s="42">
        <f>API!AC282</f>
        <v>11</v>
      </c>
    </row>
    <row r="283" spans="1:25">
      <c r="A283" s="31" t="str">
        <f>IF([1]FINAL!A283=0,"",[1]FINAL!A283)</f>
        <v>Carlos Henrique Casimiro</v>
      </c>
      <c r="B283" s="31" t="str">
        <f>IF([1]FINAL!B283=0,"",[1]FINAL!B283)</f>
        <v>Casemiro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MUN</v>
      </c>
      <c r="F283" s="43">
        <f>IFERROR(VLOOKUP($E283,Table2!$B$1:$C$21,MATCH("MP",Table2!$B$1:$C$1,0),0),"")</f>
        <v>16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648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648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1.8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1.8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0.3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0.3</v>
      </c>
      <c r="V283" s="41">
        <f t="shared" si="19"/>
        <v>21</v>
      </c>
      <c r="X283" s="42" t="str">
        <f>API!M283&amp;" "&amp;API!V283</f>
        <v>Cheick Doucouré</v>
      </c>
      <c r="Y283" s="42">
        <f>API!AC283</f>
        <v>21</v>
      </c>
    </row>
    <row r="284" spans="1:25">
      <c r="A284" s="31" t="str">
        <f>IF([1]FINAL!A284=0,"",[1]FINAL!A284)</f>
        <v>Matheus Santos Carneiro Da Cunha</v>
      </c>
      <c r="B284" s="31" t="str">
        <f>IF([1]FINAL!B284=0,"",[1]FINAL!B284)</f>
        <v>Cunha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WOL</v>
      </c>
      <c r="F284" s="43">
        <f>IFERROR(VLOOKUP($E284,Table2!$B$1:$C$21,MATCH("MP",Table2!$B$1:$C$1,0),0),"")</f>
        <v>16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65</v>
      </c>
      <c r="X284" s="42" t="str">
        <f>API!M284&amp;" "&amp;API!V284</f>
        <v>Malcolm Ebiowei</v>
      </c>
      <c r="Y284" s="42">
        <f>API!AC284</f>
        <v>0</v>
      </c>
    </row>
    <row r="285" spans="1:25">
      <c r="A285" s="31" t="str">
        <f>IF([1]FINAL!A285=0,"",[1]FINAL!A285)</f>
        <v>Sander Berge</v>
      </c>
      <c r="B285" s="31" t="str">
        <f>IF([1]FINAL!B285=0,"",[1]FINAL!B285)</f>
        <v>Berge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BUR</v>
      </c>
      <c r="F285" s="43">
        <f>IFERROR(VLOOKUP($E285,Table2!$B$1:$C$21,MATCH("MP",Table2!$B$1:$C$1,0),0),"")</f>
        <v>16</v>
      </c>
      <c r="G285" s="32">
        <f>IFERROR(VLOOKUP(A285,PlayingTime!$B$1:$Z$999,MATCH("Min",PlayingTime!$B$2:$Z$2,0),0),0)</f>
        <v>1150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1150</v>
      </c>
      <c r="L285" s="31">
        <f>IFERROR(VLOOKUP(A285,PlayerStats!$B$1:$Z$999,MATCH("xG",PlayerStats!$B$2:$Z$2,0),0),0)</f>
        <v>0.9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0.9</v>
      </c>
      <c r="Q285" s="31">
        <f>IFERROR(VLOOKUP(A285,PlayerStats!$B$1:$Z$999,MATCH("xAG",PlayerStats!$B$2:$Z$2,0),0),0)</f>
        <v>0.8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0.8</v>
      </c>
      <c r="V285" s="41">
        <f t="shared" si="19"/>
        <v>31</v>
      </c>
      <c r="X285" s="42" t="str">
        <f>API!M285&amp;" "&amp;API!V285</f>
        <v>Odsonne Edouard</v>
      </c>
      <c r="Y285" s="42">
        <f>API!AC285</f>
        <v>59</v>
      </c>
    </row>
    <row r="286" spans="1:25">
      <c r="A286" s="31" t="str">
        <f>IF([1]FINAL!A286=0,"",[1]FINAL!A286)</f>
        <v>Amadou Onana</v>
      </c>
      <c r="B286" s="31" t="str">
        <f>IF([1]FINAL!B286=0,"",[1]FINAL!B286)</f>
        <v>Onana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EVE</v>
      </c>
      <c r="F286" s="43">
        <f>IFERROR(VLOOKUP($E286,Table2!$B$1:$C$21,MATCH("MP",Table2!$B$1:$C$1,0),0),"")</f>
        <v>16</v>
      </c>
      <c r="G286" s="32">
        <f>IFERROR(VLOOKUP(A286,PlayingTime!$B$1:$Z$999,MATCH("Min",PlayingTime!$B$2:$Z$2,0),0),0)</f>
        <v>965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965</v>
      </c>
      <c r="L286" s="31">
        <f>IFERROR(VLOOKUP(A286,PlayerStats!$B$1:$Z$999,MATCH("xG",PlayerStats!$B$2:$Z$2,0),0),0)</f>
        <v>1.1000000000000001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1.1000000000000001</v>
      </c>
      <c r="Q286" s="31">
        <f>IFERROR(VLOOKUP(A286,PlayerStats!$B$1:$Z$999,MATCH("xAG",PlayerStats!$B$2:$Z$2,0),0),0)</f>
        <v>2.2999999999999998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2.2999999999999998</v>
      </c>
      <c r="V286" s="41">
        <f t="shared" si="19"/>
        <v>23</v>
      </c>
      <c r="X286" s="42" t="str">
        <f>API!M286&amp;" "&amp;API!V286</f>
        <v>Eberechi Eze</v>
      </c>
      <c r="Y286" s="42">
        <f>API!AC286</f>
        <v>36</v>
      </c>
    </row>
    <row r="287" spans="1:25">
      <c r="A287" s="31" t="str">
        <f>IF([1]FINAL!A287=0,"",[1]FINAL!A287)</f>
        <v>Emerson Palmieri dos Santos</v>
      </c>
      <c r="B287" s="31" t="str">
        <f>IF([1]FINAL!B287=0,"",[1]FINAL!B287)</f>
        <v>Emerson</v>
      </c>
      <c r="C287" s="31" t="str">
        <f>IF([1]FINAL!C287=0,"",[1]FINAL!C287)</f>
        <v>Emerson P</v>
      </c>
      <c r="D287" s="31" t="str">
        <f>IF([1]FINAL!D287=0,"",[1]FINAL!D287)</f>
        <v/>
      </c>
      <c r="E287" s="42" t="str">
        <f>[1]FINAL!M287</f>
        <v>WHU</v>
      </c>
      <c r="F287" s="43">
        <f>IFERROR(VLOOKUP($E287,Table2!$B$1:$C$21,MATCH("MP",Table2!$B$1:$C$1,0),0),"")</f>
        <v>16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510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510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0.1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26</v>
      </c>
      <c r="X287" s="42" t="str">
        <f>API!M287&amp;" "&amp;API!V287</f>
        <v>Vicente Guaita</v>
      </c>
      <c r="Y287" s="42">
        <f>API!AC287</f>
        <v>0</v>
      </c>
    </row>
    <row r="288" spans="1:25">
      <c r="A288" s="31" t="str">
        <f>IF([1]FINAL!A288=0,"",[1]FINAL!A288)</f>
        <v>Mike Trésor</v>
      </c>
      <c r="B288" s="31" t="str">
        <f>IF([1]FINAL!B288=0,"",[1]FINAL!B288)</f>
        <v>M.Trésor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BUR</v>
      </c>
      <c r="F288" s="43">
        <f>IFERROR(VLOOKUP($E288,Table2!$B$1:$C$21,MATCH("MP",Table2!$B$1:$C$1,0),0),"")</f>
        <v>16</v>
      </c>
      <c r="G288" s="32">
        <f>IFERROR(VLOOKUP(A288,PlayingTime!$B$1:$Z$999,MATCH("Min",PlayingTime!$B$2:$Z$2,0),0),0)</f>
        <v>273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273</v>
      </c>
      <c r="L288" s="31">
        <f>IFERROR(VLOOKUP(A288,PlayerStats!$B$1:$Z$999,MATCH("xG",PlayerStats!$B$2:$Z$2,0),0),0)</f>
        <v>0.5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0.5</v>
      </c>
      <c r="Q288" s="31">
        <f>IFERROR(VLOOKUP(A288,PlayerStats!$B$1:$Z$999,MATCH("xAG",PlayerStats!$B$2:$Z$2,0),0),0)</f>
        <v>0.3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0.3</v>
      </c>
      <c r="V288" s="41">
        <f t="shared" si="19"/>
        <v>12</v>
      </c>
      <c r="X288" s="42" t="str">
        <f>API!M288&amp;" "&amp;API!V288</f>
        <v>Marc Guéhi</v>
      </c>
      <c r="Y288" s="42">
        <f>API!AC288</f>
        <v>47</v>
      </c>
    </row>
    <row r="289" spans="1:25">
      <c r="A289" s="31" t="str">
        <f>IF([1]FINAL!A289=0,"",[1]FINAL!A289)</f>
        <v>Boubacar Traoré</v>
      </c>
      <c r="B289" s="31" t="str">
        <f>IF([1]FINAL!B289=0,"",[1]FINAL!B289)</f>
        <v>Boubacar Traore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WOL</v>
      </c>
      <c r="F289" s="43">
        <f>IFERROR(VLOOKUP($E289,Table2!$B$1:$C$21,MATCH("MP",Table2!$B$1:$C$1,0),0),"")</f>
        <v>16</v>
      </c>
      <c r="G289" s="32">
        <f>IFERROR(VLOOKUP(A289,PlayingTime!$B$1:$Z$999,MATCH("Min",PlayingTime!$B$2:$Z$2,0),0),0)</f>
        <v>384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384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0.1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0.1</v>
      </c>
      <c r="V289" s="41">
        <f t="shared" si="19"/>
        <v>12</v>
      </c>
      <c r="X289" s="42" t="str">
        <f>API!M289&amp;" "&amp;API!V289</f>
        <v>Will Hughes</v>
      </c>
      <c r="Y289" s="42">
        <f>API!AC289</f>
        <v>25</v>
      </c>
    </row>
    <row r="290" spans="1:25">
      <c r="A290" s="31" t="str">
        <f>IF([1]FINAL!A290=0,"",[1]FINAL!A290)</f>
        <v>Gabriel Osho</v>
      </c>
      <c r="B290" s="31" t="str">
        <f>IF([1]FINAL!B290=0,"",[1]FINAL!B290)</f>
        <v>Osho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16</v>
      </c>
      <c r="G290" s="32">
        <f>IFERROR(VLOOKUP(A290,PlayingTime!$B$1:$Z$999,MATCH("Min",PlayingTime!$B$2:$Z$2,0),0),0)</f>
        <v>506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506</v>
      </c>
      <c r="L290" s="31">
        <f>IFERROR(VLOOKUP(A290,PlayerStats!$B$1:$Z$999,MATCH("xG",PlayerStats!$B$2:$Z$2,0),0),0)</f>
        <v>0.2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12</v>
      </c>
      <c r="X290" s="42" t="str">
        <f>API!M290&amp;" "&amp;API!V290</f>
        <v>Sam Johnstone</v>
      </c>
      <c r="Y290" s="42">
        <f>API!AC290</f>
        <v>56</v>
      </c>
    </row>
    <row r="291" spans="1:25">
      <c r="A291" s="31" t="str">
        <f>IF([1]FINAL!A291=0,"",[1]FINAL!A291)</f>
        <v>Odysseas Vlachodimos</v>
      </c>
      <c r="B291" s="31" t="str">
        <f>IF([1]FINAL!B291=0,"",[1]FINAL!B291)</f>
        <v>Odysseas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NFO</v>
      </c>
      <c r="F291" s="43">
        <f>IFERROR(VLOOKUP($E291,Table2!$B$1:$C$21,MATCH("MP",Table2!$B$1:$C$1,0),0),"")</f>
        <v>16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12</v>
      </c>
      <c r="X291" s="42" t="str">
        <f>API!M291&amp;" "&amp;API!V291</f>
        <v>Jefferson Lerma Solís</v>
      </c>
      <c r="Y291" s="42">
        <f>API!AC291</f>
        <v>30</v>
      </c>
    </row>
    <row r="292" spans="1:25">
      <c r="A292" s="31" t="str">
        <f>IF([1]FINAL!A292=0,"",[1]FINAL!A292)</f>
        <v>Chris Richards</v>
      </c>
      <c r="B292" s="31" t="str">
        <f>IF([1]FINAL!B292=0,"",[1]FINAL!B292)</f>
        <v>C.Richards</v>
      </c>
      <c r="C292" s="31" t="str">
        <f>IF([1]FINAL!C292=0,"",[1]FINAL!C292)</f>
        <v>C Richards</v>
      </c>
      <c r="D292" s="31" t="str">
        <f>IF([1]FINAL!D292=0,"",[1]FINAL!D292)</f>
        <v/>
      </c>
      <c r="E292" s="42" t="str">
        <f>[1]FINAL!M292</f>
        <v>CRY</v>
      </c>
      <c r="F292" s="43">
        <f>IFERROR(VLOOKUP($E292,Table2!$B$1:$C$21,MATCH("MP",Table2!$B$1:$C$1,0),0),"")</f>
        <v>16</v>
      </c>
      <c r="G292" s="32">
        <f>IFERROR(VLOOKUP(A292,PlayingTime!$B$1:$Z$999,MATCH("Min",PlayingTime!$B$2:$Z$2,0),0),0)</f>
        <v>384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384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7</v>
      </c>
      <c r="X292" s="42" t="str">
        <f>API!M292&amp;" "&amp;API!V292</f>
        <v>Jean-Philippe Mateta</v>
      </c>
      <c r="Y292" s="42">
        <f>API!AC292</f>
        <v>31</v>
      </c>
    </row>
    <row r="293" spans="1:25">
      <c r="A293" s="31" t="str">
        <f>IF([1]FINAL!A293=0,"",[1]FINAL!A293)</f>
        <v>Will Hughes</v>
      </c>
      <c r="B293" s="31" t="str">
        <f>IF([1]FINAL!B293=0,"",[1]FINAL!B293)</f>
        <v>Hughes</v>
      </c>
      <c r="C293" s="31" t="str">
        <f>IF([1]FINAL!C293=0,"",[1]FINAL!C293)</f>
        <v>W Hughes</v>
      </c>
      <c r="D293" s="31" t="str">
        <f>IF([1]FINAL!D293=0,"",[1]FINAL!D293)</f>
        <v/>
      </c>
      <c r="E293" s="42" t="str">
        <f>[1]FINAL!M293</f>
        <v>CRY</v>
      </c>
      <c r="F293" s="43">
        <f>IFERROR(VLOOKUP($E293,Table2!$B$1:$C$21,MATCH("MP",Table2!$B$1:$C$1,0),0),"")</f>
        <v>16</v>
      </c>
      <c r="G293" s="32">
        <f>IFERROR(VLOOKUP(A293,PlayingTime!$B$1:$Z$999,MATCH("Min",PlayingTime!$B$2:$Z$2,0),0),0)</f>
        <v>906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906</v>
      </c>
      <c r="L293" s="31">
        <f>IFERROR(VLOOKUP(A293,PlayerStats!$B$1:$Z$999,MATCH("xG",PlayerStats!$B$2:$Z$2,0),0),0)</f>
        <v>0.2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0.2</v>
      </c>
      <c r="Q293" s="31">
        <f>IFERROR(VLOOKUP(A293,PlayerStats!$B$1:$Z$999,MATCH("xAG",PlayerStats!$B$2:$Z$2,0),0),0)</f>
        <v>0.6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0.6</v>
      </c>
      <c r="V293" s="41">
        <f t="shared" si="19"/>
        <v>25</v>
      </c>
      <c r="X293" s="42" t="str">
        <f>API!M293&amp;" "&amp;API!V293</f>
        <v>Remi Matthews</v>
      </c>
      <c r="Y293" s="42">
        <f>API!AC293</f>
        <v>1</v>
      </c>
    </row>
    <row r="294" spans="1:25">
      <c r="A294" s="31" t="str">
        <f>IF([1]FINAL!A294=0,"",[1]FINAL!A294)</f>
        <v>Mads Juel Andersen</v>
      </c>
      <c r="B294" s="31" t="str">
        <f>IF([1]FINAL!B294=0,"",[1]FINAL!B294)</f>
        <v>Andersen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LUT</v>
      </c>
      <c r="F294" s="43">
        <f>IFERROR(VLOOKUP($E294,Table2!$B$1:$C$21,MATCH("MP",Table2!$B$1:$C$1,0),0),"")</f>
        <v>16</v>
      </c>
      <c r="G294" s="32">
        <f>IFERROR(VLOOKUP(A294,PlayingTime!$B$1:$Z$999,MATCH("Min",PlayingTime!$B$2:$Z$2,0),0),0)</f>
        <v>372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372</v>
      </c>
      <c r="L294" s="31">
        <f>IFERROR(VLOOKUP(A294,PlayerStats!$B$1:$Z$999,MATCH("xG",PlayerStats!$B$2:$Z$2,0),0),0)</f>
        <v>0.3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0.3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13</v>
      </c>
      <c r="X294" s="42" t="str">
        <f>API!M294&amp;" "&amp;API!V294</f>
        <v>Tyrick Mitchell</v>
      </c>
      <c r="Y294" s="42">
        <f>API!AC294</f>
        <v>54</v>
      </c>
    </row>
    <row r="295" spans="1:25">
      <c r="A295" s="31" t="str">
        <f>IF([1]FINAL!A295=0,"",[1]FINAL!A295)</f>
        <v>Tom Lockyer</v>
      </c>
      <c r="B295" s="31" t="str">
        <f>IF([1]FINAL!B295=0,"",[1]FINAL!B295)</f>
        <v>Lockyer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LUT</v>
      </c>
      <c r="F295" s="43">
        <f>IFERROR(VLOOKUP($E295,Table2!$B$1:$C$21,MATCH("MP",Table2!$B$1:$C$1,0),0),"")</f>
        <v>16</v>
      </c>
      <c r="G295" s="32">
        <f>IFERROR(VLOOKUP(A295,PlayingTime!$B$1:$Z$999,MATCH("Min",PlayingTime!$B$2:$Z$2,0),0),0)</f>
        <v>1169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1169</v>
      </c>
      <c r="L295" s="31">
        <f>IFERROR(VLOOKUP(A295,PlayerStats!$B$1:$Z$999,MATCH("xG",PlayerStats!$B$2:$Z$2,0),0),0)</f>
        <v>1.1000000000000001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1.1000000000000001</v>
      </c>
      <c r="Q295" s="31">
        <f>IFERROR(VLOOKUP(A295,PlayerStats!$B$1:$Z$999,MATCH("xAG",PlayerStats!$B$2:$Z$2,0),0),0)</f>
        <v>0.6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0.6</v>
      </c>
      <c r="V295" s="41">
        <f t="shared" si="19"/>
        <v>23</v>
      </c>
      <c r="X295" s="42" t="str">
        <f>API!M295&amp;" "&amp;API!V295</f>
        <v>Jake O'Brien</v>
      </c>
      <c r="Y295" s="42">
        <f>API!AC295</f>
        <v>0</v>
      </c>
    </row>
    <row r="296" spans="1:25">
      <c r="A296" s="31" t="str">
        <f>IF([1]FINAL!A296=0,"",[1]FINAL!A296)</f>
        <v>Harrison Reed</v>
      </c>
      <c r="B296" s="31" t="str">
        <f>IF([1]FINAL!B296=0,"",[1]FINAL!B296)</f>
        <v>Reed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FUL</v>
      </c>
      <c r="F296" s="43">
        <f>IFERROR(VLOOKUP($E296,Table2!$B$1:$C$21,MATCH("MP",Table2!$B$1:$C$1,0),0),"")</f>
        <v>16</v>
      </c>
      <c r="G296" s="32">
        <f>IFERROR(VLOOKUP(A296,PlayingTime!$B$1:$Z$999,MATCH("Min",PlayingTime!$B$2:$Z$2,0),0),0)</f>
        <v>769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769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0.7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0.7</v>
      </c>
      <c r="V296" s="41">
        <f t="shared" si="19"/>
        <v>26</v>
      </c>
      <c r="X296" s="42" t="str">
        <f>API!M296&amp;" "&amp;API!V296</f>
        <v>Michael Olise</v>
      </c>
      <c r="Y296" s="42">
        <f>API!AC296</f>
        <v>16</v>
      </c>
    </row>
    <row r="297" spans="1:25">
      <c r="A297" s="31" t="str">
        <f>IF([1]FINAL!A297=0,"",[1]FINAL!A297)</f>
        <v>Anel Ahmedhodžić</v>
      </c>
      <c r="B297" s="31" t="str">
        <f>IF([1]FINAL!B297=0,"",[1]FINAL!B297)</f>
        <v>Ahmedhodžić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16</v>
      </c>
      <c r="G297" s="32">
        <f>IFERROR(VLOOKUP(A297,PlayingTime!$B$1:$Z$999,MATCH("Min",PlayingTime!$B$2:$Z$2,0),0),0)</f>
        <v>1035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1035</v>
      </c>
      <c r="L297" s="31">
        <f>IFERROR(VLOOKUP(A297,PlayerStats!$B$1:$Z$999,MATCH("xG",PlayerStats!$B$2:$Z$2,0),0),0)</f>
        <v>0.9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0.9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12</v>
      </c>
      <c r="X297" s="42" t="str">
        <f>API!M297&amp;" "&amp;API!V297</f>
        <v>Luke Plange</v>
      </c>
      <c r="Y297" s="42">
        <f>API!AC297</f>
        <v>0</v>
      </c>
    </row>
    <row r="298" spans="1:25">
      <c r="A298" s="31" t="str">
        <f>IF([1]FINAL!A298=0,"",[1]FINAL!A298)</f>
        <v>Arnaut Danjuma Groeneveld</v>
      </c>
      <c r="B298" s="31" t="str">
        <f>IF([1]FINAL!B298=0,"",[1]FINAL!B298)</f>
        <v>Danjuma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EVE</v>
      </c>
      <c r="F298" s="43">
        <f>IFERROR(VLOOKUP($E298,Table2!$B$1:$C$21,MATCH("MP",Table2!$B$1:$C$1,0),0),"")</f>
        <v>16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17</v>
      </c>
      <c r="X298" s="42" t="str">
        <f>API!M298&amp;" "&amp;API!V298</f>
        <v>Chris Richards</v>
      </c>
      <c r="Y298" s="42">
        <f>API!AC298</f>
        <v>7</v>
      </c>
    </row>
    <row r="299" spans="1:25">
      <c r="A299" s="31" t="str">
        <f>IF([1]FINAL!A299=0,"",[1]FINAL!A299)</f>
        <v>Moussa Niakhaté</v>
      </c>
      <c r="B299" s="31" t="str">
        <f>IF([1]FINAL!B299=0,"",[1]FINAL!B299)</f>
        <v>Niakhaté</v>
      </c>
      <c r="C299" s="31" t="str">
        <f>IF([1]FINAL!C299=0,"",[1]FINAL!C299)</f>
        <v>Niakhate</v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16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12</v>
      </c>
      <c r="X299" s="42" t="str">
        <f>API!M299&amp;" "&amp;API!V299</f>
        <v>Jairo Riedewald</v>
      </c>
      <c r="Y299" s="42">
        <f>API!AC299</f>
        <v>5</v>
      </c>
    </row>
    <row r="300" spans="1:25">
      <c r="A300" s="31" t="str">
        <f>IF([1]FINAL!A300=0,"",[1]FINAL!A300)</f>
        <v>Thomas Kaminski</v>
      </c>
      <c r="B300" s="31" t="str">
        <f>IF([1]FINAL!B300=0,"",[1]FINAL!B300)</f>
        <v>Kaminski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16</v>
      </c>
      <c r="G300" s="32">
        <f>IFERROR(VLOOKUP(A300,PlayingTime!$B$1:$Z$999,MATCH("Min",PlayingTime!$B$2:$Z$2,0),0),0)</f>
        <v>1440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1440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34</v>
      </c>
      <c r="X300" s="42" t="str">
        <f>API!M300&amp;" "&amp;API!V300</f>
        <v>Jeffrey Schlupp</v>
      </c>
      <c r="Y300" s="42">
        <f>API!AC300</f>
        <v>36</v>
      </c>
    </row>
    <row r="301" spans="1:25">
      <c r="A301" s="31" t="str">
        <f>IF([1]FINAL!A301=0,"",[1]FINAL!A301)</f>
        <v>Saša Lukić</v>
      </c>
      <c r="B301" s="31" t="str">
        <f>IF([1]FINAL!B301=0,"",[1]FINAL!B301)</f>
        <v>Lukić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FUL</v>
      </c>
      <c r="F301" s="43">
        <f>IFERROR(VLOOKUP($E301,Table2!$B$1:$C$21,MATCH("MP",Table2!$B$1:$C$1,0),0),"")</f>
        <v>16</v>
      </c>
      <c r="G301" s="32">
        <f>IFERROR(VLOOKUP(A301,PlayingTime!$B$1:$Z$999,MATCH("Min",PlayingTime!$B$2:$Z$2,0),0),0)</f>
        <v>365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365</v>
      </c>
      <c r="L301" s="31">
        <f>IFERROR(VLOOKUP(A301,PlayerStats!$B$1:$Z$999,MATCH("xG",PlayerStats!$B$2:$Z$2,0),0),0)</f>
        <v>0.7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0.7</v>
      </c>
      <c r="Q301" s="31">
        <f>IFERROR(VLOOKUP(A301,PlayerStats!$B$1:$Z$999,MATCH("xAG",PlayerStats!$B$2:$Z$2,0),0),0)</f>
        <v>0.1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0.1</v>
      </c>
      <c r="V301" s="41">
        <f t="shared" si="19"/>
        <v>13</v>
      </c>
      <c r="X301" s="42" t="str">
        <f>API!M301&amp;" "&amp;API!V301</f>
        <v>James Tomkins</v>
      </c>
      <c r="Y301" s="42">
        <f>API!AC301</f>
        <v>1</v>
      </c>
    </row>
    <row r="302" spans="1:25">
      <c r="A302" s="31" t="str">
        <f>IF([1]FINAL!A302=0,"",[1]FINAL!A302)</f>
        <v>Orel Mangala</v>
      </c>
      <c r="B302" s="31" t="str">
        <f>IF([1]FINAL!B302=0,"",[1]FINAL!B302)</f>
        <v>Mangala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NFO</v>
      </c>
      <c r="F302" s="43">
        <f>IFERROR(VLOOKUP($E302,Table2!$B$1:$C$21,MATCH("MP",Table2!$B$1:$C$1,0),0),"")</f>
        <v>16</v>
      </c>
      <c r="G302" s="32">
        <f>IFERROR(VLOOKUP(A302,PlayingTime!$B$1:$Z$999,MATCH("Min",PlayingTime!$B$2:$Z$2,0),0),0)</f>
        <v>1272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1272</v>
      </c>
      <c r="L302" s="31">
        <f>IFERROR(VLOOKUP(A302,PlayerStats!$B$1:$Z$999,MATCH("xG",PlayerStats!$B$2:$Z$2,0),0),0)</f>
        <v>0.3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0.2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0.2</v>
      </c>
      <c r="V302" s="41">
        <f t="shared" si="19"/>
        <v>34</v>
      </c>
      <c r="X302" s="42" t="str">
        <f>API!M302&amp;" "&amp;API!V302</f>
        <v>Joel Ward</v>
      </c>
      <c r="Y302" s="42">
        <f>API!AC302</f>
        <v>35</v>
      </c>
    </row>
    <row r="303" spans="1:25">
      <c r="A303" s="31" t="str">
        <f>IF([1]FINAL!A303=0,"",[1]FINAL!A303)</f>
        <v>Mahmoud Dahoud</v>
      </c>
      <c r="B303" s="31" t="str">
        <f>IF([1]FINAL!B303=0,"",[1]FINAL!B303)</f>
        <v>Dahoud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BHA</v>
      </c>
      <c r="F303" s="43">
        <f>IFERROR(VLOOKUP($E303,Table2!$B$1:$C$21,MATCH("MP",Table2!$B$1:$C$1,0),0),"")</f>
        <v>16</v>
      </c>
      <c r="G303" s="32">
        <f>IFERROR(VLOOKUP(A303,PlayingTime!$B$1:$Z$999,MATCH("Min",PlayingTime!$B$2:$Z$2,0),0),0)</f>
        <v>452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452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0.9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0.9</v>
      </c>
      <c r="V303" s="41">
        <f t="shared" si="19"/>
        <v>14</v>
      </c>
      <c r="X303" s="42" t="str">
        <f>API!M303&amp;" "&amp;API!V303</f>
        <v>Joe Whitworth</v>
      </c>
      <c r="Y303" s="42">
        <f>API!AC303</f>
        <v>0</v>
      </c>
    </row>
    <row r="304" spans="1:25">
      <c r="A304" s="31" t="str">
        <f>IF([1]FINAL!A304=0,"",[1]FINAL!A304)</f>
        <v>Nicolò Zaniolo</v>
      </c>
      <c r="B304" s="31" t="str">
        <f>IF([1]FINAL!B304=0,"",[1]FINAL!B304)</f>
        <v>Zaniolo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AVL</v>
      </c>
      <c r="F304" s="43">
        <f>IFERROR(VLOOKUP($E304,Table2!$B$1:$C$21,MATCH("MP",Table2!$B$1:$C$1,0),0),"")</f>
        <v>16</v>
      </c>
      <c r="G304" s="32">
        <f>IFERROR(VLOOKUP(A304,PlayingTime!$B$1:$Z$999,MATCH("Min",PlayingTime!$B$2:$Z$2,0),0),0)</f>
        <v>469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469</v>
      </c>
      <c r="L304" s="31">
        <f>IFERROR(VLOOKUP(A304,PlayerStats!$B$1:$Z$999,MATCH("xG",PlayerStats!$B$2:$Z$2,0),0),0)</f>
        <v>1.5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1.5</v>
      </c>
      <c r="Q304" s="31">
        <f>IFERROR(VLOOKUP(A304,PlayerStats!$B$1:$Z$999,MATCH("xAG",PlayerStats!$B$2:$Z$2,0),0),0)</f>
        <v>0.7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0.7</v>
      </c>
      <c r="V304" s="41">
        <f t="shared" si="19"/>
        <v>10</v>
      </c>
      <c r="X304" s="42" t="str">
        <f>API!M304&amp;" "&amp;API!V304</f>
        <v>Dean Henderson</v>
      </c>
      <c r="Y304" s="42">
        <f>API!AC304</f>
        <v>0</v>
      </c>
    </row>
    <row r="305" spans="1:25">
      <c r="A305" s="31" t="str">
        <f>IF([1]FINAL!A305=0,"",[1]FINAL!A305)</f>
        <v>Aaron Ramsey</v>
      </c>
      <c r="B305" s="31" t="str">
        <f>IF([1]FINAL!B305=0,"",[1]FINAL!B305)</f>
        <v>A.Ramsey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BUR</v>
      </c>
      <c r="F305" s="43">
        <f>IFERROR(VLOOKUP($E305,Table2!$B$1:$C$21,MATCH("MP",Table2!$B$1:$C$1,0),0),"")</f>
        <v>16</v>
      </c>
      <c r="G305" s="32">
        <f>IFERROR(VLOOKUP(A305,PlayingTime!$B$1:$Z$999,MATCH("Min",PlayingTime!$B$2:$Z$2,0),0),0)</f>
        <v>258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258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0.4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0.4</v>
      </c>
      <c r="V305" s="41">
        <f t="shared" si="19"/>
        <v>10</v>
      </c>
      <c r="X305" s="42" t="str">
        <f>API!M305&amp;" "&amp;API!V305</f>
        <v>Matheus França de Oliveira</v>
      </c>
      <c r="Y305" s="42">
        <f>API!AC305</f>
        <v>2</v>
      </c>
    </row>
    <row r="306" spans="1:25">
      <c r="A306" s="31" t="str">
        <f>IF([1]FINAL!A306=0,"",[1]FINAL!A306)</f>
        <v>Emerson Leite de Souza Junior</v>
      </c>
      <c r="B306" s="31" t="str">
        <f>IF([1]FINAL!B306=0,"",[1]FINAL!B306)</f>
        <v>E.Royal</v>
      </c>
      <c r="C306" s="31" t="str">
        <f>IF([1]FINAL!C306=0,"",[1]FINAL!C306)</f>
        <v>Emerson R</v>
      </c>
      <c r="D306" s="31" t="str">
        <f>IF([1]FINAL!D306=0,"",[1]FINAL!D306)</f>
        <v>Emerson</v>
      </c>
      <c r="E306" s="42" t="str">
        <f>[1]FINAL!M306</f>
        <v>TOT</v>
      </c>
      <c r="F306" s="43">
        <f>IFERROR(VLOOKUP($E306,Table2!$B$1:$C$21,MATCH("MP",Table2!$B$1:$C$1,0),0),"")</f>
        <v>16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510</v>
      </c>
      <c r="K306" s="37">
        <f t="shared" si="16"/>
        <v>510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0.1</v>
      </c>
      <c r="P306" s="39">
        <f t="shared" si="17"/>
        <v>0.1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15</v>
      </c>
      <c r="X306" s="42" t="str">
        <f>API!M306&amp;" "&amp;API!V306</f>
        <v>Jesurun Rak-Sakyi</v>
      </c>
      <c r="Y306" s="42">
        <f>API!AC306</f>
        <v>8</v>
      </c>
    </row>
    <row r="307" spans="1:25">
      <c r="A307" s="31" t="str">
        <f>IF([1]FINAL!A307=0,"",[1]FINAL!A307)</f>
        <v>Sandro Tonali</v>
      </c>
      <c r="B307" s="31" t="str">
        <f>IF([1]FINAL!B307=0,"",[1]FINAL!B307)</f>
        <v>Tonali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NEW</v>
      </c>
      <c r="F307" s="43">
        <f>IFERROR(VLOOKUP($E307,Table2!$B$1:$C$21,MATCH("MP",Table2!$B$1:$C$1,0),0),"")</f>
        <v>16</v>
      </c>
      <c r="G307" s="32">
        <f>IFERROR(VLOOKUP(A307,PlayingTime!$B$1:$Z$999,MATCH("Min",PlayingTime!$B$2:$Z$2,0),0),0)</f>
        <v>438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438</v>
      </c>
      <c r="L307" s="31">
        <f>IFERROR(VLOOKUP(A307,PlayerStats!$B$1:$Z$999,MATCH("xG",PlayerStats!$B$2:$Z$2,0),0),0)</f>
        <v>0.7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0.7</v>
      </c>
      <c r="Q307" s="31">
        <f>IFERROR(VLOOKUP(A307,PlayerStats!$B$1:$Z$999,MATCH("xAG",PlayerStats!$B$2:$Z$2,0),0),0)</f>
        <v>0.6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0.6</v>
      </c>
      <c r="V307" s="41">
        <f t="shared" si="19"/>
        <v>16</v>
      </c>
      <c r="X307" s="42" t="str">
        <f>API!M307&amp;" "&amp;API!V307</f>
        <v>John-Kymani Gordon</v>
      </c>
      <c r="Y307" s="42">
        <f>API!AC307</f>
        <v>0</v>
      </c>
    </row>
    <row r="308" spans="1:25">
      <c r="A308" s="31" t="str">
        <f>IF([1]FINAL!A308=0,"",[1]FINAL!A308)</f>
        <v>James Milner</v>
      </c>
      <c r="B308" s="31" t="str">
        <f>IF([1]FINAL!B308=0,"",[1]FINAL!B308)</f>
        <v>Milner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BHA</v>
      </c>
      <c r="F308" s="43">
        <f>IFERROR(VLOOKUP($E308,Table2!$B$1:$C$21,MATCH("MP",Table2!$B$1:$C$1,0),0),"")</f>
        <v>16</v>
      </c>
      <c r="G308" s="32">
        <f>IFERROR(VLOOKUP(A308,PlayingTime!$B$1:$Z$999,MATCH("Min",PlayingTime!$B$2:$Z$2,0),0),0)</f>
        <v>466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466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0.7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0.7</v>
      </c>
      <c r="V308" s="41">
        <f t="shared" si="19"/>
        <v>14</v>
      </c>
      <c r="X308" s="42" t="str">
        <f>API!M308&amp;" "&amp;API!V308</f>
        <v>Ademola Ola-Adebomi</v>
      </c>
      <c r="Y308" s="42">
        <f>API!AC308</f>
        <v>0</v>
      </c>
    </row>
    <row r="309" spans="1:25">
      <c r="A309" s="31" t="str">
        <f>IF([1]FINAL!A309=0,"",[1]FINAL!A309)</f>
        <v>Adam Lallana</v>
      </c>
      <c r="B309" s="31" t="str">
        <f>IF([1]FINAL!B309=0,"",[1]FINAL!B309)</f>
        <v>Lallana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BHA</v>
      </c>
      <c r="F309" s="43">
        <f>IFERROR(VLOOKUP($E309,Table2!$B$1:$C$21,MATCH("MP",Table2!$B$1:$C$1,0),0),"")</f>
        <v>16</v>
      </c>
      <c r="G309" s="32">
        <f>IFERROR(VLOOKUP(A309,PlayingTime!$B$1:$Z$999,MATCH("Min",PlayingTime!$B$2:$Z$2,0),0),0)</f>
        <v>408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408</v>
      </c>
      <c r="L309" s="31">
        <f>IFERROR(VLOOKUP(A309,PlayerStats!$B$1:$Z$999,MATCH("xG",PlayerStats!$B$2:$Z$2,0),0),0)</f>
        <v>0.1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0.1</v>
      </c>
      <c r="Q309" s="31">
        <f>IFERROR(VLOOKUP(A309,PlayerStats!$B$1:$Z$999,MATCH("xAG",PlayerStats!$B$2:$Z$2,0),0),0)</f>
        <v>0.6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0.6</v>
      </c>
      <c r="V309" s="41">
        <f t="shared" si="19"/>
        <v>14</v>
      </c>
      <c r="X309" s="42" t="str">
        <f>API!M309&amp;" "&amp;API!V309</f>
        <v>David Ozoh</v>
      </c>
      <c r="Y309" s="42">
        <f>API!AC309</f>
        <v>2</v>
      </c>
    </row>
    <row r="310" spans="1:25">
      <c r="A310" s="31" t="str">
        <f>IF([1]FINAL!A310=0,"",[1]FINAL!A310)</f>
        <v>Oliver McBurnie</v>
      </c>
      <c r="B310" s="31" t="str">
        <f>IF([1]FINAL!B310=0,"",[1]FINAL!B310)</f>
        <v>McBurnie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16</v>
      </c>
      <c r="G310" s="32">
        <f>IFERROR(VLOOKUP(A310,PlayingTime!$B$1:$Z$999,MATCH("Min",PlayingTime!$B$2:$Z$2,0),0),0)</f>
        <v>519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519</v>
      </c>
      <c r="L310" s="31">
        <f>IFERROR(VLOOKUP(A310,PlayerStats!$B$1:$Z$999,MATCH("xG",PlayerStats!$B$2:$Z$2,0),0),0)</f>
        <v>2.4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2.4</v>
      </c>
      <c r="Q310" s="31">
        <f>IFERROR(VLOOKUP(A310,PlayerStats!$B$1:$Z$999,MATCH("xAG",PlayerStats!$B$2:$Z$2,0),0),0)</f>
        <v>0.7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0.7</v>
      </c>
      <c r="V310" s="41">
        <f t="shared" si="19"/>
        <v>17</v>
      </c>
      <c r="X310" s="42" t="str">
        <f>API!M310&amp;" "&amp;API!V310</f>
        <v>Jadan Raymond</v>
      </c>
      <c r="Y310" s="42">
        <f>API!AC310</f>
        <v>0</v>
      </c>
    </row>
    <row r="311" spans="1:25">
      <c r="A311" s="31" t="str">
        <f>IF([1]FINAL!A311=0,"",[1]FINAL!A311)</f>
        <v>Cheick Doucouré</v>
      </c>
      <c r="B311" s="31" t="str">
        <f>IF([1]FINAL!B311=0,"",[1]FINAL!B311)</f>
        <v>C.Doucouré</v>
      </c>
      <c r="C311" s="31" t="str">
        <f>IF([1]FINAL!C311=0,"",[1]FINAL!C311)</f>
        <v>C.Doucoure</v>
      </c>
      <c r="D311" s="31" t="str">
        <f>IF([1]FINAL!D311=0,"",[1]FINAL!D311)</f>
        <v>Abdoulaye Doucoure</v>
      </c>
      <c r="E311" s="42" t="str">
        <f>[1]FINAL!M311</f>
        <v>CRY</v>
      </c>
      <c r="F311" s="43">
        <f>IFERROR(VLOOKUP($E311,Table2!$B$1:$C$21,MATCH("MP",Table2!$B$1:$C$1,0),0),"")</f>
        <v>16</v>
      </c>
      <c r="G311" s="32">
        <f>IFERROR(VLOOKUP(A311,PlayingTime!$B$1:$Z$999,MATCH("Min",PlayingTime!$B$2:$Z$2,0),0),0)</f>
        <v>919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919</v>
      </c>
      <c r="L311" s="31">
        <f>IFERROR(VLOOKUP(A311,PlayerStats!$B$1:$Z$999,MATCH("xG",PlayerStats!$B$2:$Z$2,0),0),0)</f>
        <v>0.3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0.3</v>
      </c>
      <c r="Q311" s="31">
        <f>IFERROR(VLOOKUP(A311,PlayerStats!$B$1:$Z$999,MATCH("xAG",PlayerStats!$B$2:$Z$2,0),0),0)</f>
        <v>0.7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0.7</v>
      </c>
      <c r="V311" s="41">
        <f t="shared" si="19"/>
        <v>21</v>
      </c>
      <c r="X311" s="42" t="str">
        <f>API!M311&amp;" "&amp;API!V311</f>
        <v>André Tavares Gomes</v>
      </c>
      <c r="Y311" s="42">
        <f>API!AC311</f>
        <v>0</v>
      </c>
    </row>
    <row r="312" spans="1:25">
      <c r="A312" s="31" t="str">
        <f>IF([1]FINAL!A312=0,"",[1]FINAL!A312)</f>
        <v>Moisés Caicedo Corozo</v>
      </c>
      <c r="B312" s="31" t="str">
        <f>IF([1]FINAL!B312=0,"",[1]FINAL!B312)</f>
        <v>Caicedo</v>
      </c>
      <c r="C312" s="31" t="str">
        <f>IF([1]FINAL!C312=0,"",[1]FINAL!C312)</f>
        <v>Moises Caicedo</v>
      </c>
      <c r="D312" s="31" t="str">
        <f>IF([1]FINAL!D312=0,"",[1]FINAL!D312)</f>
        <v>Moisés Caicedo</v>
      </c>
      <c r="E312" s="42" t="str">
        <f>[1]FINAL!M312</f>
        <v>CHE</v>
      </c>
      <c r="F312" s="43">
        <f>IFERROR(VLOOKUP($E312,Table2!$B$1:$C$21,MATCH("MP",Table2!$B$1:$C$1,0),0),"")</f>
        <v>16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1094</v>
      </c>
      <c r="K312" s="37">
        <f t="shared" si="16"/>
        <v>1094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0.2</v>
      </c>
      <c r="P312" s="39">
        <f t="shared" si="17"/>
        <v>0.2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0.9</v>
      </c>
      <c r="U312" s="39">
        <f t="shared" si="18"/>
        <v>0.9</v>
      </c>
      <c r="V312" s="41">
        <f t="shared" si="19"/>
        <v>25</v>
      </c>
      <c r="X312" s="42" t="str">
        <f>API!M312&amp;" "&amp;API!V312</f>
        <v>Jarrad Branthwaite</v>
      </c>
      <c r="Y312" s="42">
        <f>API!AC312</f>
        <v>43</v>
      </c>
    </row>
    <row r="313" spans="1:25">
      <c r="A313" s="31" t="str">
        <f>IF([1]FINAL!A313=0,"",[1]FINAL!A313)</f>
        <v>Amari'i Bell</v>
      </c>
      <c r="B313" s="31" t="str">
        <f>IF([1]FINAL!B313=0,"",[1]FINAL!B313)</f>
        <v>Bell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LUT</v>
      </c>
      <c r="F313" s="43">
        <f>IFERROR(VLOOKUP($E313,Table2!$B$1:$C$21,MATCH("MP",Table2!$B$1:$C$1,0),0),"")</f>
        <v>16</v>
      </c>
      <c r="G313" s="32">
        <f>IFERROR(VLOOKUP(A313,PlayingTime!$B$1:$Z$999,MATCH("Min",PlayingTime!$B$2:$Z$2,0),0),0)</f>
        <v>920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920</v>
      </c>
      <c r="L313" s="31">
        <f>IFERROR(VLOOKUP(A313,PlayerStats!$B$1:$Z$999,MATCH("xG",PlayerStats!$B$2:$Z$2,0),0),0)</f>
        <v>0.3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0.3</v>
      </c>
      <c r="Q313" s="31">
        <f>IFERROR(VLOOKUP(A313,PlayerStats!$B$1:$Z$999,MATCH("xAG",PlayerStats!$B$2:$Z$2,0),0),0)</f>
        <v>0.4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0.4</v>
      </c>
      <c r="V313" s="41">
        <f t="shared" si="19"/>
        <v>13</v>
      </c>
      <c r="X313" s="42" t="str">
        <f>API!M313&amp;" "&amp;API!V313</f>
        <v>Dominic Calvert-Lewin</v>
      </c>
      <c r="Y313" s="42">
        <f>API!AC313</f>
        <v>38</v>
      </c>
    </row>
    <row r="314" spans="1:25">
      <c r="A314" s="31" t="str">
        <f>IF([1]FINAL!A314=0,"",[1]FINAL!A314)</f>
        <v>Ibrahim Sangaré</v>
      </c>
      <c r="B314" s="31" t="str">
        <f>IF([1]FINAL!B314=0,"",[1]FINAL!B314)</f>
        <v>Sangaré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NFO</v>
      </c>
      <c r="F314" s="43">
        <f>IFERROR(VLOOKUP($E314,Table2!$B$1:$C$21,MATCH("MP",Table2!$B$1:$C$1,0),0),"")</f>
        <v>16</v>
      </c>
      <c r="G314" s="32">
        <f>IFERROR(VLOOKUP(A314,PlayingTime!$B$1:$Z$999,MATCH("Min",PlayingTime!$B$2:$Z$2,0),0),0)</f>
        <v>751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751</v>
      </c>
      <c r="L314" s="31">
        <f>IFERROR(VLOOKUP(A314,PlayerStats!$B$1:$Z$999,MATCH("xG",PlayerStats!$B$2:$Z$2,0),0),0)</f>
        <v>0.6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0.6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18</v>
      </c>
      <c r="X314" s="42" t="str">
        <f>API!M314&amp;" "&amp;API!V314</f>
        <v>Seamus Coleman</v>
      </c>
      <c r="Y314" s="42">
        <f>API!AC314</f>
        <v>6</v>
      </c>
    </row>
    <row r="315" spans="1:25">
      <c r="A315" s="31" t="str">
        <f>IF([1]FINAL!A315=0,"",[1]FINAL!A315)</f>
        <v>Aaron Hickey</v>
      </c>
      <c r="B315" s="31" t="str">
        <f>IF([1]FINAL!B315=0,"",[1]FINAL!B315)</f>
        <v>Hickey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BRE</v>
      </c>
      <c r="F315" s="43">
        <f>IFERROR(VLOOKUP($E315,Table2!$B$1:$C$21,MATCH("MP",Table2!$B$1:$C$1,0),0),"")</f>
        <v>16</v>
      </c>
      <c r="G315" s="32">
        <f>IFERROR(VLOOKUP(A315,PlayingTime!$B$1:$Z$999,MATCH("Min",PlayingTime!$B$2:$Z$2,0),0),0)</f>
        <v>713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713</v>
      </c>
      <c r="L315" s="31">
        <f>IFERROR(VLOOKUP(A315,PlayerStats!$B$1:$Z$999,MATCH("xG",PlayerStats!$B$2:$Z$2,0),0),0)</f>
        <v>0.2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0.2</v>
      </c>
      <c r="Q315" s="31">
        <f>IFERROR(VLOOKUP(A315,PlayerStats!$B$1:$Z$999,MATCH("xAG",PlayerStats!$B$2:$Z$2,0),0),0)</f>
        <v>0.1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0.1</v>
      </c>
      <c r="V315" s="41">
        <f t="shared" si="19"/>
        <v>17</v>
      </c>
      <c r="X315" s="42" t="str">
        <f>API!M315&amp;" "&amp;API!V315</f>
        <v>Dele Alli</v>
      </c>
      <c r="Y315" s="42">
        <f>API!AC315</f>
        <v>0</v>
      </c>
    </row>
    <row r="316" spans="1:25">
      <c r="A316" s="31" t="str">
        <f>IF([1]FINAL!A316=0,"",[1]FINAL!A316)</f>
        <v>Lucas Tolentino Coelho de Lima</v>
      </c>
      <c r="B316" s="31" t="str">
        <f>IF([1]FINAL!B316=0,"",[1]FINAL!B316)</f>
        <v>L.Paquetá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WHU</v>
      </c>
      <c r="F316" s="43">
        <f>IFERROR(VLOOKUP($E316,Table2!$B$1:$C$21,MATCH("MP",Table2!$B$1:$C$1,0),0),"")</f>
        <v>16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43</v>
      </c>
      <c r="X316" s="42" t="str">
        <f>API!M316&amp;" "&amp;API!V316</f>
        <v>Abdoulaye Doucouré</v>
      </c>
      <c r="Y316" s="42">
        <f>API!AC316</f>
        <v>75</v>
      </c>
    </row>
    <row r="317" spans="1:25">
      <c r="A317" s="31" t="str">
        <f>IF([1]FINAL!A317=0,"",[1]FINAL!A317)</f>
        <v>Danilo dos Santos de Oliveira</v>
      </c>
      <c r="B317" s="31" t="str">
        <f>IF([1]FINAL!B317=0,"",[1]FINAL!B317)</f>
        <v>Danilo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16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459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459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0.2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0.2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0.1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0.1</v>
      </c>
      <c r="V317" s="41">
        <f t="shared" si="19"/>
        <v>12</v>
      </c>
      <c r="X317" s="42" t="str">
        <f>API!M317&amp;" "&amp;API!V317</f>
        <v>James Garner</v>
      </c>
      <c r="Y317" s="42">
        <f>API!AC317</f>
        <v>41</v>
      </c>
    </row>
    <row r="318" spans="1:25">
      <c r="A318" s="31" t="str">
        <f>IF([1]FINAL!A318=0,"",[1]FINAL!A318)</f>
        <v>Auston Trusty</v>
      </c>
      <c r="B318" s="31" t="str">
        <f>IF([1]FINAL!B318=0,"",[1]FINAL!B318)</f>
        <v>Trusty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SHU</v>
      </c>
      <c r="F318" s="43">
        <f>IFERROR(VLOOKUP($E318,Table2!$B$1:$C$21,MATCH("MP",Table2!$B$1:$C$1,0),0),"")</f>
        <v>16</v>
      </c>
      <c r="G318" s="32">
        <f>IFERROR(VLOOKUP(A318,PlayingTime!$B$1:$Z$999,MATCH("Min",PlayingTime!$B$2:$Z$2,0),0),0)</f>
        <v>824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824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14</v>
      </c>
      <c r="X318" s="42" t="str">
        <f>API!M318&amp;" "&amp;API!V318</f>
        <v>Jean-Philippe Gbamin</v>
      </c>
      <c r="Y318" s="42">
        <f>API!AC318</f>
        <v>0</v>
      </c>
    </row>
    <row r="319" spans="1:25">
      <c r="A319" s="31" t="str">
        <f>IF([1]FINAL!A319=0,"",[1]FINAL!A319)</f>
        <v>Boubacar Kamara</v>
      </c>
      <c r="B319" s="31" t="str">
        <f>IF([1]FINAL!B319=0,"",[1]FINAL!B319)</f>
        <v>Kamara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AVL</v>
      </c>
      <c r="F319" s="43">
        <f>IFERROR(VLOOKUP($E319,Table2!$B$1:$C$21,MATCH("MP",Table2!$B$1:$C$1,0),0),"")</f>
        <v>16</v>
      </c>
      <c r="G319" s="32">
        <f>IFERROR(VLOOKUP(A319,PlayingTime!$B$1:$Z$999,MATCH("Min",PlayingTime!$B$2:$Z$2,0),0),0)</f>
        <v>1256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1256</v>
      </c>
      <c r="L319" s="31">
        <f>IFERROR(VLOOKUP(A319,PlayerStats!$B$1:$Z$999,MATCH("xG",PlayerStats!$B$2:$Z$2,0),0),0)</f>
        <v>0.1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0.1</v>
      </c>
      <c r="Q319" s="31">
        <f>IFERROR(VLOOKUP(A319,PlayerStats!$B$1:$Z$999,MATCH("xAG",PlayerStats!$B$2:$Z$2,0),0),0)</f>
        <v>1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1</v>
      </c>
      <c r="V319" s="41">
        <f t="shared" si="19"/>
        <v>29</v>
      </c>
      <c r="X319" s="42" t="str">
        <f>API!M319&amp;" "&amp;API!V319</f>
        <v>Ben Godfrey</v>
      </c>
      <c r="Y319" s="42">
        <f>API!AC319</f>
        <v>1</v>
      </c>
    </row>
    <row r="320" spans="1:25">
      <c r="A320" s="31" t="str">
        <f>IF([1]FINAL!A320=0,"",[1]FINAL!A320)</f>
        <v>Matheus Luiz Nunes</v>
      </c>
      <c r="B320" s="31" t="str">
        <f>IF([1]FINAL!B320=0,"",[1]FINAL!B320)</f>
        <v>Matheus N.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MCI</v>
      </c>
      <c r="F320" s="43">
        <f>IFERROR(VLOOKUP($E320,Table2!$B$1:$C$21,MATCH("MP",Table2!$B$1:$C$1,0),0),"")</f>
        <v>16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13</v>
      </c>
      <c r="X320" s="42" t="str">
        <f>API!M320&amp;" "&amp;API!V320</f>
        <v>Demarai Gray</v>
      </c>
      <c r="Y320" s="42">
        <f>API!AC320</f>
        <v>0</v>
      </c>
    </row>
    <row r="321" spans="1:25">
      <c r="A321" s="31" t="str">
        <f>IF([1]FINAL!A321=0,"",[1]FINAL!A321)</f>
        <v>Marc Cucurella Saseta</v>
      </c>
      <c r="B321" s="31" t="str">
        <f>IF([1]FINAL!B321=0,"",[1]FINAL!B321)</f>
        <v>Cucurella</v>
      </c>
      <c r="C321" s="31" t="str">
        <f>IF([1]FINAL!C321=0,"",[1]FINAL!C321)</f>
        <v>Marc Cucurella</v>
      </c>
      <c r="D321" s="31" t="str">
        <f>IF([1]FINAL!D321=0,"",[1]FINAL!D321)</f>
        <v/>
      </c>
      <c r="E321" s="42" t="str">
        <f>[1]FINAL!M321</f>
        <v>CHE</v>
      </c>
      <c r="F321" s="43">
        <f>IFERROR(VLOOKUP($E321,Table2!$B$1:$C$21,MATCH("MP",Table2!$B$1:$C$1,0),0),"")</f>
        <v>16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703</v>
      </c>
      <c r="J321" s="32">
        <f>IFERROR(VLOOKUP(D321,PlayingTime!$B$1:$Z$999,MATCH("Min",PlayingTime!$B$2:$Z$2,0),0),0)</f>
        <v>0</v>
      </c>
      <c r="K321" s="37">
        <f t="shared" si="16"/>
        <v>703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0.8</v>
      </c>
      <c r="O321" s="31">
        <f>IFERROR(VLOOKUP(D321,PlayerStats!$B$1:$Z$999,MATCH("xG",PlayerStats!$B$2:$Z$2,0),0),0)</f>
        <v>0</v>
      </c>
      <c r="P321" s="39">
        <f t="shared" si="17"/>
        <v>0.8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0.2</v>
      </c>
      <c r="T321" s="31">
        <f>IFERROR(VLOOKUP(D321,PlayerStats!$B$1:$Z$999,MATCH("xAG",PlayerStats!$B$2:$Z$2,0),0),0)</f>
        <v>0</v>
      </c>
      <c r="U321" s="39">
        <f t="shared" si="18"/>
        <v>0.2</v>
      </c>
      <c r="V321" s="41">
        <f t="shared" si="19"/>
        <v>10</v>
      </c>
      <c r="X321" s="42" t="str">
        <f>API!M321&amp;" "&amp;API!V321</f>
        <v>Idrissa Gueye</v>
      </c>
      <c r="Y321" s="42">
        <f>API!AC321</f>
        <v>26</v>
      </c>
    </row>
    <row r="322" spans="1:25">
      <c r="A322" s="31" t="str">
        <f>IF([1]FINAL!A322=0,"",[1]FINAL!A322)</f>
        <v>Jack Robinson</v>
      </c>
      <c r="B322" s="31" t="str">
        <f>IF([1]FINAL!B322=0,"",[1]FINAL!B322)</f>
        <v>Robinson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SHU</v>
      </c>
      <c r="F322" s="43">
        <f>IFERROR(VLOOKUP($E322,Table2!$B$1:$C$21,MATCH("MP",Table2!$B$1:$C$1,0),0),"")</f>
        <v>16</v>
      </c>
      <c r="G322" s="32">
        <f>IFERROR(VLOOKUP(A322,PlayingTime!$B$1:$Z$999,MATCH("Min",PlayingTime!$B$2:$Z$2,0),0),0)</f>
        <v>1395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1395</v>
      </c>
      <c r="L322" s="31">
        <f>IFERROR(VLOOKUP(A322,PlayerStats!$B$1:$Z$999,MATCH("xG",PlayerStats!$B$2:$Z$2,0),0),0)</f>
        <v>0.5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0.5</v>
      </c>
      <c r="Q322" s="31">
        <f>IFERROR(VLOOKUP(A322,PlayerStats!$B$1:$Z$999,MATCH("xAG",PlayerStats!$B$2:$Z$2,0),0),0)</f>
        <v>0.4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0.4</v>
      </c>
      <c r="V322" s="41">
        <f t="shared" si="19"/>
        <v>17</v>
      </c>
      <c r="X322" s="42" t="str">
        <f>API!M322&amp;" "&amp;API!V322</f>
        <v>Mason Holgate</v>
      </c>
      <c r="Y322" s="42">
        <f>API!AC322</f>
        <v>0</v>
      </c>
    </row>
    <row r="323" spans="1:25">
      <c r="A323" s="31" t="str">
        <f>IF([1]FINAL!A323=0,"",[1]FINAL!A323)</f>
        <v>Sofyan Amrabat</v>
      </c>
      <c r="B323" s="31" t="str">
        <f>IF([1]FINAL!B323=0,"",[1]FINAL!B323)</f>
        <v>Amrabat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MUN</v>
      </c>
      <c r="F323" s="43">
        <f>IFERROR(VLOOKUP($E323,Table2!$B$1:$C$21,MATCH("MP",Table2!$B$1:$C$1,0),0),"")</f>
        <v>16</v>
      </c>
      <c r="G323" s="32">
        <f>IFERROR(VLOOKUP(A323,PlayingTime!$B$1:$Z$999,MATCH("Min",PlayingTime!$B$2:$Z$2,0),0),0)</f>
        <v>523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523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0.2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12</v>
      </c>
      <c r="X323" s="42" t="str">
        <f>API!M323&amp;" "&amp;API!V323</f>
        <v>Michael Keane</v>
      </c>
      <c r="Y323" s="42">
        <f>API!AC323</f>
        <v>2</v>
      </c>
    </row>
    <row r="324" spans="1:25">
      <c r="A324" s="31" t="str">
        <f>IF([1]FINAL!A324=0,"",[1]FINAL!A324)</f>
        <v>Joe Rothwell</v>
      </c>
      <c r="B324" s="31" t="str">
        <f>IF([1]FINAL!B324=0,"",[1]FINAL!B324)</f>
        <v>Rothwell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BOU</v>
      </c>
      <c r="F324" s="43">
        <f>IFERROR(VLOOKUP($E324,Table2!$B$1:$C$21,MATCH("MP",Table2!$B$1:$C$1,0),0),"")</f>
        <v>16</v>
      </c>
      <c r="G324" s="32">
        <f>IFERROR(VLOOKUP(A324,PlayingTime!$B$1:$Z$999,MATCH("Min",PlayingTime!$B$2:$Z$2,0),0),0)</f>
        <v>365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365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0.2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0.2</v>
      </c>
      <c r="V324" s="41">
        <f t="shared" si="23"/>
        <v>12</v>
      </c>
      <c r="X324" s="42" t="str">
        <f>API!M324&amp;" "&amp;API!V324</f>
        <v>Dwight McNeil</v>
      </c>
      <c r="Y324" s="42">
        <f>API!AC324</f>
        <v>48</v>
      </c>
    </row>
    <row r="325" spans="1:25">
      <c r="A325" s="31" t="str">
        <f>IF([1]FINAL!A325=0,"",[1]FINAL!A325)</f>
        <v>Chris Basham</v>
      </c>
      <c r="B325" s="31" t="str">
        <f>IF([1]FINAL!B325=0,"",[1]FINAL!B325)</f>
        <v>Basham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16</v>
      </c>
      <c r="G325" s="32">
        <f>IFERROR(VLOOKUP(A325,PlayingTime!$B$1:$Z$999,MATCH("Min",PlayingTime!$B$2:$Z$2,0),0),0)</f>
        <v>321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321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0.3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0.3</v>
      </c>
      <c r="V325" s="41">
        <f t="shared" si="23"/>
        <v>8</v>
      </c>
      <c r="X325" s="42" t="str">
        <f>API!M325&amp;" "&amp;API!V325</f>
        <v>Vitalii Mykolenko</v>
      </c>
      <c r="Y325" s="42">
        <f>API!AC325</f>
        <v>62</v>
      </c>
    </row>
    <row r="326" spans="1:25">
      <c r="A326" s="31" t="str">
        <f>IF([1]FINAL!A326=0,"",[1]FINAL!A326)</f>
        <v>Reece Burke</v>
      </c>
      <c r="B326" s="31" t="str">
        <f>IF([1]FINAL!B326=0,"",[1]FINAL!B326)</f>
        <v>Burke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LUT</v>
      </c>
      <c r="F326" s="43">
        <f>IFERROR(VLOOKUP($E326,Table2!$B$1:$C$21,MATCH("MP",Table2!$B$1:$C$1,0),0),"")</f>
        <v>16</v>
      </c>
      <c r="G326" s="32">
        <f>IFERROR(VLOOKUP(A326,PlayingTime!$B$1:$Z$999,MATCH("Min",PlayingTime!$B$2:$Z$2,0),0),0)</f>
        <v>595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595</v>
      </c>
      <c r="L326" s="31">
        <f>IFERROR(VLOOKUP(A326,PlayerStats!$B$1:$Z$999,MATCH("xG",PlayerStats!$B$2:$Z$2,0),0),0)</f>
        <v>0.4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0.4</v>
      </c>
      <c r="Q326" s="31">
        <f>IFERROR(VLOOKUP(A326,PlayerStats!$B$1:$Z$999,MATCH("xAG",PlayerStats!$B$2:$Z$2,0),0),0)</f>
        <v>0.4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0.4</v>
      </c>
      <c r="V326" s="41">
        <f t="shared" si="23"/>
        <v>13</v>
      </c>
      <c r="X326" s="42" t="str">
        <f>API!M326&amp;" "&amp;API!V326</f>
        <v>Amadou Onana</v>
      </c>
      <c r="Y326" s="42">
        <f>API!AC326</f>
        <v>23</v>
      </c>
    </row>
    <row r="327" spans="1:25">
      <c r="A327" s="31" t="str">
        <f>IF([1]FINAL!A327=0,"",[1]FINAL!A327)</f>
        <v>Adam Webster</v>
      </c>
      <c r="B327" s="31" t="str">
        <f>IF([1]FINAL!B327=0,"",[1]FINAL!B327)</f>
        <v>Webster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BHA</v>
      </c>
      <c r="F327" s="43">
        <f>IFERROR(VLOOKUP($E327,Table2!$B$1:$C$21,MATCH("MP",Table2!$B$1:$C$1,0),0),"")</f>
        <v>16</v>
      </c>
      <c r="G327" s="32">
        <f>IFERROR(VLOOKUP(A327,PlayingTime!$B$1:$Z$999,MATCH("Min",PlayingTime!$B$2:$Z$2,0),0),0)</f>
        <v>540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540</v>
      </c>
      <c r="L327" s="31">
        <f>IFERROR(VLOOKUP(A327,PlayerStats!$B$1:$Z$999,MATCH("xG",PlayerStats!$B$2:$Z$2,0),0),0)</f>
        <v>0.2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5</v>
      </c>
      <c r="X327" s="42" t="str">
        <f>API!M327&amp;" "&amp;API!V327</f>
        <v>Nathan Patterson</v>
      </c>
      <c r="Y327" s="42">
        <f>API!AC327</f>
        <v>26</v>
      </c>
    </row>
    <row r="328" spans="1:25">
      <c r="A328" s="31" t="str">
        <f>IF([1]FINAL!A328=0,"",[1]FINAL!A328)</f>
        <v>Idrissa Gueye</v>
      </c>
      <c r="B328" s="31" t="str">
        <f>IF([1]FINAL!B328=0,"",[1]FINAL!B328)</f>
        <v>Gana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EVE</v>
      </c>
      <c r="F328" s="43">
        <f>IFERROR(VLOOKUP($E328,Table2!$B$1:$C$21,MATCH("MP",Table2!$B$1:$C$1,0),0),"")</f>
        <v>16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26</v>
      </c>
      <c r="X328" s="42" t="str">
        <f>API!M328&amp;" "&amp;API!V328</f>
        <v>Jordan Pickford</v>
      </c>
      <c r="Y328" s="42">
        <f>API!AC328</f>
        <v>56</v>
      </c>
    </row>
    <row r="329" spans="1:25">
      <c r="A329" s="31" t="str">
        <f>IF([1]FINAL!A329=0,"",[1]FINAL!A329)</f>
        <v>Carlos Baleba</v>
      </c>
      <c r="B329" s="31" t="str">
        <f>IF([1]FINAL!B329=0,"",[1]FINAL!B329)</f>
        <v>Baleba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BHA</v>
      </c>
      <c r="F329" s="43">
        <f>IFERROR(VLOOKUP($E329,Table2!$B$1:$C$21,MATCH("MP",Table2!$B$1:$C$1,0),0),"")</f>
        <v>16</v>
      </c>
      <c r="G329" s="32">
        <f>IFERROR(VLOOKUP(A329,PlayingTime!$B$1:$Z$999,MATCH("Min",PlayingTime!$B$2:$Z$2,0),0),0)</f>
        <v>478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478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12</v>
      </c>
      <c r="X329" s="42" t="str">
        <f>API!M329&amp;" "&amp;API!V329</f>
        <v>Ellis Simms</v>
      </c>
      <c r="Y329" s="42">
        <f>API!AC329</f>
        <v>0</v>
      </c>
    </row>
    <row r="330" spans="1:25">
      <c r="A330" s="31" t="str">
        <f>IF([1]FINAL!A330=0,"",[1]FINAL!A330)</f>
        <v>Danny Welbeck</v>
      </c>
      <c r="B330" s="31" t="str">
        <f>IF([1]FINAL!B330=0,"",[1]FINAL!B330)</f>
        <v>Welbeck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BHA</v>
      </c>
      <c r="F330" s="43">
        <f>IFERROR(VLOOKUP($E330,Table2!$B$1:$C$21,MATCH("MP",Table2!$B$1:$C$1,0),0),"")</f>
        <v>16</v>
      </c>
      <c r="G330" s="32">
        <f>IFERROR(VLOOKUP(A330,PlayingTime!$B$1:$Z$999,MATCH("Min",PlayingTime!$B$2:$Z$2,0),0),0)</f>
        <v>408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408</v>
      </c>
      <c r="L330" s="31">
        <f>IFERROR(VLOOKUP(A330,PlayerStats!$B$1:$Z$999,MATCH("xG",PlayerStats!$B$2:$Z$2,0),0),0)</f>
        <v>1.1000000000000001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1.1000000000000001</v>
      </c>
      <c r="Q330" s="31">
        <f>IFERROR(VLOOKUP(A330,PlayerStats!$B$1:$Z$999,MATCH("xAG",PlayerStats!$B$2:$Z$2,0),0),0)</f>
        <v>0.3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0.3</v>
      </c>
      <c r="V330" s="41">
        <f t="shared" si="23"/>
        <v>15</v>
      </c>
      <c r="X330" s="42" t="str">
        <f>API!M330&amp;" "&amp;API!V330</f>
        <v>James Tarkowski</v>
      </c>
      <c r="Y330" s="42">
        <f>API!AC330</f>
        <v>58</v>
      </c>
    </row>
    <row r="331" spans="1:25">
      <c r="A331" s="31" t="str">
        <f>IF([1]FINAL!A331=0,"",[1]FINAL!A331)</f>
        <v>Ameen Al-Dakhil</v>
      </c>
      <c r="B331" s="31" t="str">
        <f>IF([1]FINAL!B331=0,"",[1]FINAL!B331)</f>
        <v>Al-Dakhil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BUR</v>
      </c>
      <c r="F331" s="43">
        <f>IFERROR(VLOOKUP($E331,Table2!$B$1:$C$21,MATCH("MP",Table2!$B$1:$C$1,0),0),"")</f>
        <v>16</v>
      </c>
      <c r="G331" s="32">
        <f>IFERROR(VLOOKUP(A331,PlayingTime!$B$1:$Z$999,MATCH("Min",PlayingTime!$B$2:$Z$2,0),0),0)</f>
        <v>855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855</v>
      </c>
      <c r="L331" s="31">
        <f>IFERROR(VLOOKUP(A331,PlayerStats!$B$1:$Z$999,MATCH("xG",PlayerStats!$B$2:$Z$2,0),0),0)</f>
        <v>0.2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0.2</v>
      </c>
      <c r="Q331" s="31">
        <f>IFERROR(VLOOKUP(A331,PlayerStats!$B$1:$Z$999,MATCH("xAG",PlayerStats!$B$2:$Z$2,0),0),0)</f>
        <v>0.1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0.1</v>
      </c>
      <c r="V331" s="41">
        <f t="shared" si="23"/>
        <v>9</v>
      </c>
      <c r="X331" s="42" t="str">
        <f>API!M331&amp;" "&amp;API!V331</f>
        <v>João Neves Virgínia</v>
      </c>
      <c r="Y331" s="42">
        <f>API!AC331</f>
        <v>0</v>
      </c>
    </row>
    <row r="332" spans="1:25">
      <c r="A332" s="31" t="str">
        <f>IF([1]FINAL!A332=0,"",[1]FINAL!A332)</f>
        <v>Ryan Giles</v>
      </c>
      <c r="B332" s="31" t="str">
        <f>IF([1]FINAL!B332=0,"",[1]FINAL!B332)</f>
        <v>Giles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LUT</v>
      </c>
      <c r="F332" s="43">
        <f>IFERROR(VLOOKUP($E332,Table2!$B$1:$C$21,MATCH("MP",Table2!$B$1:$C$1,0),0),"")</f>
        <v>16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9</v>
      </c>
      <c r="X332" s="42" t="str">
        <f>API!M332&amp;" "&amp;API!V332</f>
        <v>Andy Lonergan</v>
      </c>
      <c r="Y332" s="42">
        <f>API!AC332</f>
        <v>0</v>
      </c>
    </row>
    <row r="333" spans="1:25">
      <c r="A333" s="31" t="str">
        <f>IF([1]FINAL!A333=0,"",[1]FINAL!A333)</f>
        <v>Matheus Luiz Nunes</v>
      </c>
      <c r="B333" s="31" t="str">
        <f>IF([1]FINAL!B333=0,"",[1]FINAL!B333)</f>
        <v>Matheus N.</v>
      </c>
      <c r="C333" s="31" t="str">
        <f>IF([1]FINAL!C333=0,"",[1]FINAL!C333)</f>
        <v>Nunes</v>
      </c>
      <c r="D333" s="31" t="str">
        <f>IF([1]FINAL!D333=0,"",[1]FINAL!D333)</f>
        <v>Matheus Nunes</v>
      </c>
      <c r="E333" s="42" t="str">
        <f>[1]FINAL!M333</f>
        <v>MCI</v>
      </c>
      <c r="F333" s="43">
        <f>IFERROR(VLOOKUP($E333,Table2!$B$1:$C$21,MATCH("MP",Table2!$B$1:$C$1,0),0),"")</f>
        <v>16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233</v>
      </c>
      <c r="K333" s="37">
        <f t="shared" si="20"/>
        <v>233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0.1</v>
      </c>
      <c r="U333" s="39">
        <f t="shared" si="22"/>
        <v>0.1</v>
      </c>
      <c r="V333" s="41">
        <f t="shared" si="23"/>
        <v>13</v>
      </c>
      <c r="X333" s="42" t="str">
        <f>API!M333&amp;" "&amp;API!V333</f>
        <v>Ashley Young</v>
      </c>
      <c r="Y333" s="42">
        <f>API!AC333</f>
        <v>26</v>
      </c>
    </row>
    <row r="334" spans="1:25">
      <c r="A334" s="31" t="str">
        <f>IF([1]FINAL!A334=0,"",[1]FINAL!A334)</f>
        <v>Pierre-Emile Højbjerg</v>
      </c>
      <c r="B334" s="31" t="str">
        <f>IF([1]FINAL!B334=0,"",[1]FINAL!B334)</f>
        <v>Højbjerg</v>
      </c>
      <c r="C334" s="31" t="str">
        <f>IF([1]FINAL!C334=0,"",[1]FINAL!C334)</f>
        <v>Pierre Højbjerg</v>
      </c>
      <c r="D334" s="31" t="str">
        <f>IF([1]FINAL!D334=0,"",[1]FINAL!D334)</f>
        <v>Pierre-Emile Hojbjerg</v>
      </c>
      <c r="E334" s="42" t="str">
        <f>[1]FINAL!M334</f>
        <v>TOT</v>
      </c>
      <c r="F334" s="43">
        <f>IFERROR(VLOOKUP($E334,Table2!$B$1:$C$21,MATCH("MP",Table2!$B$1:$C$1,0),0),"")</f>
        <v>16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570</v>
      </c>
      <c r="J334" s="32">
        <f>IFERROR(VLOOKUP(D334,PlayingTime!$B$1:$Z$999,MATCH("Min",PlayingTime!$B$2:$Z$2,0),0),0)</f>
        <v>0</v>
      </c>
      <c r="K334" s="37">
        <f t="shared" si="20"/>
        <v>570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0.2</v>
      </c>
      <c r="O334" s="31">
        <f>IFERROR(VLOOKUP(D334,PlayerStats!$B$1:$Z$999,MATCH("xG",PlayerStats!$B$2:$Z$2,0),0),0)</f>
        <v>0</v>
      </c>
      <c r="P334" s="39">
        <f t="shared" si="21"/>
        <v>0.2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16</v>
      </c>
      <c r="X334" s="42" t="str">
        <f>API!M334&amp;" "&amp;API!V334</f>
        <v>Arnaut Danjuma Groeneveld</v>
      </c>
      <c r="Y334" s="42">
        <f>API!AC334</f>
        <v>17</v>
      </c>
    </row>
    <row r="335" spans="1:25">
      <c r="A335" s="31" t="str">
        <f>IF([1]FINAL!A335=0,"",[1]FINAL!A335)</f>
        <v>Yves Bissouma</v>
      </c>
      <c r="B335" s="31" t="str">
        <f>IF([1]FINAL!B335=0,"",[1]FINAL!B335)</f>
        <v>Bissouma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16</v>
      </c>
      <c r="G335" s="32">
        <f>IFERROR(VLOOKUP(A335,PlayingTime!$B$1:$Z$999,MATCH("Min",PlayingTime!$B$2:$Z$2,0),0),0)</f>
        <v>1138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1138</v>
      </c>
      <c r="L335" s="31">
        <f>IFERROR(VLOOKUP(A335,PlayerStats!$B$1:$Z$999,MATCH("xG",PlayerStats!$B$2:$Z$2,0),0),0)</f>
        <v>1.2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1.2</v>
      </c>
      <c r="Q335" s="31">
        <f>IFERROR(VLOOKUP(A335,PlayerStats!$B$1:$Z$999,MATCH("xAG",PlayerStats!$B$2:$Z$2,0),0),0)</f>
        <v>0.3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0.3</v>
      </c>
      <c r="V335" s="41">
        <f t="shared" si="23"/>
        <v>24</v>
      </c>
      <c r="X335" s="42" t="str">
        <f>API!M335&amp;" "&amp;API!V335</f>
        <v>Lewis Dobbin</v>
      </c>
      <c r="Y335" s="42">
        <f>API!AC335</f>
        <v>12</v>
      </c>
    </row>
    <row r="336" spans="1:25">
      <c r="A336" s="31" t="str">
        <f>IF([1]FINAL!A336=0,"",[1]FINAL!A336)</f>
        <v>João Victor Gomes da Silva</v>
      </c>
      <c r="B336" s="31" t="str">
        <f>IF([1]FINAL!B336=0,"",[1]FINAL!B336)</f>
        <v>João Gomes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16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1031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1031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0.3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0.3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0.5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0.5</v>
      </c>
      <c r="V336" s="41">
        <f t="shared" si="23"/>
        <v>25</v>
      </c>
      <c r="X336" s="42" t="str">
        <f>API!M336&amp;" "&amp;API!V336</f>
        <v>Youssef Ramalho Chermiti</v>
      </c>
      <c r="Y336" s="42">
        <f>API!AC336</f>
        <v>6</v>
      </c>
    </row>
    <row r="337" spans="1:25">
      <c r="A337" s="31" t="str">
        <f>IF([1]FINAL!A337=0,"",[1]FINAL!A337)</f>
        <v>Jóhann Berg Gudmundsson</v>
      </c>
      <c r="B337" s="31" t="str">
        <f>IF([1]FINAL!B337=0,"",[1]FINAL!B337)</f>
        <v>Gudmundsson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BUR</v>
      </c>
      <c r="F337" s="43">
        <f>IFERROR(VLOOKUP($E337,Table2!$B$1:$C$21,MATCH("MP",Table2!$B$1:$C$1,0),0),"")</f>
        <v>16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18</v>
      </c>
      <c r="X337" s="42" t="str">
        <f>API!M337&amp;" "&amp;API!V337</f>
        <v>Thomas Cannon</v>
      </c>
      <c r="Y337" s="42">
        <f>API!AC337</f>
        <v>1</v>
      </c>
    </row>
    <row r="338" spans="1:25">
      <c r="A338" s="31" t="str">
        <f>IF([1]FINAL!A338=0,"",[1]FINAL!A338)</f>
        <v>Mason Mount</v>
      </c>
      <c r="B338" s="31" t="str">
        <f>IF([1]FINAL!B338=0,"",[1]FINAL!B338)</f>
        <v>Mount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MUN</v>
      </c>
      <c r="F338" s="43">
        <f>IFERROR(VLOOKUP($E338,Table2!$B$1:$C$21,MATCH("MP",Table2!$B$1:$C$1,0),0),"")</f>
        <v>16</v>
      </c>
      <c r="G338" s="32">
        <f>IFERROR(VLOOKUP(A338,PlayingTime!$B$1:$Z$999,MATCH("Min",PlayingTime!$B$2:$Z$2,0),0),0)</f>
        <v>400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400</v>
      </c>
      <c r="L338" s="31">
        <f>IFERROR(VLOOKUP(A338,PlayerStats!$B$1:$Z$999,MATCH("xG",PlayerStats!$B$2:$Z$2,0),0),0)</f>
        <v>0.2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12</v>
      </c>
      <c r="X338" s="42" t="str">
        <f>API!M338&amp;" "&amp;API!V338</f>
        <v>Tyler Onyango</v>
      </c>
      <c r="Y338" s="42">
        <f>API!AC338</f>
        <v>1</v>
      </c>
    </row>
    <row r="339" spans="1:25">
      <c r="A339" s="31" t="str">
        <f>IF([1]FINAL!A339=0,"",[1]FINAL!A339)</f>
        <v>Fábio Silva</v>
      </c>
      <c r="B339" s="31" t="str">
        <f>IF([1]FINAL!B339=0,"",[1]FINAL!B339)</f>
        <v>Fábio Silva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WOL</v>
      </c>
      <c r="F339" s="43">
        <f>IFERROR(VLOOKUP($E339,Table2!$B$1:$C$21,MATCH("MP",Table2!$B$1:$C$1,0),0),"")</f>
        <v>16</v>
      </c>
      <c r="G339" s="32">
        <f>IFERROR(VLOOKUP(A339,PlayingTime!$B$1:$Z$999,MATCH("Min",PlayingTime!$B$2:$Z$2,0),0),0)</f>
        <v>264</v>
      </c>
      <c r="H339" s="32">
        <f>IFERROR(VLOOKUP(B339,PlayingTime!$B$1:$Z$999,MATCH("Min",PlayingTime!$B$2:$Z$2,0),0),0)</f>
        <v>264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528</v>
      </c>
      <c r="L339" s="31">
        <f>IFERROR(VLOOKUP(A339,PlayerStats!$B$1:$Z$999,MATCH("xG",PlayerStats!$B$2:$Z$2,0),0),0)</f>
        <v>1</v>
      </c>
      <c r="M339" s="31">
        <f>IFERROR(VLOOKUP(B339,PlayerStats!$B$1:$Z$999,MATCH("xG",PlayerStats!$B$2:$Z$2,0),0),0)</f>
        <v>1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2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0.2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8</v>
      </c>
      <c r="X339" s="42" t="str">
        <f>API!M339&amp;" "&amp;API!V339</f>
        <v>Jack Harrison</v>
      </c>
      <c r="Y339" s="42">
        <f>API!AC339</f>
        <v>40</v>
      </c>
    </row>
    <row r="340" spans="1:25">
      <c r="A340" s="31" t="str">
        <f>IF([1]FINAL!A340=0,"",[1]FINAL!A340)</f>
        <v>Luke Thomas</v>
      </c>
      <c r="B340" s="31" t="str">
        <f>IF([1]FINAL!B340=0,"",[1]FINAL!B340)</f>
        <v>Thomas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16</v>
      </c>
      <c r="G340" s="32">
        <f>IFERROR(VLOOKUP(A340,PlayingTime!$B$1:$Z$999,MATCH("Min",PlayingTime!$B$2:$Z$2,0),0),0)</f>
        <v>828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828</v>
      </c>
      <c r="L340" s="31">
        <f>IFERROR(VLOOKUP(A340,PlayerStats!$B$1:$Z$999,MATCH("xG",PlayerStats!$B$2:$Z$2,0),0),0)</f>
        <v>0.5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0.5</v>
      </c>
      <c r="Q340" s="31">
        <f>IFERROR(VLOOKUP(A340,PlayerStats!$B$1:$Z$999,MATCH("xAG",PlayerStats!$B$2:$Z$2,0),0),0)</f>
        <v>0.1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6</v>
      </c>
      <c r="X340" s="42" t="str">
        <f>API!M340&amp;" "&amp;API!V340</f>
        <v>Norberto Bercique Gomes Betuncal</v>
      </c>
      <c r="Y340" s="42">
        <f>API!AC340</f>
        <v>18</v>
      </c>
    </row>
    <row r="341" spans="1:25">
      <c r="A341" s="31" t="str">
        <f>IF([1]FINAL!A341=0,"",[1]FINAL!A341)</f>
        <v>Vini de Souza Costa</v>
      </c>
      <c r="B341" s="31" t="str">
        <f>IF([1]FINAL!B341=0,"",[1]FINAL!B341)</f>
        <v>Vini Souza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16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26</v>
      </c>
      <c r="X341" s="42" t="str">
        <f>API!M341&amp;" "&amp;API!V341</f>
        <v>Mackenzie Hunt</v>
      </c>
      <c r="Y341" s="42">
        <f>API!AC341</f>
        <v>0</v>
      </c>
    </row>
    <row r="342" spans="1:25">
      <c r="A342" s="31" t="str">
        <f>IF([1]FINAL!A342=0,"",[1]FINAL!A342)</f>
        <v>Bénie Traoré</v>
      </c>
      <c r="B342" s="31" t="str">
        <f>IF([1]FINAL!B342=0,"",[1]FINAL!B342)</f>
        <v>T.Bénie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16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11</v>
      </c>
      <c r="X342" s="42" t="str">
        <f>API!M342&amp;" "&amp;API!V342</f>
        <v>Alex Iwobi</v>
      </c>
      <c r="Y342" s="42">
        <f>API!AC342</f>
        <v>45</v>
      </c>
    </row>
    <row r="343" spans="1:25">
      <c r="A343" s="31" t="str">
        <f>IF([1]FINAL!A343=0,"",[1]FINAL!A343)</f>
        <v>William Osula</v>
      </c>
      <c r="B343" s="31" t="str">
        <f>IF([1]FINAL!B343=0,"",[1]FINAL!B343)</f>
        <v>Osula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16</v>
      </c>
      <c r="G343" s="32">
        <f>IFERROR(VLOOKUP(A343,PlayingTime!$B$1:$Z$999,MATCH("Min",PlayingTime!$B$2:$Z$2,0),0),0)</f>
        <v>414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414</v>
      </c>
      <c r="L343" s="31">
        <f>IFERROR(VLOOKUP(A343,PlayerStats!$B$1:$Z$999,MATCH("xG",PlayerStats!$B$2:$Z$2,0),0),0)</f>
        <v>0.7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0.7</v>
      </c>
      <c r="Q343" s="31">
        <f>IFERROR(VLOOKUP(A343,PlayerStats!$B$1:$Z$999,MATCH("xAG",PlayerStats!$B$2:$Z$2,0),0),0)</f>
        <v>0.1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0.1</v>
      </c>
      <c r="V343" s="41">
        <f t="shared" si="23"/>
        <v>8</v>
      </c>
      <c r="X343" s="42" t="str">
        <f>API!M343&amp;" "&amp;API!V343</f>
        <v>Andreas Hoelgebaum Pereira</v>
      </c>
      <c r="Y343" s="42">
        <f>API!AC343</f>
        <v>59</v>
      </c>
    </row>
    <row r="344" spans="1:25">
      <c r="A344" s="31" t="str">
        <f>IF([1]FINAL!A344=0,"",[1]FINAL!A344)</f>
        <v>Edson Álvarez Velázquez</v>
      </c>
      <c r="B344" s="31" t="str">
        <f>IF([1]FINAL!B344=0,"",[1]FINAL!B344)</f>
        <v>Álvarez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WHU</v>
      </c>
      <c r="F344" s="43">
        <f>IFERROR(VLOOKUP($E344,Table2!$B$1:$C$21,MATCH("MP",Table2!$B$1:$C$1,0),0),"")</f>
        <v>16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22</v>
      </c>
      <c r="X344" s="42" t="str">
        <f>API!M344&amp;" "&amp;API!V344</f>
        <v>Tom Cairney</v>
      </c>
      <c r="Y344" s="42">
        <f>API!AC344</f>
        <v>36</v>
      </c>
    </row>
    <row r="345" spans="1:25">
      <c r="A345" s="31" t="str">
        <f>IF([1]FINAL!A345=0,"",[1]FINAL!A345)</f>
        <v>Lisandro Martínez</v>
      </c>
      <c r="B345" s="31" t="str">
        <f>IF([1]FINAL!B345=0,"",[1]FINAL!B345)</f>
        <v>Martinez</v>
      </c>
      <c r="C345" s="31" t="str">
        <f>IF([1]FINAL!C345=0,"",[1]FINAL!C345)</f>
        <v>L Martinez</v>
      </c>
      <c r="D345" s="31" t="str">
        <f>IF([1]FINAL!D345=0,"",[1]FINAL!D345)</f>
        <v>Lisandro Martinez</v>
      </c>
      <c r="E345" s="42" t="str">
        <f>[1]FINAL!M345</f>
        <v>MUN</v>
      </c>
      <c r="F345" s="43">
        <f>IFERROR(VLOOKUP($E345,Table2!$B$1:$C$21,MATCH("MP",Table2!$B$1:$C$1,0),0),"")</f>
        <v>16</v>
      </c>
      <c r="G345" s="32">
        <f>IFERROR(VLOOKUP(A345,PlayingTime!$B$1:$Z$999,MATCH("Min",PlayingTime!$B$2:$Z$2,0),0),0)</f>
        <v>375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375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0.1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0.1</v>
      </c>
      <c r="V345" s="41">
        <f t="shared" si="23"/>
        <v>5</v>
      </c>
      <c r="X345" s="42" t="str">
        <f>API!M345&amp;" "&amp;API!V345</f>
        <v>Ivan Neves Abreu Cavaleiro</v>
      </c>
      <c r="Y345" s="42">
        <f>API!AC345</f>
        <v>0</v>
      </c>
    </row>
    <row r="346" spans="1:25">
      <c r="A346" s="31" t="str">
        <f>IF([1]FINAL!A346=0,"",[1]FINAL!A346)</f>
        <v>Marvelous Nakamba</v>
      </c>
      <c r="B346" s="31" t="str">
        <f>IF([1]FINAL!B346=0,"",[1]FINAL!B346)</f>
        <v>Nakamba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LUT</v>
      </c>
      <c r="F346" s="43">
        <f>IFERROR(VLOOKUP($E346,Table2!$B$1:$C$21,MATCH("MP",Table2!$B$1:$C$1,0),0),"")</f>
        <v>16</v>
      </c>
      <c r="G346" s="32">
        <f>IFERROR(VLOOKUP(A346,PlayingTime!$B$1:$Z$999,MATCH("Min",PlayingTime!$B$2:$Z$2,0),0),0)</f>
        <v>1130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1130</v>
      </c>
      <c r="L346" s="31">
        <f>IFERROR(VLOOKUP(A346,PlayerStats!$B$1:$Z$999,MATCH("xG",PlayerStats!$B$2:$Z$2,0),0),0)</f>
        <v>0.2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0.2</v>
      </c>
      <c r="Q346" s="31">
        <f>IFERROR(VLOOKUP(A346,PlayerStats!$B$1:$Z$999,MATCH("xAG",PlayerStats!$B$2:$Z$2,0),0),0)</f>
        <v>0.4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0.4</v>
      </c>
      <c r="V346" s="41">
        <f t="shared" si="23"/>
        <v>21</v>
      </c>
      <c r="X346" s="42" t="str">
        <f>API!M346&amp;" "&amp;API!V346</f>
        <v>Bobby De Cordova-Reid</v>
      </c>
      <c r="Y346" s="42">
        <f>API!AC346</f>
        <v>40</v>
      </c>
    </row>
    <row r="347" spans="1:25">
      <c r="A347" s="31" t="str">
        <f>IF([1]FINAL!A347=0,"",[1]FINAL!A347)</f>
        <v>Marvelous Nakamba</v>
      </c>
      <c r="B347" s="31" t="str">
        <f>IF([1]FINAL!B347=0,"",[1]FINAL!B347)</f>
        <v>Nakamba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LUT</v>
      </c>
      <c r="F347" s="43">
        <f>IFERROR(VLOOKUP($E347,Table2!$B$1:$C$21,MATCH("MP",Table2!$B$1:$C$1,0),0),"")</f>
        <v>16</v>
      </c>
      <c r="G347" s="32">
        <f>IFERROR(VLOOKUP(A347,PlayingTime!$B$1:$Z$999,MATCH("Min",PlayingTime!$B$2:$Z$2,0),0),0)</f>
        <v>1130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1130</v>
      </c>
      <c r="L347" s="31">
        <f>IFERROR(VLOOKUP(A347,PlayerStats!$B$1:$Z$999,MATCH("xG",PlayerStats!$B$2:$Z$2,0),0),0)</f>
        <v>0.2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0.2</v>
      </c>
      <c r="Q347" s="31">
        <f>IFERROR(VLOOKUP(A347,PlayerStats!$B$1:$Z$999,MATCH("xAG",PlayerStats!$B$2:$Z$2,0),0),0)</f>
        <v>0.4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0.4</v>
      </c>
      <c r="V347" s="41">
        <f t="shared" si="23"/>
        <v>21</v>
      </c>
      <c r="X347" s="42" t="str">
        <f>API!M347&amp;" "&amp;API!V347</f>
        <v>Issa Diop</v>
      </c>
      <c r="Y347" s="42">
        <f>API!AC347</f>
        <v>23</v>
      </c>
    </row>
    <row r="348" spans="1:25">
      <c r="A348" s="31" t="str">
        <f>IF([1]FINAL!A348=0,"",[1]FINAL!A348)</f>
        <v>Connor Roberts</v>
      </c>
      <c r="B348" s="31" t="str">
        <f>IF([1]FINAL!B348=0,"",[1]FINAL!B348)</f>
        <v>Roberts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16</v>
      </c>
      <c r="G348" s="32">
        <f>IFERROR(VLOOKUP(A348,PlayingTime!$B$1:$Z$999,MATCH("Min",PlayingTime!$B$2:$Z$2,0),0),0)</f>
        <v>746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746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9</v>
      </c>
      <c r="X348" s="42" t="str">
        <f>API!M348&amp;" "&amp;API!V348</f>
        <v>Tyrese Francois</v>
      </c>
      <c r="Y348" s="42">
        <f>API!AC348</f>
        <v>0</v>
      </c>
    </row>
    <row r="349" spans="1:25">
      <c r="A349" s="31" t="str">
        <f>IF([1]FINAL!A349=0,"",[1]FINAL!A349)</f>
        <v>Josh Cullen</v>
      </c>
      <c r="B349" s="31" t="str">
        <f>IF([1]FINAL!B349=0,"",[1]FINAL!B349)</f>
        <v>Cullen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16</v>
      </c>
      <c r="G349" s="32">
        <f>IFERROR(VLOOKUP(A349,PlayingTime!$B$1:$Z$999,MATCH("Min",PlayingTime!$B$2:$Z$2,0),0),0)</f>
        <v>845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845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0.6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0.6</v>
      </c>
      <c r="V349" s="41">
        <f t="shared" si="23"/>
        <v>18</v>
      </c>
      <c r="X349" s="42" t="str">
        <f>API!M349&amp;" "&amp;API!V349</f>
        <v>Anthony Knockaert</v>
      </c>
      <c r="Y349" s="42">
        <f>API!AC349</f>
        <v>0</v>
      </c>
    </row>
    <row r="350" spans="1:25">
      <c r="A350" s="31" t="str">
        <f>IF([1]FINAL!A350=0,"",[1]FINAL!A350)</f>
        <v>Ben Osborn</v>
      </c>
      <c r="B350" s="31" t="str">
        <f>IF([1]FINAL!B350=0,"",[1]FINAL!B350)</f>
        <v>Osborn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16</v>
      </c>
      <c r="G350" s="32">
        <f>IFERROR(VLOOKUP(A350,PlayingTime!$B$1:$Z$999,MATCH("Min",PlayingTime!$B$2:$Z$2,0),0),0)</f>
        <v>302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302</v>
      </c>
      <c r="L350" s="31">
        <f>IFERROR(VLOOKUP(A350,PlayerStats!$B$1:$Z$999,MATCH("xG",PlayerStats!$B$2:$Z$2,0),0),0)</f>
        <v>0.1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0.1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8</v>
      </c>
      <c r="X350" s="42" t="str">
        <f>API!M350&amp;" "&amp;API!V350</f>
        <v>Terence Kongolo</v>
      </c>
      <c r="Y350" s="42">
        <f>API!AC350</f>
        <v>0</v>
      </c>
    </row>
    <row r="351" spans="1:25">
      <c r="A351" s="31" t="str">
        <f>IF([1]FINAL!A351=0,"",[1]FINAL!A351)</f>
        <v>John Egan</v>
      </c>
      <c r="B351" s="31" t="str">
        <f>IF([1]FINAL!B351=0,"",[1]FINAL!B351)</f>
        <v>Egan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16</v>
      </c>
      <c r="G351" s="32">
        <f>IFERROR(VLOOKUP(A351,PlayingTime!$B$1:$Z$999,MATCH("Min",PlayingTime!$B$2:$Z$2,0),0),0)</f>
        <v>482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482</v>
      </c>
      <c r="L351" s="31">
        <f>IFERROR(VLOOKUP(A351,PlayerStats!$B$1:$Z$999,MATCH("xG",PlayerStats!$B$2:$Z$2,0),0),0)</f>
        <v>0.2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1</v>
      </c>
      <c r="X351" s="42" t="str">
        <f>API!M351&amp;" "&amp;API!V351</f>
        <v>Bernd Leno</v>
      </c>
      <c r="Y351" s="42">
        <f>API!AC351</f>
        <v>66</v>
      </c>
    </row>
    <row r="352" spans="1:25">
      <c r="A352" s="31" t="str">
        <f>IF([1]FINAL!A352=0,"",[1]FINAL!A352)</f>
        <v>Donny van de Beek</v>
      </c>
      <c r="B352" s="31" t="str">
        <f>IF([1]FINAL!B352=0,"",[1]FINAL!B352)</f>
        <v>Van de Beek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16</v>
      </c>
      <c r="G352" s="32">
        <f>IFERROR(VLOOKUP(A352,PlayingTime!$B$1:$Z$999,MATCH("Min",PlayingTime!$B$2:$Z$2,0),0),0)</f>
        <v>3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3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</v>
      </c>
      <c r="X352" s="42" t="str">
        <f>API!M352&amp;" "&amp;API!V352</f>
        <v>Saša Lukić</v>
      </c>
      <c r="Y352" s="42">
        <f>API!AC352</f>
        <v>13</v>
      </c>
    </row>
    <row r="353" spans="1:25">
      <c r="A353" s="31" t="str">
        <f>IF([1]FINAL!A353=0,"",[1]FINAL!A353)</f>
        <v>Rodrigo Bentancur</v>
      </c>
      <c r="B353" s="31" t="str">
        <f>IF([1]FINAL!B353=0,"",[1]FINAL!B353)</f>
        <v>Bentancur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TOT</v>
      </c>
      <c r="F353" s="43">
        <f>IFERROR(VLOOKUP($E353,Table2!$B$1:$C$21,MATCH("MP",Table2!$B$1:$C$1,0),0),"")</f>
        <v>16</v>
      </c>
      <c r="G353" s="32">
        <f>IFERROR(VLOOKUP(A353,PlayingTime!$B$1:$Z$999,MATCH("Min",PlayingTime!$B$2:$Z$2,0),0),0)</f>
        <v>90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90</v>
      </c>
      <c r="L353" s="31">
        <f>IFERROR(VLOOKUP(A353,PlayerStats!$B$1:$Z$999,MATCH("xG",PlayerStats!$B$2:$Z$2,0),0),0)</f>
        <v>0.6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0.6</v>
      </c>
      <c r="Q353" s="31">
        <f>IFERROR(VLOOKUP(A353,PlayerStats!$B$1:$Z$999,MATCH("xAG",PlayerStats!$B$2:$Z$2,0),0),0)</f>
        <v>0.1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0.1</v>
      </c>
      <c r="V353" s="41">
        <f t="shared" si="23"/>
        <v>3</v>
      </c>
      <c r="X353" s="42" t="str">
        <f>API!M353&amp;" "&amp;API!V353</f>
        <v>Kevin Mbabu</v>
      </c>
      <c r="Y353" s="42">
        <f>API!AC353</f>
        <v>0</v>
      </c>
    </row>
    <row r="354" spans="1:25">
      <c r="A354" s="31" t="str">
        <f>IF([1]FINAL!A354=0,"",[1]FINAL!A354)</f>
        <v>Sasa Kalajdzic</v>
      </c>
      <c r="B354" s="31" t="str">
        <f>IF([1]FINAL!B354=0,"",[1]FINAL!B354)</f>
        <v>Kalajdžić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WOL</v>
      </c>
      <c r="F354" s="43">
        <f>IFERROR(VLOOKUP($E354,Table2!$B$1:$C$21,MATCH("MP",Table2!$B$1:$C$1,0),0),"")</f>
        <v>16</v>
      </c>
      <c r="G354" s="32">
        <f>IFERROR(VLOOKUP(A354,PlayingTime!$B$1:$Z$999,MATCH("Min",PlayingTime!$B$2:$Z$2,0),0),0)</f>
        <v>166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166</v>
      </c>
      <c r="L354" s="31">
        <f>IFERROR(VLOOKUP(A354,PlayerStats!$B$1:$Z$999,MATCH("xG",PlayerStats!$B$2:$Z$2,0),0),0)</f>
        <v>1.1000000000000001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1.1000000000000001</v>
      </c>
      <c r="Q354" s="31">
        <f>IFERROR(VLOOKUP(A354,PlayerStats!$B$1:$Z$999,MATCH("xAG",PlayerStats!$B$2:$Z$2,0),0),0)</f>
        <v>1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1</v>
      </c>
      <c r="V354" s="41">
        <f t="shared" si="23"/>
        <v>24</v>
      </c>
      <c r="X354" s="42" t="str">
        <f>API!M354&amp;" "&amp;API!V354</f>
        <v>Aleksandar Mitrović</v>
      </c>
      <c r="Y354" s="42">
        <f>API!AC354</f>
        <v>1</v>
      </c>
    </row>
    <row r="355" spans="1:25">
      <c r="A355" s="31" t="str">
        <f>IF([1]FINAL!A355=0,"",[1]FINAL!A355)</f>
        <v>Sergio Gómez</v>
      </c>
      <c r="B355" s="31" t="str">
        <f>IF([1]FINAL!B355=0,"",[1]FINAL!B355)</f>
        <v>Sergio Gómez</v>
      </c>
      <c r="C355" s="31" t="str">
        <f>IF([1]FINAL!C355=0,"",[1]FINAL!C355)</f>
        <v>S Gomez</v>
      </c>
      <c r="D355" s="31" t="str">
        <f>IF([1]FINAL!D355=0,"",[1]FINAL!D355)</f>
        <v/>
      </c>
      <c r="E355" s="42" t="str">
        <f>[1]FINAL!M355</f>
        <v>MCI</v>
      </c>
      <c r="F355" s="43">
        <f>IFERROR(VLOOKUP($E355,Table2!$B$1:$C$21,MATCH("MP",Table2!$B$1:$C$1,0),0),"")</f>
        <v>16</v>
      </c>
      <c r="G355" s="32">
        <f>IFERROR(VLOOKUP(A355,PlayingTime!$B$1:$Z$999,MATCH("Min",PlayingTime!$B$2:$Z$2,0),0),0)</f>
        <v>16</v>
      </c>
      <c r="H355" s="32">
        <f>IFERROR(VLOOKUP(B355,PlayingTime!$B$1:$Z$999,MATCH("Min",PlayingTime!$B$2:$Z$2,0),0),0)</f>
        <v>16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32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0.2</v>
      </c>
      <c r="R355" s="31">
        <f>IFERROR(VLOOKUP(B355,PlayerStats!$B$1:$Z$999,MATCH("xAG",PlayerStats!$B$2:$Z$2,0),0),0)</f>
        <v>0.2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0.4</v>
      </c>
      <c r="V355" s="41">
        <f t="shared" si="23"/>
        <v>5</v>
      </c>
      <c r="X355" s="42" t="str">
        <f>API!M355&amp;" "&amp;API!V355</f>
        <v>Rodrigo Muniz Carvalho</v>
      </c>
      <c r="Y355" s="42">
        <f>API!AC355</f>
        <v>5</v>
      </c>
    </row>
    <row r="356" spans="1:25">
      <c r="A356" s="31" t="str">
        <f>IF([1]FINAL!A356=0,"",[1]FINAL!A356)</f>
        <v>Julio Enciso</v>
      </c>
      <c r="B356" s="31" t="str">
        <f>IF([1]FINAL!B356=0,"",[1]FINAL!B356)</f>
        <v>Enciso</v>
      </c>
      <c r="C356" s="31" t="str">
        <f>IF([1]FINAL!C356=0,"",[1]FINAL!C356)</f>
        <v>Julio César Enciso</v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16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69</v>
      </c>
      <c r="J356" s="32">
        <f>IFERROR(VLOOKUP(D356,PlayingTime!$B$1:$Z$999,MATCH("Min",PlayingTime!$B$2:$Z$2,0),0),0)</f>
        <v>0</v>
      </c>
      <c r="K356" s="37">
        <f t="shared" si="20"/>
        <v>69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0.2</v>
      </c>
      <c r="O356" s="31">
        <f>IFERROR(VLOOKUP(D356,PlayerStats!$B$1:$Z$999,MATCH("xG",PlayerStats!$B$2:$Z$2,0),0),0)</f>
        <v>0</v>
      </c>
      <c r="P356" s="39">
        <f t="shared" si="21"/>
        <v>0.2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0.7</v>
      </c>
      <c r="T356" s="31">
        <f>IFERROR(VLOOKUP(D356,PlayerStats!$B$1:$Z$999,MATCH("xAG",PlayerStats!$B$2:$Z$2,0),0),0)</f>
        <v>0</v>
      </c>
      <c r="U356" s="39">
        <f t="shared" si="22"/>
        <v>0.7</v>
      </c>
      <c r="V356" s="41">
        <f t="shared" si="23"/>
        <v>8</v>
      </c>
      <c r="X356" s="42" t="str">
        <f>API!M356&amp;" "&amp;API!V356</f>
        <v>João Palhinha Gonçalves</v>
      </c>
      <c r="Y356" s="42">
        <f>API!AC356</f>
        <v>42</v>
      </c>
    </row>
    <row r="357" spans="1:25">
      <c r="A357" s="31" t="str">
        <f>IF([1]FINAL!A357=0,"",[1]FINAL!A357)</f>
        <v>Matheus França de Oliveira</v>
      </c>
      <c r="B357" s="31" t="str">
        <f>IF([1]FINAL!B357=0,"",[1]FINAL!B357)</f>
        <v>Matheus França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CRY</v>
      </c>
      <c r="F357" s="43">
        <f>IFERROR(VLOOKUP($E357,Table2!$B$1:$C$21,MATCH("MP",Table2!$B$1:$C$1,0),0),"")</f>
        <v>16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33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33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0.1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0.1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0.3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0.3</v>
      </c>
      <c r="V357" s="41">
        <f t="shared" si="23"/>
        <v>2</v>
      </c>
      <c r="X357" s="42" t="str">
        <f>API!M357&amp;" "&amp;API!V357</f>
        <v>Tim Ream</v>
      </c>
      <c r="Y357" s="42">
        <f>API!AC357</f>
        <v>34</v>
      </c>
    </row>
    <row r="358" spans="1:25">
      <c r="A358" s="31" t="str">
        <f>IF([1]FINAL!A358=0,"",[1]FINAL!A358)</f>
        <v>Jacob Murphy</v>
      </c>
      <c r="B358" s="31" t="str">
        <f>IF([1]FINAL!B358=0,"",[1]FINAL!B358)</f>
        <v>J.Murphy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NEW</v>
      </c>
      <c r="F358" s="43">
        <f>IFERROR(VLOOKUP($E358,Table2!$B$1:$C$21,MATCH("MP",Table2!$B$1:$C$1,0),0),"")</f>
        <v>16</v>
      </c>
      <c r="G358" s="32">
        <f>IFERROR(VLOOKUP(A358,PlayingTime!$B$1:$Z$999,MATCH("Min",PlayingTime!$B$2:$Z$2,0),0),0)</f>
        <v>121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121</v>
      </c>
      <c r="L358" s="31">
        <f>IFERROR(VLOOKUP(A358,PlayerStats!$B$1:$Z$999,MATCH("xG",PlayerStats!$B$2:$Z$2,0),0),0)</f>
        <v>0.1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0.1</v>
      </c>
      <c r="Q358" s="31">
        <f>IFERROR(VLOOKUP(A358,PlayerStats!$B$1:$Z$999,MATCH("xAG",PlayerStats!$B$2:$Z$2,0),0),0)</f>
        <v>1.4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1.4</v>
      </c>
      <c r="V358" s="41">
        <f t="shared" si="23"/>
        <v>24</v>
      </c>
      <c r="X358" s="42" t="str">
        <f>API!M358&amp;" "&amp;API!V358</f>
        <v>Harrison Reed</v>
      </c>
      <c r="Y358" s="42">
        <f>API!AC358</f>
        <v>26</v>
      </c>
    </row>
    <row r="359" spans="1:25">
      <c r="A359" s="31" t="str">
        <f>IF([1]FINAL!A359=0,"",[1]FINAL!A359)</f>
        <v>Cauley Woodrow</v>
      </c>
      <c r="B359" s="31" t="str">
        <f>IF([1]FINAL!B359=0,"",[1]FINAL!B359)</f>
        <v>Woodrow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LUT</v>
      </c>
      <c r="F359" s="43">
        <f>IFERROR(VLOOKUP($E359,Table2!$B$1:$C$21,MATCH("MP",Table2!$B$1:$C$1,0),0),"")</f>
        <v>16</v>
      </c>
      <c r="G359" s="32">
        <f>IFERROR(VLOOKUP(A359,PlayingTime!$B$1:$Z$999,MATCH("Min",PlayingTime!$B$2:$Z$2,0),0),0)</f>
        <v>81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81</v>
      </c>
      <c r="L359" s="31">
        <f>IFERROR(VLOOKUP(A359,PlayerStats!$B$1:$Z$999,MATCH("xG",PlayerStats!$B$2:$Z$2,0),0),0)</f>
        <v>0.6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0.6</v>
      </c>
      <c r="Q359" s="31">
        <f>IFERROR(VLOOKUP(A359,PlayerStats!$B$1:$Z$999,MATCH("xAG",PlayerStats!$B$2:$Z$2,0),0),0)</f>
        <v>0.3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0.3</v>
      </c>
      <c r="V359" s="41">
        <f t="shared" si="23"/>
        <v>7</v>
      </c>
      <c r="X359" s="42" t="str">
        <f>API!M359&amp;" "&amp;API!V359</f>
        <v>Antonee Robinson</v>
      </c>
      <c r="Y359" s="42">
        <f>API!AC359</f>
        <v>40</v>
      </c>
    </row>
    <row r="360" spans="1:25">
      <c r="A360" s="31" t="str">
        <f>IF([1]FINAL!A360=0,"",[1]FINAL!A360)</f>
        <v>Oscar Bobb</v>
      </c>
      <c r="B360" s="31" t="str">
        <f>IF([1]FINAL!B360=0,"",[1]FINAL!B360)</f>
        <v>Bobb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16</v>
      </c>
      <c r="G360" s="32">
        <f>IFERROR(VLOOKUP(A360,PlayingTime!$B$1:$Z$999,MATCH("Min",PlayingTime!$B$2:$Z$2,0),0),0)</f>
        <v>71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71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0.6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0.6</v>
      </c>
      <c r="V360" s="41">
        <f t="shared" si="23"/>
        <v>11</v>
      </c>
      <c r="X360" s="42" t="str">
        <f>API!M360&amp;" "&amp;API!V360</f>
        <v>Marek Rodák</v>
      </c>
      <c r="Y360" s="42">
        <f>API!AC360</f>
        <v>-1</v>
      </c>
    </row>
    <row r="361" spans="1:25">
      <c r="A361" s="31" t="str">
        <f>IF([1]FINAL!A361=0,"",[1]FINAL!A361)</f>
        <v>Jhon Durán</v>
      </c>
      <c r="B361" s="31" t="str">
        <f>IF([1]FINAL!B361=0,"",[1]FINAL!B361)</f>
        <v>Duran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AVL</v>
      </c>
      <c r="F361" s="43">
        <f>IFERROR(VLOOKUP($E361,Table2!$B$1:$C$21,MATCH("MP",Table2!$B$1:$C$1,0),0),"")</f>
        <v>16</v>
      </c>
      <c r="G361" s="32">
        <f>IFERROR(VLOOKUP(A361,PlayingTime!$B$1:$Z$999,MATCH("Min",PlayingTime!$B$2:$Z$2,0),0),0)</f>
        <v>101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101</v>
      </c>
      <c r="L361" s="31">
        <f>IFERROR(VLOOKUP(A361,PlayerStats!$B$1:$Z$999,MATCH("xG",PlayerStats!$B$2:$Z$2,0),0),0)</f>
        <v>0.8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0.8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17</v>
      </c>
      <c r="X361" s="42" t="str">
        <f>API!M361&amp;" "&amp;API!V361</f>
        <v>Kenny Tete</v>
      </c>
      <c r="Y361" s="42">
        <f>API!AC361</f>
        <v>19</v>
      </c>
    </row>
    <row r="362" spans="1:25">
      <c r="A362" s="31" t="str">
        <f>IF([1]FINAL!A362=0,"",[1]FINAL!A362)</f>
        <v>Ivan Perišić</v>
      </c>
      <c r="B362" s="31" t="str">
        <f>IF([1]FINAL!B362=0,"",[1]FINAL!B362)</f>
        <v>Perišić</v>
      </c>
      <c r="C362" s="31" t="str">
        <f>IF([1]FINAL!C362=0,"",[1]FINAL!C362)</f>
        <v>Ivan Perisic</v>
      </c>
      <c r="D362" s="31" t="str">
        <f>IF([1]FINAL!D362=0,"",[1]FINAL!D362)</f>
        <v>PERISIC</v>
      </c>
      <c r="E362" s="42" t="str">
        <f>[1]FINAL!M362</f>
        <v>TOT</v>
      </c>
      <c r="F362" s="43">
        <f>IFERROR(VLOOKUP($E362,Table2!$B$1:$C$21,MATCH("MP",Table2!$B$1:$C$1,0),0),"")</f>
        <v>16</v>
      </c>
      <c r="G362" s="32">
        <f>IFERROR(VLOOKUP(A362,PlayingTime!$B$1:$Z$999,MATCH("Min",PlayingTime!$B$2:$Z$2,0),0),0)</f>
        <v>103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103</v>
      </c>
      <c r="L362" s="31">
        <f>IFERROR(VLOOKUP(A362,PlayerStats!$B$1:$Z$999,MATCH("xG",PlayerStats!$B$2:$Z$2,0),0),0)</f>
        <v>0.1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0.1</v>
      </c>
      <c r="Q362" s="31">
        <f>IFERROR(VLOOKUP(A362,PlayerStats!$B$1:$Z$999,MATCH("xAG",PlayerStats!$B$2:$Z$2,0),0),0)</f>
        <v>0.9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0.9</v>
      </c>
      <c r="V362" s="41">
        <f t="shared" si="23"/>
        <v>6</v>
      </c>
      <c r="X362" s="42" t="str">
        <f>API!M362&amp;" "&amp;API!V362</f>
        <v>Tosin Adarabioyo</v>
      </c>
      <c r="Y362" s="42">
        <f>API!AC362</f>
        <v>22</v>
      </c>
    </row>
    <row r="363" spans="1:25">
      <c r="A363" s="31" t="str">
        <f>IF([1]FINAL!A363=0,"",[1]FINAL!A363)</f>
        <v>Reiss Nelson</v>
      </c>
      <c r="B363" s="31" t="str">
        <f>IF([1]FINAL!B363=0,"",[1]FINAL!B363)</f>
        <v>Nelson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ARS</v>
      </c>
      <c r="F363" s="43">
        <f>IFERROR(VLOOKUP($E363,Table2!$B$1:$C$21,MATCH("MP",Table2!$B$1:$C$1,0),0),"")</f>
        <v>16</v>
      </c>
      <c r="G363" s="32">
        <f>IFERROR(VLOOKUP(A363,PlayingTime!$B$1:$Z$999,MATCH("Min",PlayingTime!$B$2:$Z$2,0),0),0)</f>
        <v>66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66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0.5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0.5</v>
      </c>
      <c r="V363" s="41">
        <f t="shared" si="23"/>
        <v>6</v>
      </c>
      <c r="X363" s="42" t="str">
        <f>API!M363&amp;" "&amp;API!V363</f>
        <v>Carlos Vinícius Alves Morais</v>
      </c>
      <c r="Y363" s="42">
        <f>API!AC363</f>
        <v>20</v>
      </c>
    </row>
    <row r="364" spans="1:25">
      <c r="A364" s="31" t="str">
        <f>IF([1]FINAL!A364=0,"",[1]FINAL!A364)</f>
        <v>David Brooks</v>
      </c>
      <c r="B364" s="31" t="str">
        <f>IF([1]FINAL!B364=0,"",[1]FINAL!B364)</f>
        <v>Brooks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BOU</v>
      </c>
      <c r="F364" s="43">
        <f>IFERROR(VLOOKUP($E364,Table2!$B$1:$C$21,MATCH("MP",Table2!$B$1:$C$1,0),0),"")</f>
        <v>16</v>
      </c>
      <c r="G364" s="32">
        <f>IFERROR(VLOOKUP(A364,PlayingTime!$B$1:$Z$999,MATCH("Min",PlayingTime!$B$2:$Z$2,0),0),0)</f>
        <v>238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238</v>
      </c>
      <c r="L364" s="31">
        <f>IFERROR(VLOOKUP(A364,PlayerStats!$B$1:$Z$999,MATCH("xG",PlayerStats!$B$2:$Z$2,0),0),0)</f>
        <v>1.5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1.5</v>
      </c>
      <c r="Q364" s="31">
        <f>IFERROR(VLOOKUP(A364,PlayerStats!$B$1:$Z$999,MATCH("xAG",PlayerStats!$B$2:$Z$2,0),0),0)</f>
        <v>0.6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0.6</v>
      </c>
      <c r="V364" s="41">
        <f t="shared" si="23"/>
        <v>16</v>
      </c>
      <c r="X364" s="42" t="str">
        <f>API!M364&amp;" "&amp;API!V364</f>
        <v>Harry Wilson</v>
      </c>
      <c r="Y364" s="42">
        <f>API!AC364</f>
        <v>46</v>
      </c>
    </row>
    <row r="365" spans="1:25">
      <c r="A365" s="31" t="str">
        <f>IF([1]FINAL!A365=0,"",[1]FINAL!A365)</f>
        <v>Kevin De Bruyne</v>
      </c>
      <c r="B365" s="31" t="str">
        <f>IF([1]FINAL!B365=0,"",[1]FINAL!B365)</f>
        <v>De Bruyne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16</v>
      </c>
      <c r="G365" s="32">
        <f>IFERROR(VLOOKUP(A365,PlayingTime!$B$1:$Z$999,MATCH("Min",PlayingTime!$B$2:$Z$2,0),0),0)</f>
        <v>22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22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</v>
      </c>
      <c r="X365" s="42" t="str">
        <f>API!M365&amp;" "&amp;API!V365</f>
        <v>Raúl Jiménez</v>
      </c>
      <c r="Y365" s="42">
        <f>API!AC365</f>
        <v>47</v>
      </c>
    </row>
    <row r="366" spans="1:25">
      <c r="A366" s="31" t="str">
        <f>IF([1]FINAL!A366=0,"",[1]FINAL!A366)</f>
        <v>Harvey Barnes</v>
      </c>
      <c r="B366" s="31" t="str">
        <f>IF([1]FINAL!B366=0,"",[1]FINAL!B366)</f>
        <v>Barnes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16</v>
      </c>
      <c r="G366" s="32">
        <f>IFERROR(VLOOKUP(A366,PlayingTime!$B$1:$Z$999,MATCH("Min",PlayingTime!$B$2:$Z$2,0),0),0)</f>
        <v>187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187</v>
      </c>
      <c r="L366" s="31">
        <f>IFERROR(VLOOKUP(A366,PlayerStats!$B$1:$Z$999,MATCH("xG",PlayerStats!$B$2:$Z$2,0),0),0)</f>
        <v>0.7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0.7</v>
      </c>
      <c r="Q366" s="31">
        <f>IFERROR(VLOOKUP(A366,PlayerStats!$B$1:$Z$999,MATCH("xAG",PlayerStats!$B$2:$Z$2,0),0),0)</f>
        <v>0.9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0.9</v>
      </c>
      <c r="V366" s="41">
        <f t="shared" si="23"/>
        <v>17</v>
      </c>
      <c r="X366" s="42" t="str">
        <f>API!M366&amp;" "&amp;API!V366</f>
        <v>Willian Borges da Silva</v>
      </c>
      <c r="Y366" s="42">
        <f>API!AC366</f>
        <v>60</v>
      </c>
    </row>
    <row r="367" spans="1:25">
      <c r="A367" s="31" t="str">
        <f>IF([1]FINAL!A367=0,"",[1]FINAL!A367)</f>
        <v>Emile Smith Rowe</v>
      </c>
      <c r="B367" s="31" t="str">
        <f>IF([1]FINAL!B367=0,"",[1]FINAL!B367)</f>
        <v>Smith Rowe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ARS</v>
      </c>
      <c r="F367" s="43">
        <f>IFERROR(VLOOKUP($E367,Table2!$B$1:$C$21,MATCH("MP",Table2!$B$1:$C$1,0),0),"")</f>
        <v>16</v>
      </c>
      <c r="G367" s="32">
        <f>IFERROR(VLOOKUP(A367,PlayingTime!$B$1:$Z$999,MATCH("Min",PlayingTime!$B$2:$Z$2,0),0),0)</f>
        <v>107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107</v>
      </c>
      <c r="L367" s="31">
        <f>IFERROR(VLOOKUP(A367,PlayerStats!$B$1:$Z$999,MATCH("xG",PlayerStats!$B$2:$Z$2,0),0),0)</f>
        <v>0.8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0.8</v>
      </c>
      <c r="Q367" s="31">
        <f>IFERROR(VLOOKUP(A367,PlayerStats!$B$1:$Z$999,MATCH("xAG",PlayerStats!$B$2:$Z$2,0),0),0)</f>
        <v>0.1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0.1</v>
      </c>
      <c r="V367" s="41">
        <f t="shared" si="23"/>
        <v>9</v>
      </c>
      <c r="X367" s="42" t="str">
        <f>API!M367&amp;" "&amp;API!V367</f>
        <v>Calvin Bassey</v>
      </c>
      <c r="Y367" s="42">
        <f>API!AC367</f>
        <v>20</v>
      </c>
    </row>
    <row r="368" spans="1:25">
      <c r="A368" s="31" t="str">
        <f>IF([1]FINAL!A368=0,"",[1]FINAL!A368)</f>
        <v>Kieffer Moore</v>
      </c>
      <c r="B368" s="31" t="str">
        <f>IF([1]FINAL!B368=0,"",[1]FINAL!B368)</f>
        <v>Moore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BOU</v>
      </c>
      <c r="F368" s="43">
        <f>IFERROR(VLOOKUP($E368,Table2!$B$1:$C$21,MATCH("MP",Table2!$B$1:$C$1,0),0),"")</f>
        <v>16</v>
      </c>
      <c r="G368" s="32">
        <f>IFERROR(VLOOKUP(A368,PlayingTime!$B$1:$Z$999,MATCH("Min",PlayingTime!$B$2:$Z$2,0),0),0)</f>
        <v>91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91</v>
      </c>
      <c r="L368" s="31">
        <f>IFERROR(VLOOKUP(A368,PlayerStats!$B$1:$Z$999,MATCH("xG",PlayerStats!$B$2:$Z$2,0),0),0)</f>
        <v>1.1000000000000001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1.1000000000000001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12</v>
      </c>
      <c r="X368" s="42" t="str">
        <f>API!M368&amp;" "&amp;API!V368</f>
        <v>Luc De Fougerolles</v>
      </c>
      <c r="Y368" s="42">
        <f>API!AC368</f>
        <v>0</v>
      </c>
    </row>
    <row r="369" spans="1:25">
      <c r="A369" s="31" t="str">
        <f>IF([1]FINAL!A369=0,"",[1]FINAL!A369)</f>
        <v>Michael Olakigbe</v>
      </c>
      <c r="B369" s="31" t="str">
        <f>IF([1]FINAL!B369=0,"",[1]FINAL!B369)</f>
        <v>Olakigbe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BRE</v>
      </c>
      <c r="F369" s="43">
        <f>IFERROR(VLOOKUP($E369,Table2!$B$1:$C$21,MATCH("MP",Table2!$B$1:$C$1,0),0),"")</f>
        <v>16</v>
      </c>
      <c r="G369" s="32">
        <f>IFERROR(VLOOKUP(A369,PlayingTime!$B$1:$Z$999,MATCH("Min",PlayingTime!$B$2:$Z$2,0),0),0)</f>
        <v>41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41</v>
      </c>
      <c r="L369" s="31">
        <f>IFERROR(VLOOKUP(A369,PlayerStats!$B$1:$Z$999,MATCH("xG",PlayerStats!$B$2:$Z$2,0),0),0)</f>
        <v>0.1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0.1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5</v>
      </c>
      <c r="X369" s="42" t="str">
        <f>API!M369&amp;" "&amp;API!V369</f>
        <v>Jay Stansfield</v>
      </c>
      <c r="Y369" s="42">
        <f>API!AC369</f>
        <v>0</v>
      </c>
    </row>
    <row r="370" spans="1:25">
      <c r="A370" s="31" t="str">
        <f>IF([1]FINAL!A370=0,"",[1]FINAL!A370)</f>
        <v>Joe Willock</v>
      </c>
      <c r="B370" s="31" t="str">
        <f>IF([1]FINAL!B370=0,"",[1]FINAL!B370)</f>
        <v>Willock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16</v>
      </c>
      <c r="G370" s="32">
        <f>IFERROR(VLOOKUP(A370,PlayingTime!$B$1:$Z$999,MATCH("Min",PlayingTime!$B$2:$Z$2,0),0),0)</f>
        <v>137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137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0.3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0.3</v>
      </c>
      <c r="V370" s="41">
        <f t="shared" si="23"/>
        <v>4</v>
      </c>
      <c r="X370" s="42" t="str">
        <f>API!M370&amp;" "&amp;API!V370</f>
        <v>Matthew Dibley-Dias</v>
      </c>
      <c r="Y370" s="42">
        <f>API!AC370</f>
        <v>0</v>
      </c>
    </row>
    <row r="371" spans="1:25">
      <c r="A371" s="31" t="str">
        <f>IF([1]FINAL!A371=0,"",[1]FINAL!A371)</f>
        <v>Aleksandar Mitrović</v>
      </c>
      <c r="B371" s="31" t="str">
        <f>IF([1]FINAL!B371=0,"",[1]FINAL!B371)</f>
        <v>Mitrović</v>
      </c>
      <c r="C371" s="31" t="str">
        <f>IF([1]FINAL!C371=0,"",[1]FINAL!C371)</f>
        <v>Mitrovic</v>
      </c>
      <c r="D371" s="31" t="str">
        <f>IF([1]FINAL!D371=0,"",[1]FINAL!D371)</f>
        <v>Aleksandar Mitrovic</v>
      </c>
      <c r="E371" s="42" t="str">
        <f>[1]FINAL!M371</f>
        <v>FUL</v>
      </c>
      <c r="F371" s="43">
        <f>IFERROR(VLOOKUP($E371,Table2!$B$1:$C$21,MATCH("MP",Table2!$B$1:$C$1,0),0),"")</f>
        <v>16</v>
      </c>
      <c r="G371" s="32">
        <f>IFERROR(VLOOKUP(A371,PlayingTime!$B$1:$Z$999,MATCH("Min",PlayingTime!$B$2:$Z$2,0),0),0)</f>
        <v>33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33</v>
      </c>
      <c r="L371" s="31">
        <f>IFERROR(VLOOKUP(A371,PlayerStats!$B$1:$Z$999,MATCH("xG",PlayerStats!$B$2:$Z$2,0),0),0)</f>
        <v>0.2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0.2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</v>
      </c>
      <c r="X371" s="42" t="str">
        <f>API!M371&amp;" "&amp;API!V371</f>
        <v>Adama Traoré</v>
      </c>
      <c r="Y371" s="42">
        <f>API!AC371</f>
        <v>4</v>
      </c>
    </row>
    <row r="372" spans="1:25">
      <c r="A372" s="31" t="str">
        <f>IF([1]FINAL!A372=0,"",[1]FINAL!A372)</f>
        <v>Adama Traoré</v>
      </c>
      <c r="B372" s="31" t="str">
        <f>IF([1]FINAL!B372=0,"",[1]FINAL!B372)</f>
        <v>Adama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FUL</v>
      </c>
      <c r="F372" s="43">
        <f>IFERROR(VLOOKUP($E372,Table2!$B$1:$C$21,MATCH("MP",Table2!$B$1:$C$1,0),0),"")</f>
        <v>16</v>
      </c>
      <c r="G372" s="32">
        <f>IFERROR(VLOOKUP(A372,PlayingTime!$B$1:$Z$999,MATCH("Min",PlayingTime!$B$2:$Z$2,0),0),0)</f>
        <v>44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44</v>
      </c>
      <c r="L372" s="31">
        <f>IFERROR(VLOOKUP(A372,PlayerStats!$B$1:$Z$999,MATCH("xG",PlayerStats!$B$2:$Z$2,0),0),0)</f>
        <v>0.2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0.2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4</v>
      </c>
      <c r="X372" s="42" t="str">
        <f>API!M372&amp;" "&amp;API!V372</f>
        <v>Luke Harris</v>
      </c>
      <c r="Y372" s="42">
        <f>API!AC372</f>
        <v>2</v>
      </c>
    </row>
    <row r="373" spans="1:25">
      <c r="A373" s="31" t="str">
        <f>IF([1]FINAL!A373=0,"",[1]FINAL!A373)</f>
        <v>Manor Solomon</v>
      </c>
      <c r="B373" s="31" t="str">
        <f>IF([1]FINAL!B373=0,"",[1]FINAL!B373)</f>
        <v>Solomon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TOT</v>
      </c>
      <c r="F373" s="43">
        <f>IFERROR(VLOOKUP($E373,Table2!$B$1:$C$21,MATCH("MP",Table2!$B$1:$C$1,0),0),"")</f>
        <v>16</v>
      </c>
      <c r="G373" s="32">
        <f>IFERROR(VLOOKUP(A373,PlayingTime!$B$1:$Z$999,MATCH("Min",PlayingTime!$B$2:$Z$2,0),0),0)</f>
        <v>199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199</v>
      </c>
      <c r="L373" s="31">
        <f>IFERROR(VLOOKUP(A373,PlayerStats!$B$1:$Z$999,MATCH("xG",PlayerStats!$B$2:$Z$2,0),0),0)</f>
        <v>0.4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0.4</v>
      </c>
      <c r="Q373" s="31">
        <f>IFERROR(VLOOKUP(A373,PlayerStats!$B$1:$Z$999,MATCH("xAG",PlayerStats!$B$2:$Z$2,0),0),0)</f>
        <v>0.8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0.8</v>
      </c>
      <c r="V373" s="41">
        <f t="shared" si="23"/>
        <v>14</v>
      </c>
      <c r="X373" s="42" t="str">
        <f>API!M373&amp;" "&amp;API!V373</f>
        <v>Timothy Castagne</v>
      </c>
      <c r="Y373" s="42">
        <f>API!AC373</f>
        <v>37</v>
      </c>
    </row>
    <row r="374" spans="1:25">
      <c r="A374" s="31" t="str">
        <f>IF([1]FINAL!A374=0,"",[1]FINAL!A374)</f>
        <v>Divock Origi</v>
      </c>
      <c r="B374" s="31" t="str">
        <f>IF([1]FINAL!B374=0,"",[1]FINAL!B374)</f>
        <v>Origi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NFO</v>
      </c>
      <c r="F374" s="43">
        <f>IFERROR(VLOOKUP($E374,Table2!$B$1:$C$21,MATCH("MP",Table2!$B$1:$C$1,0),0),"")</f>
        <v>16</v>
      </c>
      <c r="G374" s="32">
        <f>IFERROR(VLOOKUP(A374,PlayingTime!$B$1:$Z$999,MATCH("Min",PlayingTime!$B$2:$Z$2,0),0),0)</f>
        <v>157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157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7</v>
      </c>
      <c r="X374" s="42" t="str">
        <f>API!M374&amp;" "&amp;API!V374</f>
        <v>Steven Benda</v>
      </c>
      <c r="Y374" s="42">
        <f>API!AC374</f>
        <v>0</v>
      </c>
    </row>
    <row r="375" spans="1:25">
      <c r="A375" s="31" t="str">
        <f>IF([1]FINAL!A375=0,"",[1]FINAL!A375)</f>
        <v>Wilson Odobert</v>
      </c>
      <c r="B375" s="31" t="str">
        <f>IF([1]FINAL!B375=0,"",[1]FINAL!B375)</f>
        <v>Odobert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16</v>
      </c>
      <c r="G375" s="32">
        <f>IFERROR(VLOOKUP(A375,PlayingTime!$B$1:$Z$999,MATCH("Min",PlayingTime!$B$2:$Z$2,0),0),0)</f>
        <v>241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241</v>
      </c>
      <c r="L375" s="31">
        <f>IFERROR(VLOOKUP(A375,PlayerStats!$B$1:$Z$999,MATCH("xG",PlayerStats!$B$2:$Z$2,0),0),0)</f>
        <v>0.4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0.4</v>
      </c>
      <c r="Q375" s="31">
        <f>IFERROR(VLOOKUP(A375,PlayerStats!$B$1:$Z$999,MATCH("xAG",PlayerStats!$B$2:$Z$2,0),0),0)</f>
        <v>0.5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0.5</v>
      </c>
      <c r="V375" s="41">
        <f t="shared" si="23"/>
        <v>17</v>
      </c>
      <c r="X375" s="42" t="str">
        <f>API!M375&amp;" "&amp;API!V375</f>
        <v>Fodé Ballo-Touré</v>
      </c>
      <c r="Y375" s="42">
        <f>API!AC375</f>
        <v>1</v>
      </c>
    </row>
    <row r="376" spans="1:25">
      <c r="A376" s="31" t="str">
        <f>IF([1]FINAL!A376=0,"",[1]FINAL!A376)</f>
        <v>Ian Maatsen</v>
      </c>
      <c r="B376" s="31" t="str">
        <f>IF([1]FINAL!B376=0,"",[1]FINAL!B376)</f>
        <v>Maatsen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CHE</v>
      </c>
      <c r="F376" s="43">
        <f>IFERROR(VLOOKUP($E376,Table2!$B$1:$C$21,MATCH("MP",Table2!$B$1:$C$1,0),0),"")</f>
        <v>16</v>
      </c>
      <c r="G376" s="32">
        <f>IFERROR(VLOOKUP(A376,PlayingTime!$B$1:$Z$999,MATCH("Min",PlayingTime!$B$2:$Z$2,0),0),0)</f>
        <v>139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139</v>
      </c>
      <c r="L376" s="31">
        <f>IFERROR(VLOOKUP(A376,PlayerStats!$B$1:$Z$999,MATCH("xG",PlayerStats!$B$2:$Z$2,0),0),0)</f>
        <v>0.4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0.4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8</v>
      </c>
      <c r="X376" s="42" t="str">
        <f>API!M376&amp;" "&amp;API!V376</f>
        <v>Devan Tanton</v>
      </c>
      <c r="Y376" s="42">
        <f>API!AC376</f>
        <v>0</v>
      </c>
    </row>
    <row r="377" spans="1:25">
      <c r="A377" s="31" t="str">
        <f>IF([1]FINAL!A377=0,"",[1]FINAL!A377)</f>
        <v>Armando Broja</v>
      </c>
      <c r="B377" s="31" t="str">
        <f>IF([1]FINAL!B377=0,"",[1]FINAL!B377)</f>
        <v>Broja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CHE</v>
      </c>
      <c r="F377" s="43">
        <f>IFERROR(VLOOKUP($E377,Table2!$B$1:$C$21,MATCH("MP",Table2!$B$1:$C$1,0),0),"")</f>
        <v>16</v>
      </c>
      <c r="G377" s="32">
        <f>IFERROR(VLOOKUP(A377,PlayingTime!$B$1:$Z$999,MATCH("Min",PlayingTime!$B$2:$Z$2,0),0),0)</f>
        <v>234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234</v>
      </c>
      <c r="L377" s="31">
        <f>IFERROR(VLOOKUP(A377,PlayerStats!$B$1:$Z$999,MATCH("xG",PlayerStats!$B$2:$Z$2,0),0),0)</f>
        <v>0.7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0.7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17</v>
      </c>
      <c r="X377" s="42" t="str">
        <f>API!M377&amp;" "&amp;API!V377</f>
        <v>Adrián San Miguel del Castillo</v>
      </c>
      <c r="Y377" s="42">
        <f>API!AC377</f>
        <v>0</v>
      </c>
    </row>
    <row r="378" spans="1:25">
      <c r="A378" s="31" t="str">
        <f>IF([1]FINAL!A378=0,"",[1]FINAL!A378)</f>
        <v>Philippe Coutinho Correia</v>
      </c>
      <c r="B378" s="31" t="str">
        <f>IF([1]FINAL!B378=0,"",[1]FINAL!B378)</f>
        <v>Coutinho</v>
      </c>
      <c r="C378" s="31" t="str">
        <f>IF([1]FINAL!C378=0,"",[1]FINAL!C378)</f>
        <v>Philippe Coutinho</v>
      </c>
      <c r="D378" s="31" t="str">
        <f>IF([1]FINAL!D378=0,"",[1]FINAL!D378)</f>
        <v/>
      </c>
      <c r="E378" s="42" t="str">
        <f>[1]FINAL!M378</f>
        <v>AVL</v>
      </c>
      <c r="F378" s="43">
        <f>IFERROR(VLOOKUP($E378,Table2!$B$1:$C$21,MATCH("MP",Table2!$B$1:$C$1,0),0),"")</f>
        <v>16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25</v>
      </c>
      <c r="J378" s="32">
        <f>IFERROR(VLOOKUP(D378,PlayingTime!$B$1:$Z$999,MATCH("Min",PlayingTime!$B$2:$Z$2,0),0),0)</f>
        <v>0</v>
      </c>
      <c r="K378" s="37">
        <f t="shared" si="20"/>
        <v>25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0.1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2</v>
      </c>
      <c r="X378" s="42" t="str">
        <f>API!M378&amp;" "&amp;API!V378</f>
        <v>Trent Alexander-Arnold</v>
      </c>
      <c r="Y378" s="42">
        <f>API!AC378</f>
        <v>75</v>
      </c>
    </row>
    <row r="379" spans="1:25">
      <c r="A379" s="31" t="str">
        <f>IF([1]FINAL!A379=0,"",[1]FINAL!A379)</f>
        <v>Jacob Ramsey</v>
      </c>
      <c r="B379" s="31" t="str">
        <f>IF([1]FINAL!B379=0,"",[1]FINAL!B379)</f>
        <v>J.Ramsey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AVL</v>
      </c>
      <c r="F379" s="43">
        <f>IFERROR(VLOOKUP($E379,Table2!$B$1:$C$21,MATCH("MP",Table2!$B$1:$C$1,0),0),"")</f>
        <v>16</v>
      </c>
      <c r="G379" s="32">
        <f>IFERROR(VLOOKUP(A379,PlayingTime!$B$1:$Z$999,MATCH("Min",PlayingTime!$B$2:$Z$2,0),0),0)</f>
        <v>137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137</v>
      </c>
      <c r="L379" s="31">
        <f>IFERROR(VLOOKUP(A379,PlayerStats!$B$1:$Z$999,MATCH("xG",PlayerStats!$B$2:$Z$2,0),0),0)</f>
        <v>0.2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0.2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11</v>
      </c>
      <c r="X379" s="42" t="str">
        <f>API!M379&amp;" "&amp;API!V379</f>
        <v>Alisson Ramses Becker</v>
      </c>
      <c r="Y379" s="42">
        <f>API!AC379</f>
        <v>62</v>
      </c>
    </row>
    <row r="380" spans="1:25">
      <c r="A380" s="31" t="str">
        <f>IF([1]FINAL!A380=0,"",[1]FINAL!A380)</f>
        <v>Luke Harris</v>
      </c>
      <c r="B380" s="31" t="str">
        <f>IF([1]FINAL!B380=0,"",[1]FINAL!B380)</f>
        <v>Harris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FUL</v>
      </c>
      <c r="F380" s="43">
        <f>IFERROR(VLOOKUP($E380,Table2!$B$1:$C$21,MATCH("MP",Table2!$B$1:$C$1,0),0),"")</f>
        <v>16</v>
      </c>
      <c r="G380" s="32">
        <f>IFERROR(VLOOKUP(A380,PlayingTime!$B$1:$Z$999,MATCH("Min",PlayingTime!$B$2:$Z$2,0),0),0)</f>
        <v>75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75</v>
      </c>
      <c r="L380" s="31">
        <f>IFERROR(VLOOKUP(A380,PlayerStats!$B$1:$Z$999,MATCH("xG",PlayerStats!$B$2:$Z$2,0),0),0)</f>
        <v>0.3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0.3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2</v>
      </c>
      <c r="X380" s="42" t="str">
        <f>API!M380&amp;" "&amp;API!V380</f>
        <v>Stefan Bajcetic</v>
      </c>
      <c r="Y380" s="42">
        <f>API!AC380</f>
        <v>0</v>
      </c>
    </row>
    <row r="381" spans="1:25">
      <c r="A381" s="31" t="str">
        <f>IF([1]FINAL!A381=0,"",[1]FINAL!A381)</f>
        <v>Tom Davies</v>
      </c>
      <c r="B381" s="31" t="str">
        <f>IF([1]FINAL!B381=0,"",[1]FINAL!B381)</f>
        <v>T.Davies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SHU</v>
      </c>
      <c r="F381" s="43">
        <f>IFERROR(VLOOKUP($E381,Table2!$B$1:$C$21,MATCH("MP",Table2!$B$1:$C$1,0),0),"")</f>
        <v>16</v>
      </c>
      <c r="G381" s="32">
        <f>IFERROR(VLOOKUP(A381,PlayingTime!$B$1:$Z$999,MATCH("Min",PlayingTime!$B$2:$Z$2,0),0),0)</f>
        <v>60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60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2</v>
      </c>
      <c r="X381" s="42" t="str">
        <f>API!M381&amp;" "&amp;API!V381</f>
        <v>Darwin Núñez Ribeiro</v>
      </c>
      <c r="Y381" s="42">
        <f>API!AC381</f>
        <v>62</v>
      </c>
    </row>
    <row r="382" spans="1:25">
      <c r="A382" s="31" t="str">
        <f>IF([1]FINAL!A382=0,"",[1]FINAL!A382)</f>
        <v>Noni Madueke</v>
      </c>
      <c r="B382" s="31" t="str">
        <f>IF([1]FINAL!B382=0,"",[1]FINAL!B382)</f>
        <v>Madueke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CHE</v>
      </c>
      <c r="F382" s="43">
        <f>IFERROR(VLOOKUP($E382,Table2!$B$1:$C$21,MATCH("MP",Table2!$B$1:$C$1,0),0),"")</f>
        <v>16</v>
      </c>
      <c r="G382" s="32">
        <f>IFERROR(VLOOKUP(A382,PlayingTime!$B$1:$Z$999,MATCH("Min",PlayingTime!$B$2:$Z$2,0),0),0)</f>
        <v>123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123</v>
      </c>
      <c r="L382" s="31">
        <f>IFERROR(VLOOKUP(A382,PlayerStats!$B$1:$Z$999,MATCH("xG",PlayerStats!$B$2:$Z$2,0),0),0)</f>
        <v>0.2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0.2</v>
      </c>
      <c r="Q382" s="31">
        <f>IFERROR(VLOOKUP(A382,PlayerStats!$B$1:$Z$999,MATCH("xAG",PlayerStats!$B$2:$Z$2,0),0),0)</f>
        <v>0.2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0.2</v>
      </c>
      <c r="V382" s="41">
        <f t="shared" si="23"/>
        <v>7</v>
      </c>
      <c r="X382" s="42" t="str">
        <f>API!M382&amp;" "&amp;API!V382</f>
        <v>Diogo Teixeira da Silva</v>
      </c>
      <c r="Y382" s="42">
        <f>API!AC382</f>
        <v>44</v>
      </c>
    </row>
    <row r="383" spans="1:25">
      <c r="A383" s="31" t="str">
        <f>IF([1]FINAL!A383=0,"",[1]FINAL!A383)</f>
        <v>Hannibal Mejbri</v>
      </c>
      <c r="B383" s="31" t="str">
        <f>IF([1]FINAL!B383=0,"",[1]FINAL!B383)</f>
        <v>Hannibal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16</v>
      </c>
      <c r="G383" s="32">
        <f>IFERROR(VLOOKUP(A383,PlayingTime!$B$1:$Z$999,MATCH("Min",PlayingTime!$B$2:$Z$2,0),0),0)</f>
        <v>123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123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0.4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0.4</v>
      </c>
      <c r="V383" s="41">
        <f t="shared" si="23"/>
        <v>9</v>
      </c>
      <c r="X383" s="42" t="str">
        <f>API!M383&amp;" "&amp;API!V383</f>
        <v>Harvey Elliott</v>
      </c>
      <c r="Y383" s="42">
        <f>API!AC383</f>
        <v>23</v>
      </c>
    </row>
    <row r="384" spans="1:25">
      <c r="A384" s="31" t="str">
        <f>IF([1]FINAL!A384=0,"",[1]FINAL!A384)</f>
        <v>Tariq Lamptey</v>
      </c>
      <c r="B384" s="31" t="str">
        <f>IF([1]FINAL!B384=0,"",[1]FINAL!B384)</f>
        <v>Lamptey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BHA</v>
      </c>
      <c r="F384" s="43">
        <f>IFERROR(VLOOKUP($E384,Table2!$B$1:$C$21,MATCH("MP",Table2!$B$1:$C$1,0),0),"")</f>
        <v>16</v>
      </c>
      <c r="G384" s="32">
        <f>IFERROR(VLOOKUP(A384,PlayingTime!$B$1:$Z$999,MATCH("Min",PlayingTime!$B$2:$Z$2,0),0),0)</f>
        <v>173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173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0.4</v>
      </c>
      <c r="V384" s="41">
        <f t="shared" si="23"/>
        <v>9</v>
      </c>
      <c r="X384" s="42" t="str">
        <f>API!M384&amp;" "&amp;API!V384</f>
        <v>Fabio Henrique Tavares</v>
      </c>
      <c r="Y384" s="42">
        <f>API!AC384</f>
        <v>0</v>
      </c>
    </row>
    <row r="385" spans="1:25">
      <c r="A385" s="31" t="str">
        <f>IF([1]FINAL!A385=0,"",[1]FINAL!A385)</f>
        <v>Dango Ouattara</v>
      </c>
      <c r="B385" s="31" t="str">
        <f>IF([1]FINAL!B385=0,"",[1]FINAL!B385)</f>
        <v>O.Dango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BOU</v>
      </c>
      <c r="F385" s="43">
        <f>IFERROR(VLOOKUP($E385,Table2!$B$1:$C$21,MATCH("MP",Table2!$B$1:$C$1,0),0),"")</f>
        <v>16</v>
      </c>
      <c r="G385" s="32">
        <f>IFERROR(VLOOKUP(A385,PlayingTime!$B$1:$Z$999,MATCH("Min",PlayingTime!$B$2:$Z$2,0),0),0)</f>
        <v>242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242</v>
      </c>
      <c r="L385" s="31">
        <f>IFERROR(VLOOKUP(A385,PlayerStats!$B$1:$Z$999,MATCH("xG",PlayerStats!$B$2:$Z$2,0),0),0)</f>
        <v>0.5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0.5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10</v>
      </c>
      <c r="X385" s="42" t="str">
        <f>API!M385&amp;" "&amp;API!V385</f>
        <v>Cody Gakpo</v>
      </c>
      <c r="Y385" s="42">
        <f>API!AC385</f>
        <v>29</v>
      </c>
    </row>
    <row r="386" spans="1:25">
      <c r="A386" s="31" t="str">
        <f>IF([1]FINAL!A386=0,"",[1]FINAL!A386)</f>
        <v>Pablo Fornals Malla</v>
      </c>
      <c r="B386" s="31" t="str">
        <f>IF([1]FINAL!B386=0,"",[1]FINAL!B386)</f>
        <v>P.Fornals</v>
      </c>
      <c r="C386" s="31" t="str">
        <f>IF([1]FINAL!C386=0,"",[1]FINAL!C386)</f>
        <v>Pablo Fornals</v>
      </c>
      <c r="D386" s="31" t="str">
        <f>IF([1]FINAL!D386=0,"",[1]FINAL!D386)</f>
        <v/>
      </c>
      <c r="E386" s="42" t="str">
        <f>[1]FINAL!M386</f>
        <v>WHU</v>
      </c>
      <c r="F386" s="43">
        <f>IFERROR(VLOOKUP($E386,Table2!$B$1:$C$21,MATCH("MP",Table2!$B$1:$C$1,0),0),"")</f>
        <v>16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222</v>
      </c>
      <c r="J386" s="32">
        <f>IFERROR(VLOOKUP(D386,PlayingTime!$B$1:$Z$999,MATCH("Min",PlayingTime!$B$2:$Z$2,0),0),0)</f>
        <v>0</v>
      </c>
      <c r="K386" s="37">
        <f t="shared" si="20"/>
        <v>222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0.3</v>
      </c>
      <c r="O386" s="31">
        <f>IFERROR(VLOOKUP(D386,PlayerStats!$B$1:$Z$999,MATCH("xG",PlayerStats!$B$2:$Z$2,0),0),0)</f>
        <v>0</v>
      </c>
      <c r="P386" s="39">
        <f t="shared" si="21"/>
        <v>0.3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0.2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12</v>
      </c>
      <c r="X386" s="42" t="str">
        <f>API!M386&amp;" "&amp;API!V386</f>
        <v>Joe Gomez</v>
      </c>
      <c r="Y386" s="42">
        <f>API!AC386</f>
        <v>30</v>
      </c>
    </row>
    <row r="387" spans="1:25">
      <c r="A387" s="31" t="str">
        <f>IF([1]FINAL!A387=0,"",[1]FINAL!A387)</f>
        <v>Nathan Redmond</v>
      </c>
      <c r="B387" s="31" t="str">
        <f>IF([1]FINAL!B387=0,"",[1]FINAL!B387)</f>
        <v>Redmond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BUR</v>
      </c>
      <c r="F387" s="43">
        <f>IFERROR(VLOOKUP($E387,Table2!$B$1:$C$21,MATCH("MP",Table2!$B$1:$C$1,0),0),"")</f>
        <v>16</v>
      </c>
      <c r="G387" s="32">
        <f>IFERROR(VLOOKUP(A387,PlayingTime!$B$1:$Z$999,MATCH("Min",PlayingTime!$B$2:$Z$2,0),0),0)</f>
        <v>121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121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0.3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0.3</v>
      </c>
      <c r="V387" s="41">
        <f t="shared" ref="V387:V450" si="27">IFERROR(VLOOKUP(A387,$X$1:$Y$1000,MATCH("total_points",$X$1:$Y$1,0),0),"")</f>
        <v>8</v>
      </c>
      <c r="X387" s="42" t="str">
        <f>API!M387&amp;" "&amp;API!V387</f>
        <v>Jordan Henderson</v>
      </c>
      <c r="Y387" s="42">
        <f>API!AC387</f>
        <v>0</v>
      </c>
    </row>
    <row r="388" spans="1:25">
      <c r="A388" s="31" t="str">
        <f>IF([1]FINAL!A388=0,"",[1]FINAL!A388)</f>
        <v>Nathan Redmond</v>
      </c>
      <c r="B388" s="31" t="str">
        <f>IF([1]FINAL!B388=0,"",[1]FINAL!B388)</f>
        <v>Redmond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BUR</v>
      </c>
      <c r="F388" s="43">
        <f>IFERROR(VLOOKUP($E388,Table2!$B$1:$C$21,MATCH("MP",Table2!$B$1:$C$1,0),0),"")</f>
        <v>16</v>
      </c>
      <c r="G388" s="32">
        <f>IFERROR(VLOOKUP(A388,PlayingTime!$B$1:$Z$999,MATCH("Min",PlayingTime!$B$2:$Z$2,0),0),0)</f>
        <v>121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121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8</v>
      </c>
      <c r="X388" s="42" t="str">
        <f>API!M388&amp;" "&amp;API!V388</f>
        <v>Curtis Jones</v>
      </c>
      <c r="Y388" s="42">
        <f>API!AC388</f>
        <v>11</v>
      </c>
    </row>
    <row r="389" spans="1:25">
      <c r="A389" s="31" t="str">
        <f>IF([1]FINAL!A389=0,"",[1]FINAL!A389)</f>
        <v>Jakub Kiwior</v>
      </c>
      <c r="B389" s="31" t="str">
        <f>IF([1]FINAL!B389=0,"",[1]FINAL!B389)</f>
        <v>Kiwior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ARS</v>
      </c>
      <c r="F389" s="43">
        <f>IFERROR(VLOOKUP($E389,Table2!$B$1:$C$21,MATCH("MP",Table2!$B$1:$C$1,0),0),"")</f>
        <v>16</v>
      </c>
      <c r="G389" s="32">
        <f>IFERROR(VLOOKUP(A389,PlayingTime!$B$1:$Z$999,MATCH("Min",PlayingTime!$B$2:$Z$2,0),0),0)</f>
        <v>248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248</v>
      </c>
      <c r="L389" s="31">
        <f>IFERROR(VLOOKUP(A389,PlayerStats!$B$1:$Z$999,MATCH("xG",PlayerStats!$B$2:$Z$2,0),0),0)</f>
        <v>0.5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0.5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11</v>
      </c>
      <c r="X389" s="42" t="str">
        <f>API!M389&amp;" "&amp;API!V389</f>
        <v>Caoimhin Kelleher</v>
      </c>
      <c r="Y389" s="42">
        <f>API!AC389</f>
        <v>7</v>
      </c>
    </row>
    <row r="390" spans="1:25">
      <c r="A390" s="31" t="str">
        <f>IF([1]FINAL!A390=0,"",[1]FINAL!A390)</f>
        <v>Hannes Delcroix</v>
      </c>
      <c r="B390" s="31" t="str">
        <f>IF([1]FINAL!B390=0,"",[1]FINAL!B390)</f>
        <v>Delcroix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BUR</v>
      </c>
      <c r="F390" s="43">
        <f>IFERROR(VLOOKUP($E390,Table2!$B$1:$C$21,MATCH("MP",Table2!$B$1:$C$1,0),0),"")</f>
        <v>16</v>
      </c>
      <c r="G390" s="32">
        <f>IFERROR(VLOOKUP(A390,PlayingTime!$B$1:$Z$999,MATCH("Min",PlayingTime!$B$2:$Z$2,0),0),0)</f>
        <v>241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241</v>
      </c>
      <c r="L390" s="31">
        <f>IFERROR(VLOOKUP(A390,PlayerStats!$B$1:$Z$999,MATCH("xG",PlayerStats!$B$2:$Z$2,0),0),0)</f>
        <v>0.4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0.4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3</v>
      </c>
      <c r="X390" s="42" t="str">
        <f>API!M390&amp;" "&amp;API!V390</f>
        <v>Ibrahima Konaté</v>
      </c>
      <c r="Y390" s="42">
        <f>API!AC390</f>
        <v>27</v>
      </c>
    </row>
    <row r="391" spans="1:25">
      <c r="A391" s="31" t="str">
        <f>IF([1]FINAL!A391=0,"",[1]FINAL!A391)</f>
        <v>Mikkel Damsgaard</v>
      </c>
      <c r="B391" s="31" t="str">
        <f>IF([1]FINAL!B391=0,"",[1]FINAL!B391)</f>
        <v>Damsgaard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BRE</v>
      </c>
      <c r="F391" s="43">
        <f>IFERROR(VLOOKUP($E391,Table2!$B$1:$C$21,MATCH("MP",Table2!$B$1:$C$1,0),0),"")</f>
        <v>16</v>
      </c>
      <c r="G391" s="32">
        <f>IFERROR(VLOOKUP(A391,PlayingTime!$B$1:$Z$999,MATCH("Min",PlayingTime!$B$2:$Z$2,0),0),0)</f>
        <v>102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102</v>
      </c>
      <c r="L391" s="31">
        <f>IFERROR(VLOOKUP(A391,PlayerStats!$B$1:$Z$999,MATCH("xG",PlayerStats!$B$2:$Z$2,0),0),0)</f>
        <v>0.1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0.1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4</v>
      </c>
      <c r="X391" s="42" t="str">
        <f>API!M391&amp;" "&amp;API!V391</f>
        <v>Luis Díaz</v>
      </c>
      <c r="Y391" s="42">
        <f>API!AC391</f>
        <v>46</v>
      </c>
    </row>
    <row r="392" spans="1:25">
      <c r="A392" s="31" t="str">
        <f>IF([1]FINAL!A392=0,"",[1]FINAL!A392)</f>
        <v>Carney Chukwuemeka</v>
      </c>
      <c r="B392" s="31" t="str">
        <f>IF([1]FINAL!B392=0,"",[1]FINAL!B392)</f>
        <v>Chukwuemeka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CHE</v>
      </c>
      <c r="F392" s="43">
        <f>IFERROR(VLOOKUP($E392,Table2!$B$1:$C$21,MATCH("MP",Table2!$B$1:$C$1,0),0),"")</f>
        <v>16</v>
      </c>
      <c r="G392" s="32">
        <f>IFERROR(VLOOKUP(A392,PlayingTime!$B$1:$Z$999,MATCH("Min",PlayingTime!$B$2:$Z$2,0),0),0)</f>
        <v>125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125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6</v>
      </c>
      <c r="X392" s="42" t="str">
        <f>API!M392&amp;" "&amp;API!V392</f>
        <v>Alexis Mac Allister</v>
      </c>
      <c r="Y392" s="42">
        <f>API!AC392</f>
        <v>31</v>
      </c>
    </row>
    <row r="393" spans="1:25">
      <c r="A393" s="31" t="str">
        <f>IF([1]FINAL!A393=0,"",[1]FINAL!A393)</f>
        <v>Anass Zaroury</v>
      </c>
      <c r="B393" s="31" t="str">
        <f>IF([1]FINAL!B393=0,"",[1]FINAL!B393)</f>
        <v>Zaroury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BUR</v>
      </c>
      <c r="F393" s="43">
        <f>IFERROR(VLOOKUP($E393,Table2!$B$1:$C$21,MATCH("MP",Table2!$B$1:$C$1,0),0),"")</f>
        <v>16</v>
      </c>
      <c r="G393" s="32">
        <f>IFERROR(VLOOKUP(A393,PlayingTime!$B$1:$Z$999,MATCH("Min",PlayingTime!$B$2:$Z$2,0),0),0)</f>
        <v>137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137</v>
      </c>
      <c r="L393" s="31">
        <f>IFERROR(VLOOKUP(A393,PlayerStats!$B$1:$Z$999,MATCH("xG",PlayerStats!$B$2:$Z$2,0),0),0)</f>
        <v>0.2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0.2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3</v>
      </c>
      <c r="X393" s="42" t="str">
        <f>API!M393&amp;" "&amp;API!V393</f>
        <v>Joel Matip</v>
      </c>
      <c r="Y393" s="42">
        <f>API!AC393</f>
        <v>21</v>
      </c>
    </row>
    <row r="394" spans="1:25">
      <c r="A394" s="31" t="str">
        <f>IF([1]FINAL!A394=0,"",[1]FINAL!A394)</f>
        <v>Albert Sambi Lokonga</v>
      </c>
      <c r="B394" s="31" t="str">
        <f>IF([1]FINAL!B394=0,"",[1]FINAL!B394)</f>
        <v>Sambi</v>
      </c>
      <c r="C394" s="31" t="str">
        <f>IF([1]FINAL!C394=0,"",[1]FINAL!C394)</f>
        <v>Lokonga</v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16</v>
      </c>
      <c r="G394" s="32">
        <f>IFERROR(VLOOKUP(A394,PlayingTime!$B$1:$Z$999,MATCH("Min",PlayingTime!$B$2:$Z$2,0),0),0)</f>
        <v>148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148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4</v>
      </c>
      <c r="X394" s="42" t="str">
        <f>API!M394&amp;" "&amp;API!V394</f>
        <v>Nathaniel Phillips</v>
      </c>
      <c r="Y394" s="42">
        <f>API!AC394</f>
        <v>0</v>
      </c>
    </row>
    <row r="395" spans="1:25">
      <c r="A395" s="31" t="str">
        <f>IF([1]FINAL!A395=0,"",[1]FINAL!A395)</f>
        <v>Danny Ings</v>
      </c>
      <c r="B395" s="31" t="str">
        <f>IF([1]FINAL!B395=0,"",[1]FINAL!B395)</f>
        <v>Ings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WHU</v>
      </c>
      <c r="F395" s="43">
        <f>IFERROR(VLOOKUP($E395,Table2!$B$1:$C$21,MATCH("MP",Table2!$B$1:$C$1,0),0),"")</f>
        <v>16</v>
      </c>
      <c r="G395" s="32">
        <f>IFERROR(VLOOKUP(A395,PlayingTime!$B$1:$Z$999,MATCH("Min",PlayingTime!$B$2:$Z$2,0),0),0)</f>
        <v>137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137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9</v>
      </c>
      <c r="X395" s="42" t="str">
        <f>API!M395&amp;" "&amp;API!V395</f>
        <v>Andrew Robertson</v>
      </c>
      <c r="Y395" s="42">
        <f>API!AC395</f>
        <v>26</v>
      </c>
    </row>
    <row r="396" spans="1:25">
      <c r="A396" s="31" t="str">
        <f>IF([1]FINAL!A396=0,"",[1]FINAL!A396)</f>
        <v>Cheikhou Kouyaté</v>
      </c>
      <c r="B396" s="31" t="str">
        <f>IF([1]FINAL!B396=0,"",[1]FINAL!B396)</f>
        <v>Kouyaté</v>
      </c>
      <c r="C396" s="31" t="str">
        <f>IF([1]FINAL!C396=0,"",[1]FINAL!C396)</f>
        <v>Kouyate</v>
      </c>
      <c r="D396" s="31" t="str">
        <f>IF([1]FINAL!D396=0,"",[1]FINAL!D396)</f>
        <v/>
      </c>
      <c r="E396" s="42" t="str">
        <f>[1]FINAL!M396</f>
        <v>NFO</v>
      </c>
      <c r="F396" s="43">
        <f>IFERROR(VLOOKUP($E396,Table2!$B$1:$C$21,MATCH("MP",Table2!$B$1:$C$1,0),0),"")</f>
        <v>16</v>
      </c>
      <c r="G396" s="32">
        <f>IFERROR(VLOOKUP(A396,PlayingTime!$B$1:$Z$999,MATCH("Min",PlayingTime!$B$2:$Z$2,0),0),0)</f>
        <v>138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138</v>
      </c>
      <c r="L396" s="31">
        <f>IFERROR(VLOOKUP(A396,PlayerStats!$B$1:$Z$999,MATCH("xG",PlayerStats!$B$2:$Z$2,0),0),0)</f>
        <v>0.3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0.3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7</v>
      </c>
      <c r="X396" s="42" t="str">
        <f>API!M396&amp;" "&amp;API!V396</f>
        <v>Mohamed Salah</v>
      </c>
      <c r="Y396" s="42">
        <f>API!AC396</f>
        <v>127</v>
      </c>
    </row>
    <row r="397" spans="1:25">
      <c r="A397" s="31" t="str">
        <f>IF([1]FINAL!A397=0,"",[1]FINAL!A397)</f>
        <v>Jadon Sancho</v>
      </c>
      <c r="B397" s="31" t="str">
        <f>IF([1]FINAL!B397=0,"",[1]FINAL!B397)</f>
        <v>Sancho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MUN</v>
      </c>
      <c r="F397" s="43">
        <f>IFERROR(VLOOKUP($E397,Table2!$B$1:$C$21,MATCH("MP",Table2!$B$1:$C$1,0),0),"")</f>
        <v>16</v>
      </c>
      <c r="G397" s="32">
        <f>IFERROR(VLOOKUP(A397,PlayingTime!$B$1:$Z$999,MATCH("Min",PlayingTime!$B$2:$Z$2,0),0),0)</f>
        <v>79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79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3</v>
      </c>
      <c r="X397" s="42" t="str">
        <f>API!M397&amp;" "&amp;API!V397</f>
        <v>Dominik Szoboszlai</v>
      </c>
      <c r="Y397" s="42">
        <f>API!AC397</f>
        <v>65</v>
      </c>
    </row>
    <row r="398" spans="1:25">
      <c r="A398" s="31" t="str">
        <f>IF([1]FINAL!A398=0,"",[1]FINAL!A398)</f>
        <v>Davinson Sánchez</v>
      </c>
      <c r="B398" s="31" t="str">
        <f>IF([1]FINAL!B398=0,"",[1]FINAL!B398)</f>
        <v>Sánchez</v>
      </c>
      <c r="C398" s="31" t="str">
        <f>IF([1]FINAL!C398=0,"",[1]FINAL!C398)</f>
        <v>D Sanchez</v>
      </c>
      <c r="D398" s="31" t="str">
        <f>IF([1]FINAL!D398=0,"",[1]FINAL!D398)</f>
        <v>Davinson Sanchez</v>
      </c>
      <c r="E398" s="42" t="str">
        <f>[1]FINAL!M398</f>
        <v>TOT</v>
      </c>
      <c r="F398" s="43">
        <f>IFERROR(VLOOKUP($E398,Table2!$B$1:$C$21,MATCH("MP",Table2!$B$1:$C$1,0),0),"")</f>
        <v>16</v>
      </c>
      <c r="G398" s="32">
        <f>IFERROR(VLOOKUP(A398,PlayingTime!$B$1:$Z$999,MATCH("Min",PlayingTime!$B$2:$Z$2,0),0),0)</f>
        <v>77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77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Thiago Alcántara do Nascimento</v>
      </c>
      <c r="Y398" s="42">
        <f>API!AC398</f>
        <v>0</v>
      </c>
    </row>
    <row r="399" spans="1:25">
      <c r="A399" s="31" t="str">
        <f>IF([1]FINAL!A399=0,"",[1]FINAL!A399)</f>
        <v>Gonzalo Montiel</v>
      </c>
      <c r="B399" s="31" t="str">
        <f>IF([1]FINAL!B399=0,"",[1]FINAL!B399)</f>
        <v>G.Montiel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NFO</v>
      </c>
      <c r="F399" s="43">
        <f>IFERROR(VLOOKUP($E399,Table2!$B$1:$C$21,MATCH("MP",Table2!$B$1:$C$1,0),0),"")</f>
        <v>16</v>
      </c>
      <c r="G399" s="32">
        <f>IFERROR(VLOOKUP(A399,PlayingTime!$B$1:$Z$999,MATCH("Min",PlayingTime!$B$2:$Z$2,0),0),0)</f>
        <v>168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168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0.1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0.1</v>
      </c>
      <c r="V399" s="41">
        <f t="shared" si="27"/>
        <v>2</v>
      </c>
      <c r="X399" s="42" t="str">
        <f>API!M399&amp;" "&amp;API!V399</f>
        <v>Konstantinos Tsimikas</v>
      </c>
      <c r="Y399" s="42">
        <f>API!AC399</f>
        <v>37</v>
      </c>
    </row>
    <row r="400" spans="1:25">
      <c r="A400" s="31" t="str">
        <f>IF([1]FINAL!A400=0,"",[1]FINAL!A400)</f>
        <v>Aaron Cresswell</v>
      </c>
      <c r="B400" s="31" t="str">
        <f>IF([1]FINAL!B400=0,"",[1]FINAL!B400)</f>
        <v>Cresswell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16</v>
      </c>
      <c r="G400" s="32">
        <f>IFERROR(VLOOKUP(A400,PlayingTime!$B$1:$Z$999,MATCH("Min",PlayingTime!$B$2:$Z$2,0),0),0)</f>
        <v>130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130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0.1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0.1</v>
      </c>
      <c r="V400" s="41">
        <f t="shared" si="27"/>
        <v>2</v>
      </c>
      <c r="X400" s="42" t="str">
        <f>API!M400&amp;" "&amp;API!V400</f>
        <v>Sepp van den Berg</v>
      </c>
      <c r="Y400" s="42">
        <f>API!AC400</f>
        <v>0</v>
      </c>
    </row>
    <row r="401" spans="1:25">
      <c r="A401" s="31" t="str">
        <f>IF([1]FINAL!A401=0,"",[1]FINAL!A401)</f>
        <v>Kalvin Phillips</v>
      </c>
      <c r="B401" s="31" t="str">
        <f>IF([1]FINAL!B401=0,"",[1]FINAL!B401)</f>
        <v>Phillips</v>
      </c>
      <c r="C401" s="31" t="str">
        <f>IF([1]FINAL!C401=0,"",[1]FINAL!C401)</f>
        <v>K Phillips</v>
      </c>
      <c r="D401" s="31" t="str">
        <f>IF([1]FINAL!D401=0,"",[1]FINAL!D401)</f>
        <v/>
      </c>
      <c r="E401" s="42" t="str">
        <f>[1]FINAL!M401</f>
        <v>MCI</v>
      </c>
      <c r="F401" s="43">
        <f>IFERROR(VLOOKUP($E401,Table2!$B$1:$C$21,MATCH("MP",Table2!$B$1:$C$1,0),0),"")</f>
        <v>16</v>
      </c>
      <c r="G401" s="32">
        <f>IFERROR(VLOOKUP(A401,PlayingTime!$B$1:$Z$999,MATCH("Min",PlayingTime!$B$2:$Z$2,0),0),0)</f>
        <v>93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93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4</v>
      </c>
      <c r="X401" s="42" t="str">
        <f>API!M401&amp;" "&amp;API!V401</f>
        <v>Virgil van Dijk</v>
      </c>
      <c r="Y401" s="42">
        <f>API!AC401</f>
        <v>55</v>
      </c>
    </row>
    <row r="402" spans="1:25">
      <c r="A402" s="31" t="str">
        <f>IF([1]FINAL!A402=0,"",[1]FINAL!A402)</f>
        <v>Alex Scott</v>
      </c>
      <c r="B402" s="31" t="str">
        <f>IF([1]FINAL!B402=0,"",[1]FINAL!B402)</f>
        <v>Scott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BOU</v>
      </c>
      <c r="F402" s="43">
        <f>IFERROR(VLOOKUP($E402,Table2!$B$1:$C$21,MATCH("MP",Table2!$B$1:$C$1,0),0),"")</f>
        <v>16</v>
      </c>
      <c r="G402" s="32">
        <f>IFERROR(VLOOKUP(A402,PlayingTime!$B$1:$Z$999,MATCH("Min",PlayingTime!$B$2:$Z$2,0),0),0)</f>
        <v>189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189</v>
      </c>
      <c r="L402" s="31">
        <f>IFERROR(VLOOKUP(A402,PlayerStats!$B$1:$Z$999,MATCH("xG",PlayerStats!$B$2:$Z$2,0),0),0)</f>
        <v>0.1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0.1</v>
      </c>
      <c r="Q402" s="31">
        <f>IFERROR(VLOOKUP(A402,PlayerStats!$B$1:$Z$999,MATCH("xAG",PlayerStats!$B$2:$Z$2,0),0),0)</f>
        <v>0.1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0.1</v>
      </c>
      <c r="V402" s="41">
        <f t="shared" si="27"/>
        <v>3</v>
      </c>
      <c r="X402" s="42" t="str">
        <f>API!M402&amp;" "&amp;API!V402</f>
        <v>Jarell Quansah</v>
      </c>
      <c r="Y402" s="42">
        <f>API!AC402</f>
        <v>6</v>
      </c>
    </row>
    <row r="403" spans="1:25">
      <c r="A403" s="31" t="str">
        <f>IF([1]FINAL!A403=0,"",[1]FINAL!A403)</f>
        <v>Yasser Larouci</v>
      </c>
      <c r="B403" s="31" t="str">
        <f>IF([1]FINAL!B403=0,"",[1]FINAL!B403)</f>
        <v>Larouci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16</v>
      </c>
      <c r="G403" s="32">
        <f>IFERROR(VLOOKUP(A403,PlayingTime!$B$1:$Z$999,MATCH("Min",PlayingTime!$B$2:$Z$2,0),0),0)</f>
        <v>222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222</v>
      </c>
      <c r="L403" s="31">
        <f>IFERROR(VLOOKUP(A403,PlayerStats!$B$1:$Z$999,MATCH("xG",PlayerStats!$B$2:$Z$2,0),0),0)</f>
        <v>0.2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0.2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4</v>
      </c>
      <c r="X403" s="42" t="str">
        <f>API!M403&amp;" "&amp;API!V403</f>
        <v>Bobby Clark</v>
      </c>
      <c r="Y403" s="42">
        <f>API!AC403</f>
        <v>0</v>
      </c>
    </row>
    <row r="404" spans="1:25">
      <c r="A404" s="31" t="str">
        <f>IF([1]FINAL!A404=0,"",[1]FINAL!A404)</f>
        <v>Lewis Dobbin</v>
      </c>
      <c r="B404" s="31" t="str">
        <f>IF([1]FINAL!B404=0,"",[1]FINAL!B404)</f>
        <v>Dobbin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EVE</v>
      </c>
      <c r="F404" s="43">
        <f>IFERROR(VLOOKUP($E404,Table2!$B$1:$C$21,MATCH("MP",Table2!$B$1:$C$1,0),0),"")</f>
        <v>16</v>
      </c>
      <c r="G404" s="32">
        <f>IFERROR(VLOOKUP(A404,PlayingTime!$B$1:$Z$999,MATCH("Min",PlayingTime!$B$2:$Z$2,0),0),0)</f>
        <v>124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124</v>
      </c>
      <c r="L404" s="31">
        <f>IFERROR(VLOOKUP(A404,PlayerStats!$B$1:$Z$999,MATCH("xG",PlayerStats!$B$2:$Z$2,0),0),0)</f>
        <v>0.2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0.2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12</v>
      </c>
      <c r="X404" s="42" t="str">
        <f>API!M404&amp;" "&amp;API!V404</f>
        <v>Ben Doak</v>
      </c>
      <c r="Y404" s="42">
        <f>API!AC404</f>
        <v>1</v>
      </c>
    </row>
    <row r="405" spans="1:25">
      <c r="A405" s="31" t="str">
        <f>IF([1]FINAL!A405=0,"",[1]FINAL!A405)</f>
        <v>Neco Williams</v>
      </c>
      <c r="B405" s="31" t="str">
        <f>IF([1]FINAL!B405=0,"",[1]FINAL!B405)</f>
        <v>Williams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NFO</v>
      </c>
      <c r="F405" s="43">
        <f>IFERROR(VLOOKUP($E405,Table2!$B$1:$C$21,MATCH("MP",Table2!$B$1:$C$1,0),0),"")</f>
        <v>16</v>
      </c>
      <c r="G405" s="32">
        <f>IFERROR(VLOOKUP(A405,PlayingTime!$B$1:$Z$999,MATCH("Min",PlayingTime!$B$2:$Z$2,0),0),0)</f>
        <v>216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216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1.2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1.2</v>
      </c>
      <c r="V405" s="41">
        <f t="shared" si="27"/>
        <v>14</v>
      </c>
      <c r="X405" s="42" t="str">
        <f>API!M405&amp;" "&amp;API!V405</f>
        <v>James McConnell</v>
      </c>
      <c r="Y405" s="42">
        <f>API!AC405</f>
        <v>1</v>
      </c>
    </row>
    <row r="406" spans="1:25">
      <c r="A406" s="31" t="str">
        <f>IF([1]FINAL!A406=0,"",[1]FINAL!A406)</f>
        <v>Thomas Partey</v>
      </c>
      <c r="B406" s="31" t="str">
        <f>IF([1]FINAL!B406=0,"",[1]FINAL!B406)</f>
        <v>Thomas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ARS</v>
      </c>
      <c r="F406" s="43">
        <f>IFERROR(VLOOKUP($E406,Table2!$B$1:$C$21,MATCH("MP",Table2!$B$1:$C$1,0),0),"")</f>
        <v>16</v>
      </c>
      <c r="G406" s="32">
        <f>IFERROR(VLOOKUP(A406,PlayingTime!$B$1:$Z$999,MATCH("Min",PlayingTime!$B$2:$Z$2,0),0),0)</f>
        <v>251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251</v>
      </c>
      <c r="L406" s="31">
        <f>IFERROR(VLOOKUP(A406,PlayerStats!$B$1:$Z$999,MATCH("xG",PlayerStats!$B$2:$Z$2,0),0),0)</f>
        <v>0.1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0.1</v>
      </c>
      <c r="Q406" s="31">
        <f>IFERROR(VLOOKUP(A406,PlayerStats!$B$1:$Z$999,MATCH("xAG",PlayerStats!$B$2:$Z$2,0),0),0)</f>
        <v>0.1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0.1</v>
      </c>
      <c r="V406" s="41">
        <f t="shared" si="27"/>
        <v>7</v>
      </c>
      <c r="X406" s="42" t="str">
        <f>API!M406&amp;" "&amp;API!V406</f>
        <v>Wataru Endo</v>
      </c>
      <c r="Y406" s="42">
        <f>API!AC406</f>
        <v>18</v>
      </c>
    </row>
    <row r="407" spans="1:25">
      <c r="A407" s="31" t="str">
        <f>IF([1]FINAL!A407=0,"",[1]FINAL!A407)</f>
        <v>Jaidon Anthony</v>
      </c>
      <c r="B407" s="31" t="str">
        <f>IF([1]FINAL!B407=0,"",[1]FINAL!B407)</f>
        <v>Anthony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BOU</v>
      </c>
      <c r="F407" s="43">
        <f>IFERROR(VLOOKUP($E407,Table2!$B$1:$C$21,MATCH("MP",Table2!$B$1:$C$1,0),0),"")</f>
        <v>16</v>
      </c>
      <c r="G407" s="32">
        <f>IFERROR(VLOOKUP(A407,PlayingTime!$B$1:$Z$999,MATCH("Min",PlayingTime!$B$2:$Z$2,0),0),0)</f>
        <v>152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152</v>
      </c>
      <c r="L407" s="31">
        <f>IFERROR(VLOOKUP(A407,PlayerStats!$B$1:$Z$999,MATCH("xG",PlayerStats!$B$2:$Z$2,0),0),0)</f>
        <v>0.1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0.1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3</v>
      </c>
      <c r="X407" s="42" t="str">
        <f>API!M407&amp;" "&amp;API!V407</f>
        <v>Ryan Gravenberch</v>
      </c>
      <c r="Y407" s="42">
        <f>API!AC407</f>
        <v>15</v>
      </c>
    </row>
    <row r="408" spans="1:25">
      <c r="A408" s="31" t="str">
        <f>IF([1]FINAL!A408=0,"",[1]FINAL!A408)</f>
        <v>Rhian Brewster</v>
      </c>
      <c r="B408" s="31" t="str">
        <f>IF([1]FINAL!B408=0,"",[1]FINAL!B408)</f>
        <v>Brewster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SHU</v>
      </c>
      <c r="F408" s="43">
        <f>IFERROR(VLOOKUP($E408,Table2!$B$1:$C$21,MATCH("MP",Table2!$B$1:$C$1,0),0),"")</f>
        <v>16</v>
      </c>
      <c r="G408" s="32">
        <f>IFERROR(VLOOKUP(A408,PlayingTime!$B$1:$Z$999,MATCH("Min",PlayingTime!$B$2:$Z$2,0),0),0)</f>
        <v>165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165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0.1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0.1</v>
      </c>
      <c r="V408" s="41">
        <f t="shared" si="27"/>
        <v>5</v>
      </c>
      <c r="X408" s="42" t="str">
        <f>API!M408&amp;" "&amp;API!V408</f>
        <v>Luke Chambers</v>
      </c>
      <c r="Y408" s="42">
        <f>API!AC408</f>
        <v>0</v>
      </c>
    </row>
    <row r="409" spans="1:25">
      <c r="A409" s="31" t="str">
        <f>IF([1]FINAL!A409=0,"",[1]FINAL!A409)</f>
        <v>Chris Mepham</v>
      </c>
      <c r="B409" s="31" t="str">
        <f>IF([1]FINAL!B409=0,"",[1]FINAL!B409)</f>
        <v>Mepham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BOU</v>
      </c>
      <c r="F409" s="43">
        <f>IFERROR(VLOOKUP($E409,Table2!$B$1:$C$21,MATCH("MP",Table2!$B$1:$C$1,0),0),"")</f>
        <v>16</v>
      </c>
      <c r="G409" s="32">
        <f>IFERROR(VLOOKUP(A409,PlayingTime!$B$1:$Z$999,MATCH("Min",PlayingTime!$B$2:$Z$2,0),0),0)</f>
        <v>178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178</v>
      </c>
      <c r="L409" s="31">
        <f>IFERROR(VLOOKUP(A409,PlayerStats!$B$1:$Z$999,MATCH("xG",PlayerStats!$B$2:$Z$2,0),0),0)</f>
        <v>0.1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4</v>
      </c>
      <c r="X409" s="42" t="str">
        <f>API!M409&amp;" "&amp;API!V409</f>
        <v>Callum Scanlon</v>
      </c>
      <c r="Y409" s="42">
        <f>API!AC409</f>
        <v>0</v>
      </c>
    </row>
    <row r="410" spans="1:25">
      <c r="A410" s="31" t="str">
        <f>IF([1]FINAL!A410=0,"",[1]FINAL!A410)</f>
        <v>Oliver Skipp</v>
      </c>
      <c r="B410" s="31" t="str">
        <f>IF([1]FINAL!B410=0,"",[1]FINAL!B410)</f>
        <v>Skipp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TOT</v>
      </c>
      <c r="F410" s="43">
        <f>IFERROR(VLOOKUP($E410,Table2!$B$1:$C$21,MATCH("MP",Table2!$B$1:$C$1,0),0),"")</f>
        <v>16</v>
      </c>
      <c r="G410" s="32">
        <f>IFERROR(VLOOKUP(A410,PlayingTime!$B$1:$Z$999,MATCH("Min",PlayingTime!$B$2:$Z$2,0),0),0)</f>
        <v>240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240</v>
      </c>
      <c r="L410" s="31">
        <f>IFERROR(VLOOKUP(A410,PlayerStats!$B$1:$Z$999,MATCH("xG",PlayerStats!$B$2:$Z$2,0),0),0)</f>
        <v>0.5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0.5</v>
      </c>
      <c r="Q410" s="31">
        <f>IFERROR(VLOOKUP(A410,PlayerStats!$B$1:$Z$999,MATCH("xAG",PlayerStats!$B$2:$Z$2,0),0),0)</f>
        <v>0.4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0.4</v>
      </c>
      <c r="V410" s="41">
        <f t="shared" si="27"/>
        <v>11</v>
      </c>
      <c r="X410" s="42" t="str">
        <f>API!M410&amp;" "&amp;API!V410</f>
        <v>Treymaurice Nyoni</v>
      </c>
      <c r="Y410" s="42">
        <f>API!AC410</f>
        <v>0</v>
      </c>
    </row>
    <row r="411" spans="1:25">
      <c r="A411" s="31" t="str">
        <f>IF([1]FINAL!A411=0,"",[1]FINAL!A411)</f>
        <v>Rico Lewis</v>
      </c>
      <c r="B411" s="31" t="str">
        <f>IF([1]FINAL!B411=0,"",[1]FINAL!B411)</f>
        <v>R.Lewis</v>
      </c>
      <c r="C411" s="31" t="str">
        <f>IF([1]FINAL!C411=0,"",[1]FINAL!C411)</f>
        <v>R Lewis</v>
      </c>
      <c r="D411" s="31" t="str">
        <f>IF([1]FINAL!D411=0,"",[1]FINAL!D411)</f>
        <v/>
      </c>
      <c r="E411" s="42" t="str">
        <f>[1]FINAL!M411</f>
        <v>MCI</v>
      </c>
      <c r="F411" s="43">
        <f>IFERROR(VLOOKUP($E411,Table2!$B$1:$C$21,MATCH("MP",Table2!$B$1:$C$1,0),0),"")</f>
        <v>16</v>
      </c>
      <c r="G411" s="32">
        <f>IFERROR(VLOOKUP(A411,PlayingTime!$B$1:$Z$999,MATCH("Min",PlayingTime!$B$2:$Z$2,0),0),0)</f>
        <v>252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252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0.2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0.2</v>
      </c>
      <c r="V411" s="41">
        <f t="shared" si="27"/>
        <v>21</v>
      </c>
      <c r="X411" s="42" t="str">
        <f>API!M411&amp;" "&amp;API!V411</f>
        <v>Marcelo de Araújo Pitaluga Filho</v>
      </c>
      <c r="Y411" s="42">
        <f>API!AC411</f>
        <v>0</v>
      </c>
    </row>
    <row r="412" spans="1:25">
      <c r="A412" s="31" t="str">
        <f>IF([1]FINAL!A412=0,"",[1]FINAL!A412)</f>
        <v>Fábio Ferreira Vieira</v>
      </c>
      <c r="B412" s="31" t="str">
        <f>IF([1]FINAL!B412=0,"",[1]FINAL!B412)</f>
        <v>Fábio Vieira</v>
      </c>
      <c r="C412" s="31" t="str">
        <f>IF([1]FINAL!C412=0,"",[1]FINAL!C412)</f>
        <v>Vieira</v>
      </c>
      <c r="D412" s="31" t="str">
        <f>IF([1]FINAL!D412=0,"",[1]FINAL!D412)</f>
        <v/>
      </c>
      <c r="E412" s="42" t="str">
        <f>[1]FINAL!M412</f>
        <v>ARS</v>
      </c>
      <c r="F412" s="43">
        <f>IFERROR(VLOOKUP($E412,Table2!$B$1:$C$21,MATCH("MP",Table2!$B$1:$C$1,0),0),"")</f>
        <v>16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21</v>
      </c>
      <c r="X412" s="42" t="str">
        <f>API!M412&amp;" "&amp;API!V412</f>
        <v>Conor Bradley</v>
      </c>
      <c r="Y412" s="42">
        <f>API!AC412</f>
        <v>0</v>
      </c>
    </row>
    <row r="413" spans="1:25">
      <c r="A413" s="31" t="str">
        <f>IF([1]FINAL!A413=0,"",[1]FINAL!A413)</f>
        <v>Michael Keane</v>
      </c>
      <c r="B413" s="31" t="str">
        <f>IF([1]FINAL!B413=0,"",[1]FINAL!B413)</f>
        <v>Keane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16</v>
      </c>
      <c r="G413" s="32">
        <f>IFERROR(VLOOKUP(A413,PlayingTime!$B$1:$Z$999,MATCH("Min",PlayingTime!$B$2:$Z$2,0),0),0)</f>
        <v>226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226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2</v>
      </c>
      <c r="X413" s="42" t="str">
        <f>API!M413&amp;" "&amp;API!V413</f>
        <v>Albert Sambi Lokonga</v>
      </c>
      <c r="Y413" s="42">
        <f>API!AC413</f>
        <v>4</v>
      </c>
    </row>
    <row r="414" spans="1:25">
      <c r="A414" s="31" t="str">
        <f>IF([1]FINAL!A414=0,"",[1]FINAL!A414)</f>
        <v>Ionuț Radu</v>
      </c>
      <c r="B414" s="31" t="str">
        <f>IF([1]FINAL!B414=0,"",[1]FINAL!B414)</f>
        <v>Radu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BOU</v>
      </c>
      <c r="F414" s="43">
        <f>IFERROR(VLOOKUP($E414,Table2!$B$1:$C$21,MATCH("MP",Table2!$B$1:$C$1,0),0),"")</f>
        <v>16</v>
      </c>
      <c r="G414" s="32">
        <f>IFERROR(VLOOKUP(A414,PlayingTime!$B$1:$Z$999,MATCH("Min",PlayingTime!$B$2:$Z$2,0),0),0)</f>
        <v>180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180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2</v>
      </c>
      <c r="X414" s="42" t="str">
        <f>API!M414&amp;" "&amp;API!V414</f>
        <v>Marvelous Nakamba</v>
      </c>
      <c r="Y414" s="42">
        <f>API!AC414</f>
        <v>21</v>
      </c>
    </row>
    <row r="415" spans="1:25">
      <c r="A415" s="31" t="str">
        <f>IF([1]FINAL!A415=0,"",[1]FINAL!A415)</f>
        <v>Angelo Ogbonna</v>
      </c>
      <c r="B415" s="31" t="str">
        <f>IF([1]FINAL!B415=0,"",[1]FINAL!B415)</f>
        <v>Ogbonna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WHU</v>
      </c>
      <c r="F415" s="43">
        <f>IFERROR(VLOOKUP($E415,Table2!$B$1:$C$21,MATCH("MP",Table2!$B$1:$C$1,0),0),"")</f>
        <v>16</v>
      </c>
      <c r="G415" s="32">
        <f>IFERROR(VLOOKUP(A415,PlayingTime!$B$1:$Z$999,MATCH("Min",PlayingTime!$B$2:$Z$2,0),0),0)</f>
        <v>140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140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5</v>
      </c>
      <c r="X415" s="42" t="str">
        <f>API!M415&amp;" "&amp;API!V415</f>
        <v>Elijah Adebayo</v>
      </c>
      <c r="Y415" s="42">
        <f>API!AC415</f>
        <v>40</v>
      </c>
    </row>
    <row r="416" spans="1:25">
      <c r="A416" s="31" t="str">
        <f>IF([1]FINAL!A416=0,"",[1]FINAL!A416)</f>
        <v>Robin Olsen</v>
      </c>
      <c r="B416" s="31" t="str">
        <f>IF([1]FINAL!B416=0,"",[1]FINAL!B416)</f>
        <v>Olsen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AVL</v>
      </c>
      <c r="F416" s="43">
        <f>IFERROR(VLOOKUP($E416,Table2!$B$1:$C$21,MATCH("MP",Table2!$B$1:$C$1,0),0),"")</f>
        <v>16</v>
      </c>
      <c r="G416" s="32">
        <f>IFERROR(VLOOKUP(A416,PlayingTime!$B$1:$Z$999,MATCH("Min",PlayingTime!$B$2:$Z$2,0),0),0)</f>
        <v>90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90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2</v>
      </c>
      <c r="X416" s="42" t="str">
        <f>API!M416&amp;" "&amp;API!V416</f>
        <v>Mads Juel Andersen</v>
      </c>
      <c r="Y416" s="42">
        <f>API!AC416</f>
        <v>13</v>
      </c>
    </row>
    <row r="417" spans="1:25">
      <c r="A417" s="31" t="str">
        <f>IF([1]FINAL!A417=0,"",[1]FINAL!A417)</f>
        <v>Facundo Pellistri Rebollo</v>
      </c>
      <c r="B417" s="31" t="str">
        <f>IF([1]FINAL!B417=0,"",[1]FINAL!B417)</f>
        <v>Pellistri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MUN</v>
      </c>
      <c r="F417" s="43">
        <f>IFERROR(VLOOKUP($E417,Table2!$B$1:$C$21,MATCH("MP",Table2!$B$1:$C$1,0),0),"")</f>
        <v>16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11</v>
      </c>
      <c r="X417" s="42" t="str">
        <f>API!M417&amp;" "&amp;API!V417</f>
        <v>Amari'i Bell</v>
      </c>
      <c r="Y417" s="42">
        <f>API!AC417</f>
        <v>13</v>
      </c>
    </row>
    <row r="418" spans="1:25">
      <c r="A418" s="31" t="str">
        <f>IF([1]FINAL!A418=0,"",[1]FINAL!A418)</f>
        <v>Nuno Varela Tavares</v>
      </c>
      <c r="B418" s="31" t="str">
        <f>IF([1]FINAL!B418=0,"",[1]FINAL!B418)</f>
        <v>Tavares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16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Luke Berry</v>
      </c>
      <c r="Y418" s="42">
        <f>API!AC418</f>
        <v>2</v>
      </c>
    </row>
    <row r="419" spans="1:25">
      <c r="A419" s="31" t="str">
        <f>IF([1]FINAL!A419=0,"",[1]FINAL!A419)</f>
        <v>Matt Targett</v>
      </c>
      <c r="B419" s="31" t="str">
        <f>IF([1]FINAL!B419=0,"",[1]FINAL!B419)</f>
        <v>Targett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NEW</v>
      </c>
      <c r="F419" s="43">
        <f>IFERROR(VLOOKUP($E419,Table2!$B$1:$C$21,MATCH("MP",Table2!$B$1:$C$1,0),0),"")</f>
        <v>16</v>
      </c>
      <c r="G419" s="32">
        <f>IFERROR(VLOOKUP(A419,PlayingTime!$B$1:$Z$999,MATCH("Min",PlayingTime!$B$2:$Z$2,0),0),0)</f>
        <v>78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78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2</v>
      </c>
      <c r="X419" s="42" t="str">
        <f>API!M419&amp;" "&amp;API!V419</f>
        <v>Reece Burke</v>
      </c>
      <c r="Y419" s="42">
        <f>API!AC419</f>
        <v>13</v>
      </c>
    </row>
    <row r="420" spans="1:25">
      <c r="A420" s="31" t="str">
        <f>IF([1]FINAL!A420=0,"",[1]FINAL!A420)</f>
        <v>Manuel Benson Hedilazio</v>
      </c>
      <c r="B420" s="31" t="str">
        <f>IF([1]FINAL!B420=0,"",[1]FINAL!B420)</f>
        <v>Benson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BUR</v>
      </c>
      <c r="F420" s="43">
        <f>IFERROR(VLOOKUP($E420,Table2!$B$1:$C$21,MATCH("MP",Table2!$B$1:$C$1,0),0),"")</f>
        <v>16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3</v>
      </c>
      <c r="X420" s="42" t="str">
        <f>API!M420&amp;" "&amp;API!V420</f>
        <v>Allan Campbell</v>
      </c>
      <c r="Y420" s="42">
        <f>API!AC420</f>
        <v>0</v>
      </c>
    </row>
    <row r="421" spans="1:25">
      <c r="A421" s="31" t="str">
        <f>IF([1]FINAL!A421=0,"",[1]FINAL!A421)</f>
        <v>Daniel Castelo Podence</v>
      </c>
      <c r="B421" s="31" t="str">
        <f>IF([1]FINAL!B421=0,"",[1]FINAL!B421)</f>
        <v>Podence</v>
      </c>
      <c r="C421" s="31" t="str">
        <f>IF([1]FINAL!C421=0,"",[1]FINAL!C421)</f>
        <v>Daniel Podence</v>
      </c>
      <c r="D421" s="31" t="str">
        <f>IF([1]FINAL!D421=0,"",[1]FINAL!D421)</f>
        <v/>
      </c>
      <c r="E421" s="42" t="str">
        <f>[1]FINAL!M421</f>
        <v>WOL</v>
      </c>
      <c r="F421" s="43">
        <f>IFERROR(VLOOKUP($E421,Table2!$B$1:$C$21,MATCH("MP",Table2!$B$1:$C$1,0),0),"")</f>
        <v>16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Jordan Clark</v>
      </c>
      <c r="Y421" s="42">
        <f>API!AC421</f>
        <v>4</v>
      </c>
    </row>
    <row r="422" spans="1:25">
      <c r="A422" s="31" t="str">
        <f>IF([1]FINAL!A422=0,"",[1]FINAL!A422)</f>
        <v>Gonçalo Manuel Ganchinho Guedes</v>
      </c>
      <c r="B422" s="31" t="str">
        <f>IF([1]FINAL!B422=0,"",[1]FINAL!B422)</f>
        <v>Guedes</v>
      </c>
      <c r="C422" s="31" t="str">
        <f>IF([1]FINAL!C422=0,"",[1]FINAL!C422)</f>
        <v>Gonçalo Guedes</v>
      </c>
      <c r="D422" s="31" t="str">
        <f>IF([1]FINAL!D422=0,"",[1]FINAL!D422)</f>
        <v/>
      </c>
      <c r="E422" s="42" t="str">
        <f>[1]FINAL!M422</f>
        <v>WOL</v>
      </c>
      <c r="F422" s="43">
        <f>IFERROR(VLOOKUP($E422,Table2!$B$1:$C$21,MATCH("MP",Table2!$B$1:$C$1,0),0),"")</f>
        <v>16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Alfie Doughty</v>
      </c>
      <c r="Y422" s="42">
        <f>API!AC422</f>
        <v>33</v>
      </c>
    </row>
    <row r="423" spans="1:25">
      <c r="A423" s="31" t="str">
        <f>IF([1]FINAL!A423=0,"",[1]FINAL!A423)</f>
        <v>Luke Cundle</v>
      </c>
      <c r="B423" s="31" t="str">
        <f>IF([1]FINAL!B423=0,"",[1]FINAL!B423)</f>
        <v>Cundle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WOL</v>
      </c>
      <c r="F423" s="43">
        <f>IFERROR(VLOOKUP($E423,Table2!$B$1:$C$21,MATCH("MP",Table2!$B$1:$C$1,0),0),"")</f>
        <v>16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Luke Freeman</v>
      </c>
      <c r="Y423" s="42">
        <f>API!AC423</f>
        <v>0</v>
      </c>
    </row>
    <row r="424" spans="1:25">
      <c r="A424" s="31" t="str">
        <f>IF([1]FINAL!A424=0,"",[1]FINAL!A424)</f>
        <v>Francisco Jorge Tomás Oliveira</v>
      </c>
      <c r="B424" s="31" t="str">
        <f>IF([1]FINAL!B424=0,"",[1]FINAL!B424)</f>
        <v>Chiquinho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WOL</v>
      </c>
      <c r="F424" s="43">
        <f>IFERROR(VLOOKUP($E424,Table2!$B$1:$C$21,MATCH("MP",Table2!$B$1:$C$1,0),0),"")</f>
        <v>16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Matt Macey</v>
      </c>
      <c r="Y424" s="42">
        <f>API!AC424</f>
        <v>0</v>
      </c>
    </row>
    <row r="425" spans="1:25">
      <c r="A425" s="31" t="str">
        <f>IF([1]FINAL!A425=0,"",[1]FINAL!A425)</f>
        <v>Matija Šarkić</v>
      </c>
      <c r="B425" s="31" t="str">
        <f>IF([1]FINAL!B425=0,"",[1]FINAL!B425)</f>
        <v>Šarkić</v>
      </c>
      <c r="C425" s="31" t="str">
        <f>IF([1]FINAL!C425=0,"",[1]FINAL!C425)</f>
        <v>Sarkic</v>
      </c>
      <c r="D425" s="31" t="str">
        <f>IF([1]FINAL!D425=0,"",[1]FINAL!D425)</f>
        <v/>
      </c>
      <c r="E425" s="42" t="str">
        <f>[1]FINAL!M425</f>
        <v>WOL</v>
      </c>
      <c r="F425" s="43">
        <f>IFERROR(VLOOKUP($E425,Table2!$B$1:$C$21,MATCH("MP",Table2!$B$1:$C$1,0),0),"")</f>
        <v>16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John McAtee</v>
      </c>
      <c r="Y425" s="42">
        <f>API!AC425</f>
        <v>0</v>
      </c>
    </row>
    <row r="426" spans="1:25">
      <c r="A426" s="31" t="str">
        <f>IF([1]FINAL!A426=0,"",[1]FINAL!A426)</f>
        <v>Jonathan Castro Otto</v>
      </c>
      <c r="B426" s="31" t="str">
        <f>IF([1]FINAL!B426=0,"",[1]FINAL!B426)</f>
        <v>J.Otto</v>
      </c>
      <c r="C426" s="31" t="str">
        <f>IF([1]FINAL!C426=0,"",[1]FINAL!C426)</f>
        <v>Jonny Castro</v>
      </c>
      <c r="D426" s="31" t="str">
        <f>IF([1]FINAL!D426=0,"",[1]FINAL!D426)</f>
        <v/>
      </c>
      <c r="E426" s="42" t="str">
        <f>[1]FINAL!M426</f>
        <v>WOL</v>
      </c>
      <c r="F426" s="43">
        <f>IFERROR(VLOOKUP($E426,Table2!$B$1:$C$21,MATCH("MP",Table2!$B$1:$C$1,0),0),"")</f>
        <v>16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5</v>
      </c>
      <c r="J426" s="32">
        <f>IFERROR(VLOOKUP(D426,PlayingTime!$B$1:$Z$999,MATCH("Min",PlayingTime!$B$2:$Z$2,0),0),0)</f>
        <v>0</v>
      </c>
      <c r="K426" s="37">
        <f t="shared" si="24"/>
        <v>5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Carlos Mendes Gomes</v>
      </c>
      <c r="Y426" s="42">
        <f>API!AC426</f>
        <v>0</v>
      </c>
    </row>
    <row r="427" spans="1:25">
      <c r="A427" s="31" t="str">
        <f>IF([1]FINAL!A427=0,"",[1]FINAL!A427)</f>
        <v>Maxwel Cornet</v>
      </c>
      <c r="B427" s="31" t="str">
        <f>IF([1]FINAL!B427=0,"",[1]FINAL!B427)</f>
        <v>Cornet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WHU</v>
      </c>
      <c r="F427" s="43">
        <f>IFERROR(VLOOKUP($E427,Table2!$B$1:$C$21,MATCH("MP",Table2!$B$1:$C$1,0),0),"")</f>
        <v>16</v>
      </c>
      <c r="G427" s="32">
        <f>IFERROR(VLOOKUP(A427,PlayingTime!$B$1:$Z$999,MATCH("Min",PlayingTime!$B$2:$Z$2,0),0),0)</f>
        <v>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1</v>
      </c>
      <c r="X427" s="42" t="str">
        <f>API!M427&amp;" "&amp;API!V427</f>
        <v>Carlton Morris</v>
      </c>
      <c r="Y427" s="42">
        <f>API!AC427</f>
        <v>54</v>
      </c>
    </row>
    <row r="428" spans="1:25">
      <c r="A428" s="31" t="str">
        <f>IF([1]FINAL!A428=0,"",[1]FINAL!A428)</f>
        <v>Flynn Downes</v>
      </c>
      <c r="B428" s="31" t="str">
        <f>IF([1]FINAL!B428=0,"",[1]FINAL!B428)</f>
        <v>Downes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WHU</v>
      </c>
      <c r="F428" s="43">
        <f>IFERROR(VLOOKUP($E428,Table2!$B$1:$C$21,MATCH("MP",Table2!$B$1:$C$1,0),0),"")</f>
        <v>16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Admiral Muskwe</v>
      </c>
      <c r="Y428" s="42">
        <f>API!AC428</f>
        <v>0</v>
      </c>
    </row>
    <row r="429" spans="1:25">
      <c r="A429" s="31" t="str">
        <f>IF([1]FINAL!A429=0,"",[1]FINAL!A429)</f>
        <v>Conor Coventry</v>
      </c>
      <c r="B429" s="31" t="str">
        <f>IF([1]FINAL!B429=0,"",[1]FINAL!B429)</f>
        <v>Coventry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WHU</v>
      </c>
      <c r="F429" s="43">
        <f>IFERROR(VLOOKUP($E429,Table2!$B$1:$C$21,MATCH("MP",Table2!$B$1:$C$1,0),0),"")</f>
        <v>16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Chiedozie Ogbene</v>
      </c>
      <c r="Y429" s="42">
        <f>API!AC429</f>
        <v>33</v>
      </c>
    </row>
    <row r="430" spans="1:25">
      <c r="A430" s="31" t="str">
        <f>IF([1]FINAL!A430=0,"",[1]FINAL!A430)</f>
        <v>Lukasz Fabianski</v>
      </c>
      <c r="B430" s="31" t="str">
        <f>IF([1]FINAL!B430=0,"",[1]FINAL!B430)</f>
        <v>Fabianski</v>
      </c>
      <c r="C430" s="31" t="str">
        <f>IF([1]FINAL!C430=0,"",[1]FINAL!C430)</f>
        <v>Łukasz Fabiański</v>
      </c>
      <c r="D430" s="31" t="str">
        <f>IF([1]FINAL!D430=0,"",[1]FINAL!D430)</f>
        <v/>
      </c>
      <c r="E430" s="42" t="str">
        <f>[1]FINAL!M430</f>
        <v>WHU</v>
      </c>
      <c r="F430" s="43">
        <f>IFERROR(VLOOKUP($E430,Table2!$B$1:$C$21,MATCH("MP",Table2!$B$1:$C$1,0),0),"")</f>
        <v>16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180</v>
      </c>
      <c r="J430" s="32">
        <f>IFERROR(VLOOKUP(D430,PlayingTime!$B$1:$Z$999,MATCH("Min",PlayingTime!$B$2:$Z$2,0),0),0)</f>
        <v>0</v>
      </c>
      <c r="K430" s="37">
        <f t="shared" si="24"/>
        <v>180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4</v>
      </c>
      <c r="X430" s="42" t="str">
        <f>API!M430&amp;" "&amp;API!V430</f>
        <v>Fred Onyedinma</v>
      </c>
      <c r="Y430" s="42">
        <f>API!AC430</f>
        <v>0</v>
      </c>
    </row>
    <row r="431" spans="1:25">
      <c r="A431" s="31" t="str">
        <f>IF([1]FINAL!A431=0,"",[1]FINAL!A431)</f>
        <v>Gianluca Scamacca</v>
      </c>
      <c r="B431" s="31" t="str">
        <f>IF([1]FINAL!B431=0,"",[1]FINAL!B431)</f>
        <v>Scamacca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WHU</v>
      </c>
      <c r="F431" s="43">
        <f>IFERROR(VLOOKUP($E431,Table2!$B$1:$C$21,MATCH("MP",Table2!$B$1:$C$1,0),0),"")</f>
        <v>16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Gabriel Osho</v>
      </c>
      <c r="Y431" s="42">
        <f>API!AC431</f>
        <v>12</v>
      </c>
    </row>
    <row r="432" spans="1:25">
      <c r="A432" s="31" t="str">
        <f>IF([1]FINAL!A432=0,"",[1]FINAL!A432)</f>
        <v>Divin Mubama</v>
      </c>
      <c r="B432" s="31" t="str">
        <f>IF([1]FINAL!B432=0,"",[1]FINAL!B432)</f>
        <v>Mubama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WHU</v>
      </c>
      <c r="F432" s="43">
        <f>IFERROR(VLOOKUP($E432,Table2!$B$1:$C$21,MATCH("MP",Table2!$B$1:$C$1,0),0),"")</f>
        <v>16</v>
      </c>
      <c r="G432" s="32">
        <f>IFERROR(VLOOKUP(A432,PlayingTime!$B$1:$Z$999,MATCH("Min",PlayingTime!$B$2:$Z$2,0),0),0)</f>
        <v>56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56</v>
      </c>
      <c r="L432" s="31">
        <f>IFERROR(VLOOKUP(A432,PlayerStats!$B$1:$Z$999,MATCH("xG",PlayerStats!$B$2:$Z$2,0),0),0)</f>
        <v>0.2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0.2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2</v>
      </c>
      <c r="X432" s="42" t="str">
        <f>API!M432&amp;" "&amp;API!V432</f>
        <v>Aribim Pepple</v>
      </c>
      <c r="Y432" s="42">
        <f>API!AC432</f>
        <v>0</v>
      </c>
    </row>
    <row r="433" spans="1:25">
      <c r="A433" s="31" t="str">
        <f>IF([1]FINAL!A433=0,"",[1]FINAL!A433)</f>
        <v>Thilo Kehrer</v>
      </c>
      <c r="B433" s="31" t="str">
        <f>IF([1]FINAL!B433=0,"",[1]FINAL!B433)</f>
        <v>Kehrer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WHU</v>
      </c>
      <c r="F433" s="43">
        <f>IFERROR(VLOOKUP($E433,Table2!$B$1:$C$21,MATCH("MP",Table2!$B$1:$C$1,0),0),"")</f>
        <v>16</v>
      </c>
      <c r="G433" s="32">
        <f>IFERROR(VLOOKUP(A433,PlayingTime!$B$1:$Z$999,MATCH("Min",PlayingTime!$B$2:$Z$2,0),0),0)</f>
        <v>21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21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2</v>
      </c>
      <c r="X433" s="42" t="str">
        <f>API!M433&amp;" "&amp;API!V433</f>
        <v>Dion Pereira</v>
      </c>
      <c r="Y433" s="42">
        <f>API!AC433</f>
        <v>0</v>
      </c>
    </row>
    <row r="434" spans="1:25">
      <c r="A434" s="31" t="str">
        <f>IF([1]FINAL!A434=0,"",[1]FINAL!A434)</f>
        <v>Ben Johnson</v>
      </c>
      <c r="B434" s="31" t="str">
        <f>IF([1]FINAL!B434=0,"",[1]FINAL!B434)</f>
        <v>Johnson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WHU</v>
      </c>
      <c r="F434" s="43">
        <f>IFERROR(VLOOKUP($E434,Table2!$B$1:$C$21,MATCH("MP",Table2!$B$1:$C$1,0),0),"")</f>
        <v>16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Dan Potts</v>
      </c>
      <c r="Y434" s="42">
        <f>API!AC434</f>
        <v>0</v>
      </c>
    </row>
    <row r="435" spans="1:25">
      <c r="A435" s="31" t="str">
        <f>IF([1]FINAL!A435=0,"",[1]FINAL!A435)</f>
        <v>Bryan Gil Salvatierra</v>
      </c>
      <c r="B435" s="31" t="str">
        <f>IF([1]FINAL!B435=0,"",[1]FINAL!B435)</f>
        <v>Bryan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16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7</v>
      </c>
      <c r="X435" s="42" t="str">
        <f>API!M435&amp;" "&amp;API!V435</f>
        <v>Glen Rea</v>
      </c>
      <c r="Y435" s="42">
        <f>API!AC435</f>
        <v>0</v>
      </c>
    </row>
    <row r="436" spans="1:25">
      <c r="A436" s="31" t="str">
        <f>IF([1]FINAL!A436=0,"",[1]FINAL!A436)</f>
        <v>Hugo Lloris</v>
      </c>
      <c r="B436" s="31" t="str">
        <f>IF([1]FINAL!B436=0,"",[1]FINAL!B436)</f>
        <v>Lloris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16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James Shea</v>
      </c>
      <c r="Y436" s="42">
        <f>API!AC436</f>
        <v>0</v>
      </c>
    </row>
    <row r="437" spans="1:25">
      <c r="A437" s="31" t="str">
        <f>IF([1]FINAL!A437=0,"",[1]FINAL!A437)</f>
        <v>Fraser Forster</v>
      </c>
      <c r="B437" s="31" t="str">
        <f>IF([1]FINAL!B437=0,"",[1]FINAL!B437)</f>
        <v>Forster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16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Joe Taylor</v>
      </c>
      <c r="Y437" s="42">
        <f>API!AC437</f>
        <v>0</v>
      </c>
    </row>
    <row r="438" spans="1:25">
      <c r="A438" s="31" t="str">
        <f>IF([1]FINAL!A438=0,"",[1]FINAL!A438)</f>
        <v>Brandon Austin</v>
      </c>
      <c r="B438" s="31" t="str">
        <f>IF([1]FINAL!B438=0,"",[1]FINAL!B438)</f>
        <v>Austin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16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Elliot Thorpe</v>
      </c>
      <c r="Y438" s="42">
        <f>API!AC438</f>
        <v>0</v>
      </c>
    </row>
    <row r="439" spans="1:25">
      <c r="A439" s="31" t="str">
        <f>IF([1]FINAL!A439=0,"",[1]FINAL!A439)</f>
        <v>Harry Kane</v>
      </c>
      <c r="B439" s="31" t="str">
        <f>IF([1]FINAL!B439=0,"",[1]FINAL!B439)</f>
        <v>Kane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TOT</v>
      </c>
      <c r="F439" s="43">
        <f>IFERROR(VLOOKUP($E439,Table2!$B$1:$C$21,MATCH("MP",Table2!$B$1:$C$1,0),0),"")</f>
        <v>16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Jack Walton</v>
      </c>
      <c r="Y439" s="42">
        <f>API!AC439</f>
        <v>0</v>
      </c>
    </row>
    <row r="440" spans="1:25">
      <c r="A440" s="31" t="str">
        <f>IF([1]FINAL!A440=0,"",[1]FINAL!A440)</f>
        <v>Ryan Sessegnon</v>
      </c>
      <c r="B440" s="31" t="str">
        <f>IF([1]FINAL!B440=0,"",[1]FINAL!B440)</f>
        <v>Sessegnon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TOT</v>
      </c>
      <c r="F440" s="43">
        <f>IFERROR(VLOOKUP($E440,Table2!$B$1:$C$21,MATCH("MP",Table2!$B$1:$C$1,0),0),"")</f>
        <v>16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Louie Watson</v>
      </c>
      <c r="Y440" s="42">
        <f>API!AC440</f>
        <v>0</v>
      </c>
    </row>
    <row r="441" spans="1:25">
      <c r="A441" s="31" t="str">
        <f>IF([1]FINAL!A441=0,"",[1]FINAL!A441)</f>
        <v>Eric Dier</v>
      </c>
      <c r="B441" s="31" t="str">
        <f>IF([1]FINAL!B441=0,"",[1]FINAL!B441)</f>
        <v>Dier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TOT</v>
      </c>
      <c r="F441" s="43">
        <f>IFERROR(VLOOKUP($E441,Table2!$B$1:$C$21,MATCH("MP",Table2!$B$1:$C$1,0),0),"")</f>
        <v>16</v>
      </c>
      <c r="G441" s="32">
        <f>IFERROR(VLOOKUP(A441,PlayingTime!$B$1:$Z$999,MATCH("Min",PlayingTime!$B$2:$Z$2,0),0),0)</f>
        <v>147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147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Cauley Woodrow</v>
      </c>
      <c r="Y441" s="42">
        <f>API!AC441</f>
        <v>7</v>
      </c>
    </row>
    <row r="442" spans="1:25">
      <c r="A442" s="31" t="str">
        <f>IF([1]FINAL!A442=0,"",[1]FINAL!A442)</f>
        <v>Japhet Tanganga</v>
      </c>
      <c r="B442" s="31" t="str">
        <f>IF([1]FINAL!B442=0,"",[1]FINAL!B442)</f>
        <v>Tanganga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TOT</v>
      </c>
      <c r="F442" s="43">
        <f>IFERROR(VLOOKUP($E442,Table2!$B$1:$C$21,MATCH("MP",Table2!$B$1:$C$1,0),0),"")</f>
        <v>16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Teden Mengi</v>
      </c>
      <c r="Y442" s="42">
        <f>API!AC442</f>
        <v>20</v>
      </c>
    </row>
    <row r="443" spans="1:25">
      <c r="A443" s="31" t="str">
        <f>IF([1]FINAL!A443=0,"",[1]FINAL!A443)</f>
        <v>Djed Spence</v>
      </c>
      <c r="B443" s="31" t="str">
        <f>IF([1]FINAL!B443=0,"",[1]FINAL!B443)</f>
        <v>Spence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16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Ryan Giles</v>
      </c>
      <c r="Y443" s="42">
        <f>API!AC443</f>
        <v>9</v>
      </c>
    </row>
    <row r="444" spans="1:25">
      <c r="A444" s="31" t="str">
        <f>IF([1]FINAL!A444=0,"",[1]FINAL!A444)</f>
        <v>Joe Rodon</v>
      </c>
      <c r="B444" s="31" t="str">
        <f>IF([1]FINAL!B444=0,"",[1]FINAL!B444)</f>
        <v>Rodon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TOT</v>
      </c>
      <c r="F444" s="43">
        <f>IFERROR(VLOOKUP($E444,Table2!$B$1:$C$21,MATCH("MP",Table2!$B$1:$C$1,0),0),"")</f>
        <v>16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Tom Lockyer</v>
      </c>
      <c r="Y444" s="42">
        <f>API!AC444</f>
        <v>23</v>
      </c>
    </row>
    <row r="445" spans="1:25">
      <c r="A445" s="31" t="str">
        <f>IF([1]FINAL!A445=0,"",[1]FINAL!A445)</f>
        <v>Ismaila Coulibaly</v>
      </c>
      <c r="B445" s="31" t="str">
        <f>IF([1]FINAL!B445=0,"",[1]FINAL!B445)</f>
        <v>Coulibaly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16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Pelly Ruddock Mpanzu</v>
      </c>
      <c r="Y445" s="42">
        <f>API!AC445</f>
        <v>22</v>
      </c>
    </row>
    <row r="446" spans="1:25">
      <c r="A446" s="31" t="str">
        <f>IF([1]FINAL!A446=0,"",[1]FINAL!A446)</f>
        <v>John Fleck</v>
      </c>
      <c r="B446" s="31" t="str">
        <f>IF([1]FINAL!B446=0,"",[1]FINAL!B446)</f>
        <v>Fleck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SHU</v>
      </c>
      <c r="F446" s="43">
        <f>IFERROR(VLOOKUP($E446,Table2!$B$1:$C$21,MATCH("MP",Table2!$B$1:$C$1,0),0),"")</f>
        <v>16</v>
      </c>
      <c r="G446" s="32">
        <f>IFERROR(VLOOKUP(A446,PlayingTime!$B$1:$Z$999,MATCH("Min",PlayingTime!$B$2:$Z$2,0),0),0)</f>
        <v>92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92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0.4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0.4</v>
      </c>
      <c r="V446" s="41">
        <f t="shared" si="27"/>
        <v>3</v>
      </c>
      <c r="X446" s="42" t="str">
        <f>API!M446&amp;" "&amp;API!V446</f>
        <v>Tahith Chong</v>
      </c>
      <c r="Y446" s="42">
        <f>API!AC446</f>
        <v>22</v>
      </c>
    </row>
    <row r="447" spans="1:25">
      <c r="A447" s="31" t="str">
        <f>IF([1]FINAL!A447=0,"",[1]FINAL!A447)</f>
        <v>Anis Slimane</v>
      </c>
      <c r="B447" s="31" t="str">
        <f>IF([1]FINAL!B447=0,"",[1]FINAL!B447)</f>
        <v>Slimane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SHU</v>
      </c>
      <c r="F447" s="43">
        <f>IFERROR(VLOOKUP($E447,Table2!$B$1:$C$21,MATCH("MP",Table2!$B$1:$C$1,0),0),"")</f>
        <v>16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4</v>
      </c>
      <c r="X447" s="42" t="str">
        <f>API!M447&amp;" "&amp;API!V447</f>
        <v>Issa Kaboré</v>
      </c>
      <c r="Y447" s="42">
        <f>API!AC447</f>
        <v>24</v>
      </c>
    </row>
    <row r="448" spans="1:25">
      <c r="A448" s="31" t="str">
        <f>IF([1]FINAL!A448=0,"",[1]FINAL!A448)</f>
        <v>Jordan Amissah</v>
      </c>
      <c r="B448" s="31" t="str">
        <f>IF([1]FINAL!B448=0,"",[1]FINAL!B448)</f>
        <v>Amissah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SHU</v>
      </c>
      <c r="F448" s="43">
        <f>IFERROR(VLOOKUP($E448,Table2!$B$1:$C$21,MATCH("MP",Table2!$B$1:$C$1,0),0),"")</f>
        <v>16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Thomas Kaminski</v>
      </c>
      <c r="Y448" s="42">
        <f>API!AC448</f>
        <v>34</v>
      </c>
    </row>
    <row r="449" spans="1:25">
      <c r="A449" s="31" t="str">
        <f>IF([1]FINAL!A449=0,"",[1]FINAL!A449)</f>
        <v>Adam Davies</v>
      </c>
      <c r="B449" s="31" t="str">
        <f>IF([1]FINAL!B449=0,"",[1]FINAL!B449)</f>
        <v>A.Davies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SHU</v>
      </c>
      <c r="F449" s="43">
        <f>IFERROR(VLOOKUP($E449,Table2!$B$1:$C$21,MATCH("MP",Table2!$B$1:$C$1,0),0),"")</f>
        <v>16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Ross Barkley</v>
      </c>
      <c r="Y449" s="42">
        <f>API!AC449</f>
        <v>26</v>
      </c>
    </row>
    <row r="450" spans="1:25">
      <c r="A450" s="31" t="str">
        <f>IF([1]FINAL!A450=0,"",[1]FINAL!A450)</f>
        <v>Daniel Jebbison</v>
      </c>
      <c r="B450" s="31" t="str">
        <f>IF([1]FINAL!B450=0,"",[1]FINAL!B450)</f>
        <v>Jebbison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SHU</v>
      </c>
      <c r="F450" s="43">
        <f>IFERROR(VLOOKUP($E450,Table2!$B$1:$C$21,MATCH("MP",Table2!$B$1:$C$1,0),0),"")</f>
        <v>16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Jacob Brown</v>
      </c>
      <c r="Y450" s="42">
        <f>API!AC450</f>
        <v>34</v>
      </c>
    </row>
    <row r="451" spans="1:25">
      <c r="A451" s="31" t="str">
        <f>IF([1]FINAL!A451=0,"",[1]FINAL!A451)</f>
        <v>Iliman Ndiaye</v>
      </c>
      <c r="B451" s="31" t="str">
        <f>IF([1]FINAL!B451=0,"",[1]FINAL!B451)</f>
        <v>Ndiaye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SHU</v>
      </c>
      <c r="F451" s="43">
        <f>IFERROR(VLOOKUP($E451,Table2!$B$1:$C$21,MATCH("MP",Table2!$B$1:$C$1,0),0),"")</f>
        <v>16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Aidan Francis-Clarke</v>
      </c>
      <c r="Y451" s="42">
        <f>API!AC451</f>
        <v>0</v>
      </c>
    </row>
    <row r="452" spans="1:25">
      <c r="A452" s="31" t="str">
        <f>IF([1]FINAL!A452=0,"",[1]FINAL!A452)</f>
        <v>Max Lowe</v>
      </c>
      <c r="B452" s="31" t="str">
        <f>IF([1]FINAL!B452=0,"",[1]FINAL!B452)</f>
        <v>Lowe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SHU</v>
      </c>
      <c r="F452" s="43">
        <f>IFERROR(VLOOKUP($E452,Table2!$B$1:$C$21,MATCH("MP",Table2!$B$1:$C$1,0),0),"")</f>
        <v>16</v>
      </c>
      <c r="G452" s="32">
        <f>IFERROR(VLOOKUP(A452,PlayingTime!$B$1:$Z$999,MATCH("Min",PlayingTime!$B$2:$Z$2,0),0),0)</f>
        <v>145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145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5</v>
      </c>
      <c r="X452" s="42" t="str">
        <f>API!M452&amp;" "&amp;API!V452</f>
        <v>Tim Krul</v>
      </c>
      <c r="Y452" s="42">
        <f>API!AC452</f>
        <v>0</v>
      </c>
    </row>
    <row r="453" spans="1:25">
      <c r="A453" s="31" t="str">
        <f>IF([1]FINAL!A453=0,"",[1]FINAL!A453)</f>
        <v>Rhys Norrington-Davies</v>
      </c>
      <c r="B453" s="31" t="str">
        <f>IF([1]FINAL!B453=0,"",[1]FINAL!B453)</f>
        <v>Norrington-Davies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SHU</v>
      </c>
      <c r="F453" s="43">
        <f>IFERROR(VLOOKUP($E453,Table2!$B$1:$C$21,MATCH("MP",Table2!$B$1:$C$1,0),0),"")</f>
        <v>16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Joseph Johnson</v>
      </c>
      <c r="Y453" s="42">
        <f>API!AC453</f>
        <v>0</v>
      </c>
    </row>
    <row r="454" spans="1:25">
      <c r="A454" s="31" t="str">
        <f>IF([1]FINAL!A454=0,"",[1]FINAL!A454)</f>
        <v>Lewis O'Brien</v>
      </c>
      <c r="B454" s="31" t="str">
        <f>IF([1]FINAL!B454=0,"",[1]FINAL!B454)</f>
        <v>O'Brien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16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Andros Townsend</v>
      </c>
      <c r="Y454" s="42">
        <f>API!AC454</f>
        <v>24</v>
      </c>
    </row>
    <row r="455" spans="1:25">
      <c r="A455" s="31" t="str">
        <f>IF([1]FINAL!A455=0,"",[1]FINAL!A455)</f>
        <v>Remo Freuler</v>
      </c>
      <c r="B455" s="31" t="str">
        <f>IF([1]FINAL!B455=0,"",[1]FINAL!B455)</f>
        <v>Freuler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16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Jayden Luker</v>
      </c>
      <c r="Y455" s="42">
        <f>API!AC455</f>
        <v>0</v>
      </c>
    </row>
    <row r="456" spans="1:25">
      <c r="A456" s="31" t="str">
        <f>IF([1]FINAL!A456=0,"",[1]FINAL!A456)</f>
        <v>Jonjo Shelvey</v>
      </c>
      <c r="B456" s="31" t="str">
        <f>IF([1]FINAL!B456=0,"",[1]FINAL!B456)</f>
        <v>J.Shelvey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16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Zack Nelson</v>
      </c>
      <c r="Y456" s="42">
        <f>API!AC456</f>
        <v>0</v>
      </c>
    </row>
    <row r="457" spans="1:25">
      <c r="A457" s="31" t="str">
        <f>IF([1]FINAL!A457=0,"",[1]FINAL!A457)</f>
        <v>Alex Mighten</v>
      </c>
      <c r="B457" s="31" t="str">
        <f>IF([1]FINAL!B457=0,"",[1]FINAL!B457)</f>
        <v>Mighten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16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Manuel Akanji</v>
      </c>
      <c r="Y457" s="42">
        <f>API!AC457</f>
        <v>42</v>
      </c>
    </row>
    <row r="458" spans="1:25">
      <c r="A458" s="31" t="str">
        <f>IF([1]FINAL!A458=0,"",[1]FINAL!A458)</f>
        <v>Harry Arter</v>
      </c>
      <c r="B458" s="31" t="str">
        <f>IF([1]FINAL!B458=0,"",[1]FINAL!B458)</f>
        <v>Arter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16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Nathan Aké</v>
      </c>
      <c r="Y458" s="42">
        <f>API!AC458</f>
        <v>42</v>
      </c>
    </row>
    <row r="459" spans="1:25">
      <c r="A459" s="31" t="str">
        <f>IF([1]FINAL!A459=0,"",[1]FINAL!A459)</f>
        <v>Braian Ojeda Rodríguez</v>
      </c>
      <c r="B459" s="31" t="str">
        <f>IF([1]FINAL!B459=0,"",[1]FINAL!B459)</f>
        <v>Ojeda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16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Julián Álvarez</v>
      </c>
      <c r="Y459" s="42">
        <f>API!AC459</f>
        <v>80</v>
      </c>
    </row>
    <row r="460" spans="1:25">
      <c r="A460" s="31" t="str">
        <f>IF([1]FINAL!A460=0,"",[1]FINAL!A460)</f>
        <v>Wayne Hennessey</v>
      </c>
      <c r="B460" s="31" t="str">
        <f>IF([1]FINAL!B460=0,"",[1]FINAL!B460)</f>
        <v>Hennessey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16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Bernardo Veiga de Carvalho e Silva</v>
      </c>
      <c r="Y460" s="42">
        <f>API!AC460</f>
        <v>63</v>
      </c>
    </row>
    <row r="461" spans="1:25">
      <c r="A461" s="31" t="str">
        <f>IF([1]FINAL!A461=0,"",[1]FINAL!A461)</f>
        <v>Sam Surridge</v>
      </c>
      <c r="B461" s="31" t="str">
        <f>IF([1]FINAL!B461=0,"",[1]FINAL!B461)</f>
        <v>Surridge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16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Oscar Bobb</v>
      </c>
      <c r="Y461" s="42">
        <f>API!AC461</f>
        <v>11</v>
      </c>
    </row>
    <row r="462" spans="1:25">
      <c r="A462" s="31" t="str">
        <f>IF([1]FINAL!A462=0,"",[1]FINAL!A462)</f>
        <v>Emmanuel Dennis</v>
      </c>
      <c r="B462" s="31" t="str">
        <f>IF([1]FINAL!B462=0,"",[1]FINAL!B462)</f>
        <v>Dennis</v>
      </c>
      <c r="C462" s="31" t="str">
        <f>IF([1]FINAL!C462=0,"",[1]FINAL!C462)</f>
        <v>E Dennis</v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16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João Cancelo</v>
      </c>
      <c r="Y462" s="42">
        <f>API!AC462</f>
        <v>0</v>
      </c>
    </row>
    <row r="463" spans="1:25">
      <c r="A463" s="31" t="str">
        <f>IF([1]FINAL!A463=0,"",[1]FINAL!A463)</f>
        <v>Steve Cook</v>
      </c>
      <c r="B463" s="31" t="str">
        <f>IF([1]FINAL!B463=0,"",[1]FINAL!B463)</f>
        <v>Cook</v>
      </c>
      <c r="C463" s="31" t="str">
        <f>IF([1]FINAL!C463=0,"",[1]FINAL!C463)</f>
        <v>S Cook</v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16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Scott Carson</v>
      </c>
      <c r="Y463" s="42">
        <f>API!AC463</f>
        <v>0</v>
      </c>
    </row>
    <row r="464" spans="1:25">
      <c r="A464" s="31" t="str">
        <f>IF([1]FINAL!A464=0,"",[1]FINAL!A464)</f>
        <v>Giulian Biancone</v>
      </c>
      <c r="B464" s="31" t="str">
        <f>IF([1]FINAL!B464=0,"",[1]FINAL!B464)</f>
        <v>Biancone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16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Shea Charles</v>
      </c>
      <c r="Y464" s="42">
        <f>API!AC464</f>
        <v>0</v>
      </c>
    </row>
    <row r="465" spans="1:25">
      <c r="A465" s="31" t="str">
        <f>IF([1]FINAL!A465=0,"",[1]FINAL!A465)</f>
        <v>Mohamed Dräger</v>
      </c>
      <c r="B465" s="31" t="str">
        <f>IF([1]FINAL!B465=0,"",[1]FINAL!B465)</f>
        <v>Dräger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16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Kevin De Bruyne</v>
      </c>
      <c r="Y465" s="42">
        <f>API!AC465</f>
        <v>1</v>
      </c>
    </row>
    <row r="466" spans="1:25">
      <c r="A466" s="31" t="str">
        <f>IF([1]FINAL!A466=0,"",[1]FINAL!A466)</f>
        <v>Jonathan Panzo</v>
      </c>
      <c r="B466" s="31" t="str">
        <f>IF([1]FINAL!B466=0,"",[1]FINAL!B466)</f>
        <v>Panzo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16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Rúben Gato Alves Dias</v>
      </c>
      <c r="Y466" s="42">
        <f>API!AC466</f>
        <v>34</v>
      </c>
    </row>
    <row r="467" spans="1:25">
      <c r="A467" s="31" t="str">
        <f>IF([1]FINAL!A467=0,"",[1]FINAL!A467)</f>
        <v>Loïc Mbe Soh</v>
      </c>
      <c r="B467" s="31" t="str">
        <f>IF([1]FINAL!B467=0,"",[1]FINAL!B467)</f>
        <v>Mbe Soh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16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Ederson Santana de Moraes</v>
      </c>
      <c r="Y467" s="42">
        <f>API!AC467</f>
        <v>46</v>
      </c>
    </row>
    <row r="468" spans="1:25">
      <c r="A468" s="31" t="str">
        <f>IF([1]FINAL!A468=0,"",[1]FINAL!A468)</f>
        <v>Omar Richards</v>
      </c>
      <c r="B468" s="31" t="str">
        <f>IF([1]FINAL!B468=0,"",[1]FINAL!B468)</f>
        <v>O.Richards</v>
      </c>
      <c r="C468" s="31" t="str">
        <f>IF([1]FINAL!C468=0,"",[1]FINAL!C468)</f>
        <v>O Richards</v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16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Phil Foden</v>
      </c>
      <c r="Y468" s="42">
        <f>API!AC468</f>
        <v>71</v>
      </c>
    </row>
    <row r="469" spans="1:25">
      <c r="A469" s="31" t="str">
        <f>IF([1]FINAL!A469=0,"",[1]FINAL!A469)</f>
        <v>Richie Laryea</v>
      </c>
      <c r="B469" s="31" t="str">
        <f>IF([1]FINAL!B469=0,"",[1]FINAL!B469)</f>
        <v>Laryea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16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Jack Grealish</v>
      </c>
      <c r="Y469" s="42">
        <f>API!AC469</f>
        <v>29</v>
      </c>
    </row>
    <row r="470" spans="1:25">
      <c r="A470" s="31" t="str">
        <f>IF([1]FINAL!A470=0,"",[1]FINAL!A470)</f>
        <v>Allan Saint-Maximin</v>
      </c>
      <c r="B470" s="31" t="str">
        <f>IF([1]FINAL!B470=0,"",[1]FINAL!B470)</f>
        <v>Saint-Maximin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16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Erling Haaland</v>
      </c>
      <c r="Y470" s="42">
        <f>API!AC470</f>
        <v>112</v>
      </c>
    </row>
    <row r="471" spans="1:25">
      <c r="A471" s="31" t="str">
        <f>IF([1]FINAL!A471=0,"",[1]FINAL!A471)</f>
        <v>Ryan Fraser</v>
      </c>
      <c r="B471" s="31" t="str">
        <f>IF([1]FINAL!B471=0,"",[1]FINAL!B471)</f>
        <v>Fraser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16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Mateo Kovačić</v>
      </c>
      <c r="Y471" s="42">
        <f>API!AC471</f>
        <v>21</v>
      </c>
    </row>
    <row r="472" spans="1:25">
      <c r="A472" s="31" t="str">
        <f>IF([1]FINAL!A472=0,"",[1]FINAL!A472)</f>
        <v>Matt Ritchie</v>
      </c>
      <c r="B472" s="31" t="str">
        <f>IF([1]FINAL!B472=0,"",[1]FINAL!B472)</f>
        <v>Ritchie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16</v>
      </c>
      <c r="G472" s="32">
        <f>IFERROR(VLOOKUP(A472,PlayingTime!$B$1:$Z$999,MATCH("Min",PlayingTime!$B$2:$Z$2,0),0),0)</f>
        <v>101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101</v>
      </c>
      <c r="L472" s="31">
        <f>IFERROR(VLOOKUP(A472,PlayerStats!$B$1:$Z$999,MATCH("xG",PlayerStats!$B$2:$Z$2,0),0),0)</f>
        <v>0.1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0.1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5</v>
      </c>
      <c r="X472" s="42" t="str">
        <f>API!M472&amp;" "&amp;API!V472</f>
        <v>Aymeric Laporte</v>
      </c>
      <c r="Y472" s="42">
        <f>API!AC472</f>
        <v>1</v>
      </c>
    </row>
    <row r="473" spans="1:25">
      <c r="A473" s="31" t="str">
        <f>IF([1]FINAL!A473=0,"",[1]FINAL!A473)</f>
        <v>Jeff Hendrick</v>
      </c>
      <c r="B473" s="31" t="str">
        <f>IF([1]FINAL!B473=0,"",[1]FINAL!B473)</f>
        <v>Hendrick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NEW</v>
      </c>
      <c r="F473" s="43">
        <f>IFERROR(VLOOKUP($E473,Table2!$B$1:$C$21,MATCH("MP",Table2!$B$1:$C$1,0),0),"")</f>
        <v>16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Rico Lewis</v>
      </c>
      <c r="Y473" s="42">
        <f>API!AC473</f>
        <v>21</v>
      </c>
    </row>
    <row r="474" spans="1:25">
      <c r="A474" s="31" t="str">
        <f>IF([1]FINAL!A474=0,"",[1]FINAL!A474)</f>
        <v>Martin Dubravka</v>
      </c>
      <c r="B474" s="31" t="str">
        <f>IF([1]FINAL!B474=0,"",[1]FINAL!B474)</f>
        <v>Dubravka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NEW</v>
      </c>
      <c r="F474" s="43">
        <f>IFERROR(VLOOKUP($E474,Table2!$B$1:$C$21,MATCH("MP",Table2!$B$1:$C$1,0),0),"")</f>
        <v>16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5</v>
      </c>
      <c r="X474" s="42" t="str">
        <f>API!M474&amp;" "&amp;API!V474</f>
        <v>Riyad Mahrez</v>
      </c>
      <c r="Y474" s="42">
        <f>API!AC474</f>
        <v>0</v>
      </c>
    </row>
    <row r="475" spans="1:25">
      <c r="A475" s="31" t="str">
        <f>IF([1]FINAL!A475=0,"",[1]FINAL!A475)</f>
        <v>Karl Darlow</v>
      </c>
      <c r="B475" s="31" t="str">
        <f>IF([1]FINAL!B475=0,"",[1]FINAL!B475)</f>
        <v>Darlow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NEW</v>
      </c>
      <c r="F475" s="43">
        <f>IFERROR(VLOOKUP($E475,Table2!$B$1:$C$21,MATCH("MP",Table2!$B$1:$C$1,0),0),"")</f>
        <v>16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Stefan Ortega Moreno</v>
      </c>
      <c r="Y475" s="42">
        <f>API!AC475</f>
        <v>2</v>
      </c>
    </row>
    <row r="476" spans="1:25">
      <c r="A476" s="31" t="str">
        <f>IF([1]FINAL!A476=0,"",[1]FINAL!A476)</f>
        <v>Javier Manquillo Gaitán</v>
      </c>
      <c r="B476" s="31" t="str">
        <f>IF([1]FINAL!B476=0,"",[1]FINAL!B476)</f>
        <v>Manquillo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NEW</v>
      </c>
      <c r="F476" s="43">
        <f>IFERROR(VLOOKUP($E476,Table2!$B$1:$C$21,MATCH("MP",Table2!$B$1:$C$1,0),0),"")</f>
        <v>16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Máximo Perrone</v>
      </c>
      <c r="Y476" s="42">
        <f>API!AC476</f>
        <v>0</v>
      </c>
    </row>
    <row r="477" spans="1:25">
      <c r="A477" s="31" t="str">
        <f>IF([1]FINAL!A477=0,"",[1]FINAL!A477)</f>
        <v>Jamal Lewis</v>
      </c>
      <c r="B477" s="31" t="str">
        <f>IF([1]FINAL!B477=0,"",[1]FINAL!B477)</f>
        <v>J.Lewis</v>
      </c>
      <c r="C477" s="31" t="str">
        <f>IF([1]FINAL!C477=0,"",[1]FINAL!C477)</f>
        <v>J Lewis</v>
      </c>
      <c r="D477" s="31" t="str">
        <f>IF([1]FINAL!D477=0,"",[1]FINAL!D477)</f>
        <v/>
      </c>
      <c r="E477" s="42" t="str">
        <f>[1]FINAL!M477</f>
        <v>NEW</v>
      </c>
      <c r="F477" s="43">
        <f>IFERROR(VLOOKUP($E477,Table2!$B$1:$C$21,MATCH("MP",Table2!$B$1:$C$1,0),0),"")</f>
        <v>16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Kalvin Phillips</v>
      </c>
      <c r="Y477" s="42">
        <f>API!AC477</f>
        <v>4</v>
      </c>
    </row>
    <row r="478" spans="1:25">
      <c r="A478" s="31" t="str">
        <f>IF([1]FINAL!A478=0,"",[1]FINAL!A478)</f>
        <v>Emil Krafth</v>
      </c>
      <c r="B478" s="31" t="str">
        <f>IF([1]FINAL!B478=0,"",[1]FINAL!B478)</f>
        <v>Krafth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16</v>
      </c>
      <c r="G478" s="32">
        <f>IFERROR(VLOOKUP(A478,PlayingTime!$B$1:$Z$999,MATCH("Min",PlayingTime!$B$2:$Z$2,0),0),0)</f>
        <v>7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7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0.1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0.1</v>
      </c>
      <c r="V478" s="41">
        <f t="shared" si="31"/>
        <v>3</v>
      </c>
      <c r="X478" s="42" t="str">
        <f>API!M478&amp;" "&amp;API!V478</f>
        <v>Rodrigo Hernandez</v>
      </c>
      <c r="Y478" s="42">
        <f>API!AC478</f>
        <v>49</v>
      </c>
    </row>
    <row r="479" spans="1:25">
      <c r="A479" s="31" t="str">
        <f>IF([1]FINAL!A479=0,"",[1]FINAL!A479)</f>
        <v>Paul Dummett</v>
      </c>
      <c r="B479" s="31" t="str">
        <f>IF([1]FINAL!B479=0,"",[1]FINAL!B479)</f>
        <v>Dummett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16</v>
      </c>
      <c r="G479" s="32">
        <f>IFERROR(VLOOKUP(A479,PlayingTime!$B$1:$Z$999,MATCH("Min",PlayingTime!$B$2:$Z$2,0),0),0)</f>
        <v>5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5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Sergio Gómez</v>
      </c>
      <c r="Y479" s="42">
        <f>API!AC479</f>
        <v>5</v>
      </c>
    </row>
    <row r="480" spans="1:25">
      <c r="A480" s="31" t="str">
        <f>IF([1]FINAL!A480=0,"",[1]FINAL!A480)</f>
        <v>Harrison Ashby</v>
      </c>
      <c r="B480" s="31" t="str">
        <f>IF([1]FINAL!B480=0,"",[1]FINAL!B480)</f>
        <v>Ashby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16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Zack Steffen</v>
      </c>
      <c r="Y480" s="42">
        <f>API!AC480</f>
        <v>0</v>
      </c>
    </row>
    <row r="481" spans="1:25">
      <c r="A481" s="31" t="str">
        <f>IF([1]FINAL!A481=0,"",[1]FINAL!A481)</f>
        <v>Frederico Rodrigues de Paula Santos</v>
      </c>
      <c r="B481" s="31" t="str">
        <f>IF([1]FINAL!B481=0,"",[1]FINAL!B481)</f>
        <v>Fred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MUN</v>
      </c>
      <c r="F481" s="43">
        <f>IFERROR(VLOOKUP($E481,Table2!$B$1:$C$21,MATCH("MP",Table2!$B$1:$C$1,0),0),"")</f>
        <v>16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John Stones</v>
      </c>
      <c r="Y481" s="42">
        <f>API!AC481</f>
        <v>17</v>
      </c>
    </row>
    <row r="482" spans="1:25">
      <c r="A482" s="31" t="str">
        <f>IF([1]FINAL!A482=0,"",[1]FINAL!A482)</f>
        <v>Amad Diallo</v>
      </c>
      <c r="B482" s="31" t="str">
        <f>IF([1]FINAL!B482=0,"",[1]FINAL!B482)</f>
        <v>Amad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MUN</v>
      </c>
      <c r="F482" s="43">
        <f>IFERROR(VLOOKUP($E482,Table2!$B$1:$C$21,MATCH("MP",Table2!$B$1:$C$1,0),0),"")</f>
        <v>16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Kyle Walker</v>
      </c>
      <c r="Y482" s="42">
        <f>API!AC482</f>
        <v>50</v>
      </c>
    </row>
    <row r="483" spans="1:25">
      <c r="A483" s="31" t="str">
        <f>IF([1]FINAL!A483=0,"",[1]FINAL!A483)</f>
        <v>Tom Heaton</v>
      </c>
      <c r="B483" s="31" t="str">
        <f>IF([1]FINAL!B483=0,"",[1]FINAL!B483)</f>
        <v>Heaton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MUN</v>
      </c>
      <c r="F483" s="43">
        <f>IFERROR(VLOOKUP($E483,Table2!$B$1:$C$21,MATCH("MP",Table2!$B$1:$C$1,0),0),"")</f>
        <v>16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Matheus Luiz Nunes</v>
      </c>
      <c r="Y483" s="42">
        <f>API!AC483</f>
        <v>13</v>
      </c>
    </row>
    <row r="484" spans="1:25">
      <c r="A484" s="31" t="str">
        <f>IF([1]FINAL!A484=0,"",[1]FINAL!A484)</f>
        <v>Tyrell Malacia</v>
      </c>
      <c r="B484" s="31" t="str">
        <f>IF([1]FINAL!B484=0,"",[1]FINAL!B484)</f>
        <v>Malacia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MUN</v>
      </c>
      <c r="F484" s="43">
        <f>IFERROR(VLOOKUP($E484,Table2!$B$1:$C$21,MATCH("MP",Table2!$B$1:$C$1,0),0),"")</f>
        <v>16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Joško Gvardiol</v>
      </c>
      <c r="Y484" s="42">
        <f>API!AC484</f>
        <v>31</v>
      </c>
    </row>
    <row r="485" spans="1:25">
      <c r="A485" s="31" t="str">
        <f>IF([1]FINAL!A485=0,"",[1]FINAL!A485)</f>
        <v>Brandon Williams</v>
      </c>
      <c r="B485" s="31" t="str">
        <f>IF([1]FINAL!B485=0,"",[1]FINAL!B485)</f>
        <v>B.Williams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MUN</v>
      </c>
      <c r="F485" s="43">
        <f>IFERROR(VLOOKUP($E485,Table2!$B$1:$C$21,MATCH("MP",Table2!$B$1:$C$1,0),0),"")</f>
        <v>16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Jérémy Doku</v>
      </c>
      <c r="Y485" s="42">
        <f>API!AC485</f>
        <v>49</v>
      </c>
    </row>
    <row r="486" spans="1:25">
      <c r="A486" s="31" t="str">
        <f>IF([1]FINAL!A486=0,"",[1]FINAL!A486)</f>
        <v>Eric Bailly</v>
      </c>
      <c r="B486" s="31" t="str">
        <f>IF([1]FINAL!B486=0,"",[1]FINAL!B486)</f>
        <v>Bailly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MUN</v>
      </c>
      <c r="F486" s="43">
        <f>IFERROR(VLOOKUP($E486,Table2!$B$1:$C$21,MATCH("MP",Table2!$B$1:$C$1,0),0),"")</f>
        <v>16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Mason Mount</v>
      </c>
      <c r="Y486" s="42">
        <f>API!AC486</f>
        <v>12</v>
      </c>
    </row>
    <row r="487" spans="1:25">
      <c r="A487" s="31" t="str">
        <f>IF([1]FINAL!A487=0,"",[1]FINAL!A487)</f>
        <v>Alex Telles</v>
      </c>
      <c r="B487" s="31" t="str">
        <f>IF([1]FINAL!B487=0,"",[1]FINAL!B487)</f>
        <v>Alex Telles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MUN</v>
      </c>
      <c r="F487" s="43">
        <f>IFERROR(VLOOKUP($E487,Table2!$B$1:$C$21,MATCH("MP",Table2!$B$1:$C$1,0),0),"")</f>
        <v>16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Alex Telles</v>
      </c>
      <c r="Y487" s="42">
        <f>API!AC487</f>
        <v>0</v>
      </c>
    </row>
    <row r="488" spans="1:25">
      <c r="A488" s="31" t="str">
        <f>IF([1]FINAL!A488=0,"",[1]FINAL!A488)</f>
        <v>Riyad Mahrez</v>
      </c>
      <c r="B488" s="31" t="str">
        <f>IF([1]FINAL!B488=0,"",[1]FINAL!B488)</f>
        <v>Mahrez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MCI</v>
      </c>
      <c r="F488" s="43">
        <f>IFERROR(VLOOKUP($E488,Table2!$B$1:$C$21,MATCH("MP",Table2!$B$1:$C$1,0),0),"")</f>
        <v>16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Amad Diallo</v>
      </c>
      <c r="Y488" s="42">
        <f>API!AC488</f>
        <v>0</v>
      </c>
    </row>
    <row r="489" spans="1:25">
      <c r="A489" s="31" t="str">
        <f>IF([1]FINAL!A489=0,"",[1]FINAL!A489)</f>
        <v>Stefan Ortega Moreno</v>
      </c>
      <c r="B489" s="31" t="str">
        <f>IF([1]FINAL!B489=0,"",[1]FINAL!B489)</f>
        <v>Ortega Moreno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MCI</v>
      </c>
      <c r="F489" s="43">
        <f>IFERROR(VLOOKUP($E489,Table2!$B$1:$C$21,MATCH("MP",Table2!$B$1:$C$1,0),0),"")</f>
        <v>16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2</v>
      </c>
      <c r="X489" s="42" t="str">
        <f>API!M489&amp;" "&amp;API!V489</f>
        <v>Antony Matheus dos Santos</v>
      </c>
      <c r="Y489" s="42">
        <f>API!AC489</f>
        <v>19</v>
      </c>
    </row>
    <row r="490" spans="1:25">
      <c r="A490" s="31" t="str">
        <f>IF([1]FINAL!A490=0,"",[1]FINAL!A490)</f>
        <v>Scott Carson</v>
      </c>
      <c r="B490" s="31" t="str">
        <f>IF([1]FINAL!B490=0,"",[1]FINAL!B490)</f>
        <v>Carson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MCI</v>
      </c>
      <c r="F490" s="43">
        <f>IFERROR(VLOOKUP($E490,Table2!$B$1:$C$21,MATCH("MP",Table2!$B$1:$C$1,0),0),"")</f>
        <v>16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Bruno Borges Fernandes</v>
      </c>
      <c r="Y490" s="42">
        <f>API!AC490</f>
        <v>64</v>
      </c>
    </row>
    <row r="491" spans="1:25">
      <c r="A491" s="31" t="str">
        <f>IF([1]FINAL!A491=0,"",[1]FINAL!A491)</f>
        <v>Zack Steffen</v>
      </c>
      <c r="B491" s="31" t="str">
        <f>IF([1]FINAL!B491=0,"",[1]FINAL!B491)</f>
        <v>Steffen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MCI</v>
      </c>
      <c r="F491" s="43">
        <f>IFERROR(VLOOKUP($E491,Table2!$B$1:$C$21,MATCH("MP",Table2!$B$1:$C$1,0),0),"")</f>
        <v>16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Brandon Williams</v>
      </c>
      <c r="Y491" s="42">
        <f>API!AC491</f>
        <v>0</v>
      </c>
    </row>
    <row r="492" spans="1:25">
      <c r="A492" s="31" t="str">
        <f>IF([1]FINAL!A492=0,"",[1]FINAL!A492)</f>
        <v>Aymeric Laporte</v>
      </c>
      <c r="B492" s="31" t="str">
        <f>IF([1]FINAL!B492=0,"",[1]FINAL!B492)</f>
        <v>Laporte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MCI</v>
      </c>
      <c r="F492" s="43">
        <f>IFERROR(VLOOKUP($E492,Table2!$B$1:$C$21,MATCH("MP",Table2!$B$1:$C$1,0),0),"")</f>
        <v>16</v>
      </c>
      <c r="G492" s="32">
        <f>IFERROR(VLOOKUP(A492,PlayingTime!$B$1:$Z$999,MATCH("Min",PlayingTime!$B$2:$Z$2,0),0),0)</f>
        <v>12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12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Eric Bailly</v>
      </c>
      <c r="Y492" s="42">
        <f>API!AC492</f>
        <v>0</v>
      </c>
    </row>
    <row r="493" spans="1:25">
      <c r="A493" s="31" t="str">
        <f>IF([1]FINAL!A493=0,"",[1]FINAL!A493)</f>
        <v>João Cancelo</v>
      </c>
      <c r="B493" s="31" t="str">
        <f>IF([1]FINAL!B493=0,"",[1]FINAL!B493)</f>
        <v>Cancelo</v>
      </c>
      <c r="C493" s="31" t="str">
        <f>IF([1]FINAL!C493=0,"",[1]FINAL!C493)</f>
        <v>Joao Cancelo</v>
      </c>
      <c r="D493" s="31" t="str">
        <f>IF([1]FINAL!D493=0,"",[1]FINAL!D493)</f>
        <v/>
      </c>
      <c r="E493" s="42" t="str">
        <f>[1]FINAL!M493</f>
        <v>MCI</v>
      </c>
      <c r="F493" s="43">
        <f>IFERROR(VLOOKUP($E493,Table2!$B$1:$C$21,MATCH("MP",Table2!$B$1:$C$1,0),0),"")</f>
        <v>16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Carlos Henrique Casimiro</v>
      </c>
      <c r="Y493" s="42">
        <f>API!AC493</f>
        <v>21</v>
      </c>
    </row>
    <row r="494" spans="1:25">
      <c r="A494" s="31" t="str">
        <f>IF([1]FINAL!A494=0,"",[1]FINAL!A494)</f>
        <v>Luke Berry</v>
      </c>
      <c r="B494" s="31" t="str">
        <f>IF([1]FINAL!B494=0,"",[1]FINAL!B494)</f>
        <v>Berry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16</v>
      </c>
      <c r="G494" s="32">
        <f>IFERROR(VLOOKUP(A494,PlayingTime!$B$1:$Z$999,MATCH("Min",PlayingTime!$B$2:$Z$2,0),0),0)</f>
        <v>28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28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2</v>
      </c>
      <c r="X494" s="42" t="str">
        <f>API!M494&amp;" "&amp;API!V494</f>
        <v>Diogo Dalot Teixeira</v>
      </c>
      <c r="Y494" s="42">
        <f>API!AC494</f>
        <v>54</v>
      </c>
    </row>
    <row r="495" spans="1:25">
      <c r="A495" s="31" t="str">
        <f>IF([1]FINAL!A495=0,"",[1]FINAL!A495)</f>
        <v>Allan Campbell</v>
      </c>
      <c r="B495" s="31" t="str">
        <f>IF([1]FINAL!B495=0,"",[1]FINAL!B495)</f>
        <v>Campbell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16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Christian Eriksen</v>
      </c>
      <c r="Y495" s="42">
        <f>API!AC495</f>
        <v>29</v>
      </c>
    </row>
    <row r="496" spans="1:25">
      <c r="A496" s="31" t="str">
        <f>IF([1]FINAL!A496=0,"",[1]FINAL!A496)</f>
        <v>Jordan Clark</v>
      </c>
      <c r="B496" s="31" t="str">
        <f>IF([1]FINAL!B496=0,"",[1]FINAL!B496)</f>
        <v>Clark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16</v>
      </c>
      <c r="G496" s="32">
        <f>IFERROR(VLOOKUP(A496,PlayingTime!$B$1:$Z$999,MATCH("Min",PlayingTime!$B$2:$Z$2,0),0),0)</f>
        <v>83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83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4</v>
      </c>
      <c r="X496" s="42" t="str">
        <f>API!M496&amp;" "&amp;API!V496</f>
        <v>Álvaro Fernández Carreras</v>
      </c>
      <c r="Y496" s="42">
        <f>API!AC496</f>
        <v>0</v>
      </c>
    </row>
    <row r="497" spans="1:25">
      <c r="A497" s="31" t="str">
        <f>IF([1]FINAL!A497=0,"",[1]FINAL!A497)</f>
        <v>Luke Freeman</v>
      </c>
      <c r="B497" s="31" t="str">
        <f>IF([1]FINAL!B497=0,"",[1]FINAL!B497)</f>
        <v>Freeman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16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Frederico Rodrigues de Paula Santos</v>
      </c>
      <c r="Y497" s="42">
        <f>API!AC497</f>
        <v>0</v>
      </c>
    </row>
    <row r="498" spans="1:25">
      <c r="A498" s="31" t="str">
        <f>IF([1]FINAL!A498=0,"",[1]FINAL!A498)</f>
        <v>Carlos Mendes Gomes</v>
      </c>
      <c r="B498" s="31" t="str">
        <f>IF([1]FINAL!B498=0,"",[1]FINAL!B498)</f>
        <v>Mendes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16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Alejandro Garnacho</v>
      </c>
      <c r="Y498" s="42">
        <f>API!AC498</f>
        <v>32</v>
      </c>
    </row>
    <row r="499" spans="1:25">
      <c r="A499" s="31" t="str">
        <f>IF([1]FINAL!A499=0,"",[1]FINAL!A499)</f>
        <v>Fred Onyedinma</v>
      </c>
      <c r="B499" s="31" t="str">
        <f>IF([1]FINAL!B499=0,"",[1]FINAL!B499)</f>
        <v>Onyedinma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16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Hannibal Mejbri</v>
      </c>
      <c r="Y499" s="42">
        <f>API!AC499</f>
        <v>9</v>
      </c>
    </row>
    <row r="500" spans="1:25">
      <c r="A500" s="31" t="str">
        <f>IF([1]FINAL!A500=0,"",[1]FINAL!A500)</f>
        <v>Dion Pereira</v>
      </c>
      <c r="B500" s="31" t="str">
        <f>IF([1]FINAL!B500=0,"",[1]FINAL!B500)</f>
        <v>Pereira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16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Tom Heaton</v>
      </c>
      <c r="Y500" s="42">
        <f>API!AC500</f>
        <v>0</v>
      </c>
    </row>
    <row r="501" spans="1:25">
      <c r="A501" s="31" t="str">
        <f>IF([1]FINAL!A501=0,"",[1]FINAL!A501)</f>
        <v>Glen Rea</v>
      </c>
      <c r="B501" s="31" t="str">
        <f>IF([1]FINAL!B501=0,"",[1]FINAL!B501)</f>
        <v>Rea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16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Victor Lindelöf</v>
      </c>
      <c r="Y501" s="42">
        <f>API!AC501</f>
        <v>42</v>
      </c>
    </row>
    <row r="502" spans="1:25">
      <c r="A502" s="31" t="str">
        <f>IF([1]FINAL!A502=0,"",[1]FINAL!A502)</f>
        <v>Elliot Thorpe</v>
      </c>
      <c r="B502" s="31" t="str">
        <f>IF([1]FINAL!B502=0,"",[1]FINAL!B502)</f>
        <v>Thorpe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16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Harry Maguire</v>
      </c>
      <c r="Y502" s="42">
        <f>API!AC502</f>
        <v>36</v>
      </c>
    </row>
    <row r="503" spans="1:25">
      <c r="A503" s="31" t="str">
        <f>IF([1]FINAL!A503=0,"",[1]FINAL!A503)</f>
        <v>Louie Watson</v>
      </c>
      <c r="B503" s="31" t="str">
        <f>IF([1]FINAL!B503=0,"",[1]FINAL!B503)</f>
        <v>Watson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16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Kobbie Mainoo</v>
      </c>
      <c r="Y503" s="42">
        <f>API!AC503</f>
        <v>5</v>
      </c>
    </row>
    <row r="504" spans="1:25">
      <c r="A504" s="31" t="str">
        <f>IF([1]FINAL!A504=0,"",[1]FINAL!A504)</f>
        <v>Matt Macey</v>
      </c>
      <c r="B504" s="31" t="str">
        <f>IF([1]FINAL!B504=0,"",[1]FINAL!B504)</f>
        <v>Macey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16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Tyrell Malacia</v>
      </c>
      <c r="Y504" s="42">
        <f>API!AC504</f>
        <v>0</v>
      </c>
    </row>
    <row r="505" spans="1:25">
      <c r="A505" s="31" t="str">
        <f>IF([1]FINAL!A505=0,"",[1]FINAL!A505)</f>
        <v>James Shea</v>
      </c>
      <c r="B505" s="31" t="str">
        <f>IF([1]FINAL!B505=0,"",[1]FINAL!B505)</f>
        <v>Shea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16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Anthony Martial</v>
      </c>
      <c r="Y505" s="42">
        <f>API!AC505</f>
        <v>25</v>
      </c>
    </row>
    <row r="506" spans="1:25">
      <c r="A506" s="31" t="str">
        <f>IF([1]FINAL!A506=0,"",[1]FINAL!A506)</f>
        <v>Jack Walton</v>
      </c>
      <c r="B506" s="31" t="str">
        <f>IF([1]FINAL!B506=0,"",[1]FINAL!B506)</f>
        <v>Walton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16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Lisandro Martínez</v>
      </c>
      <c r="Y506" s="42">
        <f>API!AC506</f>
        <v>5</v>
      </c>
    </row>
    <row r="507" spans="1:25">
      <c r="A507" s="31" t="str">
        <f>IF([1]FINAL!A507=0,"",[1]FINAL!A507)</f>
        <v>John McAtee</v>
      </c>
      <c r="B507" s="31" t="str">
        <f>IF([1]FINAL!B507=0,"",[1]FINAL!B507)</f>
        <v>McAtee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16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Scott McTominay</v>
      </c>
      <c r="Y507" s="42">
        <f>API!AC507</f>
        <v>57</v>
      </c>
    </row>
    <row r="508" spans="1:25">
      <c r="A508" s="31" t="str">
        <f>IF([1]FINAL!A508=0,"",[1]FINAL!A508)</f>
        <v>Admiral Muskwe</v>
      </c>
      <c r="B508" s="31" t="str">
        <f>IF([1]FINAL!B508=0,"",[1]FINAL!B508)</f>
        <v>Muskwe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16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Facundo Pellistri Rebollo</v>
      </c>
      <c r="Y508" s="42">
        <f>API!AC508</f>
        <v>11</v>
      </c>
    </row>
    <row r="509" spans="1:25">
      <c r="A509" s="31" t="str">
        <f>IF([1]FINAL!A509=0,"",[1]FINAL!A509)</f>
        <v>Aribim Pepple</v>
      </c>
      <c r="B509" s="31" t="str">
        <f>IF([1]FINAL!B509=0,"",[1]FINAL!B509)</f>
        <v>Pepple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16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Raphaël Varane</v>
      </c>
      <c r="Y509" s="42">
        <f>API!AC509</f>
        <v>21</v>
      </c>
    </row>
    <row r="510" spans="1:25">
      <c r="A510" s="31" t="str">
        <f>IF([1]FINAL!A510=0,"",[1]FINAL!A510)</f>
        <v>Joe Taylor</v>
      </c>
      <c r="B510" s="31" t="str">
        <f>IF([1]FINAL!B510=0,"",[1]FINAL!B510)</f>
        <v>Taylor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16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Marcus Rashford</v>
      </c>
      <c r="Y510" s="42">
        <f>API!AC510</f>
        <v>47</v>
      </c>
    </row>
    <row r="511" spans="1:25">
      <c r="A511" s="31" t="str">
        <f>IF([1]FINAL!A511=0,"",[1]FINAL!A511)</f>
        <v>Dan Potts</v>
      </c>
      <c r="B511" s="31" t="str">
        <f>IF([1]FINAL!B511=0,"",[1]FINAL!B511)</f>
        <v>Potts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16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Jadon Sancho</v>
      </c>
      <c r="Y511" s="42">
        <f>API!AC511</f>
        <v>3</v>
      </c>
    </row>
    <row r="512" spans="1:25">
      <c r="A512" s="31" t="str">
        <f>IF([1]FINAL!A512=0,"",[1]FINAL!A512)</f>
        <v>Stefan Bajcetic</v>
      </c>
      <c r="B512" s="31" t="str">
        <f>IF([1]FINAL!B512=0,"",[1]FINAL!B512)</f>
        <v>Bajcetic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LIV</v>
      </c>
      <c r="F512" s="43">
        <f>IFERROR(VLOOKUP($E512,Table2!$B$1:$C$21,MATCH("MP",Table2!$B$1:$C$1,0),0),"")</f>
        <v>16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Luke Shaw</v>
      </c>
      <c r="Y512" s="42">
        <f>API!AC512</f>
        <v>16</v>
      </c>
    </row>
    <row r="513" spans="1:25">
      <c r="A513" s="31" t="str">
        <f>IF([1]FINAL!A513=0,"",[1]FINAL!A513)</f>
        <v>Jordan Henderson</v>
      </c>
      <c r="B513" s="31" t="str">
        <f>IF([1]FINAL!B513=0,"",[1]FINAL!B513)</f>
        <v>Henderson</v>
      </c>
      <c r="C513" s="31" t="str">
        <f>IF([1]FINAL!C513=0,"",[1]FINAL!C513)</f>
        <v>J Henderson</v>
      </c>
      <c r="D513" s="31" t="str">
        <f>IF([1]FINAL!D513=0,"",[1]FINAL!D513)</f>
        <v/>
      </c>
      <c r="E513" s="42" t="str">
        <f>[1]FINAL!M513</f>
        <v>LIV</v>
      </c>
      <c r="F513" s="43">
        <f>IFERROR(VLOOKUP($E513,Table2!$B$1:$C$21,MATCH("MP",Table2!$B$1:$C$1,0),0),"")</f>
        <v>16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Shola Shoretire</v>
      </c>
      <c r="Y513" s="42">
        <f>API!AC513</f>
        <v>0</v>
      </c>
    </row>
    <row r="514" spans="1:25">
      <c r="A514" s="31" t="str">
        <f>IF([1]FINAL!A514=0,"",[1]FINAL!A514)</f>
        <v>Thiago Alcántara do Nascimento</v>
      </c>
      <c r="B514" s="31" t="str">
        <f>IF([1]FINAL!B514=0,"",[1]FINAL!B514)</f>
        <v>Thiago</v>
      </c>
      <c r="C514" s="31" t="str">
        <f>IF([1]FINAL!C514=0,"",[1]FINAL!C514)</f>
        <v>Thiago Alcántara</v>
      </c>
      <c r="D514" s="31" t="str">
        <f>IF([1]FINAL!D514=0,"",[1]FINAL!D514)</f>
        <v/>
      </c>
      <c r="E514" s="42" t="str">
        <f>[1]FINAL!M514</f>
        <v>LIV</v>
      </c>
      <c r="F514" s="43">
        <f>IFERROR(VLOOKUP($E514,Table2!$B$1:$C$21,MATCH("MP",Table2!$B$1:$C$1,0),0),"")</f>
        <v>16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Donny van de Beek</v>
      </c>
      <c r="Y514" s="42">
        <f>API!AC514</f>
        <v>1</v>
      </c>
    </row>
    <row r="515" spans="1:25">
      <c r="A515" s="31" t="str">
        <f>IF([1]FINAL!A515=0,"",[1]FINAL!A515)</f>
        <v>Fabio Henrique Tavares</v>
      </c>
      <c r="B515" s="31" t="str">
        <f>IF([1]FINAL!B515=0,"",[1]FINAL!B515)</f>
        <v>Fabinho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LIV</v>
      </c>
      <c r="F515" s="43">
        <f>IFERROR(VLOOKUP($E515,Table2!$B$1:$C$21,MATCH("MP",Table2!$B$1:$C$1,0),0),"")</f>
        <v>16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Aaron Wan-Bissaka</v>
      </c>
      <c r="Y515" s="42">
        <f>API!AC515</f>
        <v>26</v>
      </c>
    </row>
    <row r="516" spans="1:25">
      <c r="A516" s="31" t="str">
        <f>IF([1]FINAL!A516=0,"",[1]FINAL!A516)</f>
        <v>Caoimhin Kelleher</v>
      </c>
      <c r="B516" s="31" t="str">
        <f>IF([1]FINAL!B516=0,"",[1]FINAL!B516)</f>
        <v>Kelleher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LIV</v>
      </c>
      <c r="F516" s="43">
        <f>IFERROR(VLOOKUP($E516,Table2!$B$1:$C$21,MATCH("MP",Table2!$B$1:$C$1,0),0),"")</f>
        <v>16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7</v>
      </c>
      <c r="X516" s="42" t="str">
        <f>API!M516&amp;" "&amp;API!V516</f>
        <v>Sergio Reguilón</v>
      </c>
      <c r="Y516" s="42">
        <f>API!AC516</f>
        <v>16</v>
      </c>
    </row>
    <row r="517" spans="1:25">
      <c r="A517" s="31" t="str">
        <f>IF([1]FINAL!A517=0,"",[1]FINAL!A517)</f>
        <v>Adrián San Miguel del Castillo</v>
      </c>
      <c r="B517" s="31" t="str">
        <f>IF([1]FINAL!B517=0,"",[1]FINAL!B517)</f>
        <v>Adrián</v>
      </c>
      <c r="C517" s="31" t="str">
        <f>IF([1]FINAL!C517=0,"",[1]FINAL!C517)</f>
        <v>Adrian</v>
      </c>
      <c r="D517" s="31" t="str">
        <f>IF([1]FINAL!D517=0,"",[1]FINAL!D517)</f>
        <v/>
      </c>
      <c r="E517" s="42" t="str">
        <f>[1]FINAL!M517</f>
        <v>LIV</v>
      </c>
      <c r="F517" s="43">
        <f>IFERROR(VLOOKUP($E517,Table2!$B$1:$C$21,MATCH("MP",Table2!$B$1:$C$1,0),0),"")</f>
        <v>16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André Onana</v>
      </c>
      <c r="Y517" s="42">
        <f>API!AC517</f>
        <v>58</v>
      </c>
    </row>
    <row r="518" spans="1:25">
      <c r="A518" s="31" t="str">
        <f>IF([1]FINAL!A518=0,"",[1]FINAL!A518)</f>
        <v>Nathaniel Phillips</v>
      </c>
      <c r="B518" s="31" t="str">
        <f>IF([1]FINAL!B518=0,"",[1]FINAL!B518)</f>
        <v>Phillips</v>
      </c>
      <c r="C518" s="31" t="str">
        <f>IF([1]FINAL!C518=0,"",[1]FINAL!C518)</f>
        <v>N Phillips</v>
      </c>
      <c r="D518" s="31" t="str">
        <f>IF([1]FINAL!D518=0,"",[1]FINAL!D518)</f>
        <v/>
      </c>
      <c r="E518" s="42" t="str">
        <f>[1]FINAL!M518</f>
        <v>LIV</v>
      </c>
      <c r="F518" s="43">
        <f>IFERROR(VLOOKUP($E518,Table2!$B$1:$C$21,MATCH("MP",Table2!$B$1:$C$1,0),0),"")</f>
        <v>16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Rasmus Højlund</v>
      </c>
      <c r="Y518" s="42">
        <f>API!AC518</f>
        <v>20</v>
      </c>
    </row>
    <row r="519" spans="1:25">
      <c r="A519" s="31" t="str">
        <f>IF([1]FINAL!A519=0,"",[1]FINAL!A519)</f>
        <v>Sepp van den Berg</v>
      </c>
      <c r="B519" s="31" t="str">
        <f>IF([1]FINAL!B519=0,"",[1]FINAL!B519)</f>
        <v>Van den Berg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16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Omari Forson</v>
      </c>
      <c r="Y519" s="42">
        <f>API!AC519</f>
        <v>0</v>
      </c>
    </row>
    <row r="520" spans="1:25">
      <c r="A520" s="31" t="str">
        <f>IF([1]FINAL!A520=0,"",[1]FINAL!A520)</f>
        <v>Tyrese Francois</v>
      </c>
      <c r="B520" s="31" t="str">
        <f>IF([1]FINAL!B520=0,"",[1]FINAL!B520)</f>
        <v>Francois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FUL</v>
      </c>
      <c r="F520" s="43">
        <f>IFERROR(VLOOKUP($E520,Table2!$B$1:$C$21,MATCH("MP",Table2!$B$1:$C$1,0),0),"")</f>
        <v>16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Radek Vítek</v>
      </c>
      <c r="Y520" s="42">
        <f>API!AC520</f>
        <v>0</v>
      </c>
    </row>
    <row r="521" spans="1:25">
      <c r="A521" s="31" t="str">
        <f>IF([1]FINAL!A521=0,"",[1]FINAL!A521)</f>
        <v>Anthony Knockaert</v>
      </c>
      <c r="B521" s="31" t="str">
        <f>IF([1]FINAL!B521=0,"",[1]FINAL!B521)</f>
        <v>Knockaert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FUL</v>
      </c>
      <c r="F521" s="43">
        <f>IFERROR(VLOOKUP($E521,Table2!$B$1:$C$21,MATCH("MP",Table2!$B$1:$C$1,0),0),"")</f>
        <v>16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Daniel Gore</v>
      </c>
      <c r="Y521" s="42">
        <f>API!AC521</f>
        <v>0</v>
      </c>
    </row>
    <row r="522" spans="1:25">
      <c r="A522" s="31" t="str">
        <f>IF([1]FINAL!A522=0,"",[1]FINAL!A522)</f>
        <v>Ivan Neves Abreu Cavaleiro</v>
      </c>
      <c r="B522" s="31" t="str">
        <f>IF([1]FINAL!B522=0,"",[1]FINAL!B522)</f>
        <v>I.Cavaleiro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FUL</v>
      </c>
      <c r="F522" s="43">
        <f>IFERROR(VLOOKUP($E522,Table2!$B$1:$C$21,MATCH("MP",Table2!$B$1:$C$1,0),0),"")</f>
        <v>16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Altay Bayindir</v>
      </c>
      <c r="Y522" s="42">
        <f>API!AC522</f>
        <v>0</v>
      </c>
    </row>
    <row r="523" spans="1:25">
      <c r="A523" s="31" t="str">
        <f>IF([1]FINAL!A523=0,"",[1]FINAL!A523)</f>
        <v>Marek Rodák</v>
      </c>
      <c r="B523" s="31" t="str">
        <f>IF([1]FINAL!B523=0,"",[1]FINAL!B523)</f>
        <v>Rodák</v>
      </c>
      <c r="C523" s="31" t="str">
        <f>IF([1]FINAL!C523=0,"",[1]FINAL!C523)</f>
        <v>Rodak</v>
      </c>
      <c r="D523" s="31" t="str">
        <f>IF([1]FINAL!D523=0,"",[1]FINAL!D523)</f>
        <v/>
      </c>
      <c r="E523" s="42" t="str">
        <f>[1]FINAL!M523</f>
        <v>FUL</v>
      </c>
      <c r="F523" s="43">
        <f>IFERROR(VLOOKUP($E523,Table2!$B$1:$C$21,MATCH("MP",Table2!$B$1:$C$1,0),0),"")</f>
        <v>16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-1</v>
      </c>
      <c r="X523" s="42" t="str">
        <f>API!M523&amp;" "&amp;API!V523</f>
        <v>Jonny Evans</v>
      </c>
      <c r="Y523" s="42">
        <f>API!AC523</f>
        <v>24</v>
      </c>
    </row>
    <row r="524" spans="1:25">
      <c r="A524" s="31" t="str">
        <f>IF([1]FINAL!A524=0,"",[1]FINAL!A524)</f>
        <v>Rodrigo Muniz Carvalho</v>
      </c>
      <c r="B524" s="31" t="str">
        <f>IF([1]FINAL!B524=0,"",[1]FINAL!B524)</f>
        <v>Muniz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FUL</v>
      </c>
      <c r="F524" s="43">
        <f>IFERROR(VLOOKUP($E524,Table2!$B$1:$C$21,MATCH("MP",Table2!$B$1:$C$1,0),0),"")</f>
        <v>16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5</v>
      </c>
      <c r="X524" s="42" t="str">
        <f>API!M524&amp;" "&amp;API!V524</f>
        <v>Sofyan Amrabat</v>
      </c>
      <c r="Y524" s="42">
        <f>API!AC524</f>
        <v>12</v>
      </c>
    </row>
    <row r="525" spans="1:25">
      <c r="A525" s="31" t="str">
        <f>IF([1]FINAL!A525=0,"",[1]FINAL!A525)</f>
        <v>Kevin Mbabu</v>
      </c>
      <c r="B525" s="31" t="str">
        <f>IF([1]FINAL!B525=0,"",[1]FINAL!B525)</f>
        <v>Mbabu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FUL</v>
      </c>
      <c r="F525" s="43">
        <f>IFERROR(VLOOKUP($E525,Table2!$B$1:$C$21,MATCH("MP",Table2!$B$1:$C$1,0),0),"")</f>
        <v>16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Joe Hugill</v>
      </c>
      <c r="Y525" s="42">
        <f>API!AC525</f>
        <v>0</v>
      </c>
    </row>
    <row r="526" spans="1:25">
      <c r="A526" s="31" t="str">
        <f>IF([1]FINAL!A526=0,"",[1]FINAL!A526)</f>
        <v>Tosin Adarabioyo</v>
      </c>
      <c r="B526" s="31" t="str">
        <f>IF([1]FINAL!B526=0,"",[1]FINAL!B526)</f>
        <v>Tosin</v>
      </c>
      <c r="C526" s="31" t="str">
        <f>IF([1]FINAL!C526=0,"",[1]FINAL!C526)</f>
        <v>Adarabioyo</v>
      </c>
      <c r="D526" s="31" t="str">
        <f>IF([1]FINAL!D526=0,"",[1]FINAL!D526)</f>
        <v/>
      </c>
      <c r="E526" s="42" t="str">
        <f>[1]FINAL!M526</f>
        <v>FUL</v>
      </c>
      <c r="F526" s="43">
        <f>IFERROR(VLOOKUP($E526,Table2!$B$1:$C$21,MATCH("MP",Table2!$B$1:$C$1,0),0),"")</f>
        <v>16</v>
      </c>
      <c r="G526" s="32">
        <f>IFERROR(VLOOKUP(A526,PlayingTime!$B$1:$Z$999,MATCH("Min",PlayingTime!$B$2:$Z$2,0),0),0)</f>
        <v>183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183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22</v>
      </c>
      <c r="X526" s="42" t="str">
        <f>API!M526&amp;" "&amp;API!V526</f>
        <v>Lewis Hall</v>
      </c>
      <c r="Y526" s="42">
        <f>API!AC526</f>
        <v>3</v>
      </c>
    </row>
    <row r="527" spans="1:25">
      <c r="A527" s="31" t="str">
        <f>IF([1]FINAL!A527=0,"",[1]FINAL!A527)</f>
        <v>Terence Kongolo</v>
      </c>
      <c r="B527" s="31" t="str">
        <f>IF([1]FINAL!B527=0,"",[1]FINAL!B527)</f>
        <v>Kongolo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16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Miguel Almirón Rejala</v>
      </c>
      <c r="Y527" s="42">
        <f>API!AC527</f>
        <v>47</v>
      </c>
    </row>
    <row r="528" spans="1:25">
      <c r="A528" s="31" t="str">
        <f>IF([1]FINAL!A528=0,"",[1]FINAL!A528)</f>
        <v>Demarai Gray</v>
      </c>
      <c r="B528" s="31" t="str">
        <f>IF([1]FINAL!B528=0,"",[1]FINAL!B528)</f>
        <v>Gray</v>
      </c>
      <c r="C528" s="31" t="str">
        <f>IF([1]FINAL!C528=0,"",[1]FINAL!C528)</f>
        <v>D Gray</v>
      </c>
      <c r="D528" s="31" t="str">
        <f>IF([1]FINAL!D528=0,"",[1]FINAL!D528)</f>
        <v/>
      </c>
      <c r="E528" s="42" t="str">
        <f>[1]FINAL!M528</f>
        <v>EVE</v>
      </c>
      <c r="F528" s="43">
        <f>IFERROR(VLOOKUP($E528,Table2!$B$1:$C$21,MATCH("MP",Table2!$B$1:$C$1,0),0),"")</f>
        <v>16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Elliot Anderson</v>
      </c>
      <c r="Y528" s="42">
        <f>API!AC528</f>
        <v>19</v>
      </c>
    </row>
    <row r="529" spans="1:25">
      <c r="A529" s="31" t="str">
        <f>IF([1]FINAL!A529=0,"",[1]FINAL!A529)</f>
        <v>Dele Alli</v>
      </c>
      <c r="B529" s="31" t="str">
        <f>IF([1]FINAL!B529=0,"",[1]FINAL!B529)</f>
        <v>Dele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EVE</v>
      </c>
      <c r="F529" s="43">
        <f>IFERROR(VLOOKUP($E529,Table2!$B$1:$C$21,MATCH("MP",Table2!$B$1:$C$1,0),0),"")</f>
        <v>16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Harrison Ashby</v>
      </c>
      <c r="Y529" s="42">
        <f>API!AC529</f>
        <v>0</v>
      </c>
    </row>
    <row r="530" spans="1:25">
      <c r="A530" s="31" t="str">
        <f>IF([1]FINAL!A530=0,"",[1]FINAL!A530)</f>
        <v>André Tavares Gomes</v>
      </c>
      <c r="B530" s="31" t="str">
        <f>IF([1]FINAL!B530=0,"",[1]FINAL!B530)</f>
        <v>André Gomes</v>
      </c>
      <c r="C530" s="31" t="str">
        <f>IF([1]FINAL!C530=0,"",[1]FINAL!C530)</f>
        <v>Gomes</v>
      </c>
      <c r="D530" s="31" t="str">
        <f>IF([1]FINAL!D530=0,"",[1]FINAL!D530)</f>
        <v/>
      </c>
      <c r="E530" s="42" t="str">
        <f>[1]FINAL!M530</f>
        <v>EVE</v>
      </c>
      <c r="F530" s="43">
        <f>IFERROR(VLOOKUP($E530,Table2!$B$1:$C$21,MATCH("MP",Table2!$B$1:$C$1,0),0),"")</f>
        <v>16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Sven Botman</v>
      </c>
      <c r="Y530" s="42">
        <f>API!AC530</f>
        <v>30</v>
      </c>
    </row>
    <row r="531" spans="1:25">
      <c r="A531" s="31" t="str">
        <f>IF([1]FINAL!A531=0,"",[1]FINAL!A531)</f>
        <v>Jean-Philippe Gbamin</v>
      </c>
      <c r="B531" s="31" t="str">
        <f>IF([1]FINAL!B531=0,"",[1]FINAL!B531)</f>
        <v>Gbamin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EVE</v>
      </c>
      <c r="F531" s="43">
        <f>IFERROR(VLOOKUP($E531,Table2!$B$1:$C$21,MATCH("MP",Table2!$B$1:$C$1,0),0),"")</f>
        <v>16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Bruno Guimarães Rodriguez Moura</v>
      </c>
      <c r="Y531" s="42">
        <f>API!AC531</f>
        <v>41</v>
      </c>
    </row>
    <row r="532" spans="1:25">
      <c r="A532" s="31" t="str">
        <f>IF([1]FINAL!A532=0,"",[1]FINAL!A532)</f>
        <v>Mason Holgate</v>
      </c>
      <c r="B532" s="31" t="str">
        <f>IF([1]FINAL!B532=0,"",[1]FINAL!B532)</f>
        <v>Holgate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EVE</v>
      </c>
      <c r="F532" s="43">
        <f>IFERROR(VLOOKUP($E532,Table2!$B$1:$C$21,MATCH("MP",Table2!$B$1:$C$1,0),0),"")</f>
        <v>16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Dan Burn</v>
      </c>
      <c r="Y532" s="42">
        <f>API!AC532</f>
        <v>37</v>
      </c>
    </row>
    <row r="533" spans="1:25">
      <c r="A533" s="31" t="str">
        <f>IF([1]FINAL!A533=0,"",[1]FINAL!A533)</f>
        <v>Seamus Coleman</v>
      </c>
      <c r="B533" s="31" t="str">
        <f>IF([1]FINAL!B533=0,"",[1]FINAL!B533)</f>
        <v>Coleman</v>
      </c>
      <c r="C533" s="31" t="str">
        <f>IF([1]FINAL!C533=0,"",[1]FINAL!C533)</f>
        <v>Séamus Coleman</v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16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66</v>
      </c>
      <c r="J533" s="32">
        <f>IFERROR(VLOOKUP(D533,PlayingTime!$B$1:$Z$999,MATCH("Min",PlayingTime!$B$2:$Z$2,0),0),0)</f>
        <v>0</v>
      </c>
      <c r="K533" s="37">
        <f t="shared" si="32"/>
        <v>66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6</v>
      </c>
      <c r="X533" s="42" t="str">
        <f>API!M533&amp;" "&amp;API!V533</f>
        <v>Karl Darlow</v>
      </c>
      <c r="Y533" s="42">
        <f>API!AC533</f>
        <v>0</v>
      </c>
    </row>
    <row r="534" spans="1:25">
      <c r="A534" s="31" t="str">
        <f>IF([1]FINAL!A534=0,"",[1]FINAL!A534)</f>
        <v>Ben Godfrey</v>
      </c>
      <c r="B534" s="31" t="str">
        <f>IF([1]FINAL!B534=0,"",[1]FINAL!B534)</f>
        <v>Godfrey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16</v>
      </c>
      <c r="G534" s="32">
        <f>IFERROR(VLOOKUP(A534,PlayingTime!$B$1:$Z$999,MATCH("Min",PlayingTime!$B$2:$Z$2,0),0),0)</f>
        <v>1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1</v>
      </c>
      <c r="X534" s="42" t="str">
        <f>API!M534&amp;" "&amp;API!V534</f>
        <v>Martin Dubravka</v>
      </c>
      <c r="Y534" s="42">
        <f>API!AC534</f>
        <v>5</v>
      </c>
    </row>
    <row r="535" spans="1:25">
      <c r="A535" s="31" t="str">
        <f>IF([1]FINAL!A535=0,"",[1]FINAL!A535)</f>
        <v>Jairo Riedewald</v>
      </c>
      <c r="B535" s="31" t="str">
        <f>IF([1]FINAL!B535=0,"",[1]FINAL!B535)</f>
        <v>Riedewald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16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5</v>
      </c>
      <c r="X535" s="42" t="str">
        <f>API!M535&amp;" "&amp;API!V535</f>
        <v>Ryan Fraser</v>
      </c>
      <c r="Y535" s="42">
        <f>API!AC535</f>
        <v>0</v>
      </c>
    </row>
    <row r="536" spans="1:25">
      <c r="A536" s="31" t="str">
        <f>IF([1]FINAL!A536=0,"",[1]FINAL!A536)</f>
        <v>Malcolm Ebiowei</v>
      </c>
      <c r="B536" s="31" t="str">
        <f>IF([1]FINAL!B536=0,"",[1]FINAL!B536)</f>
        <v>Ebiowei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16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Mark Gillespie</v>
      </c>
      <c r="Y536" s="42">
        <f>API!AC536</f>
        <v>0</v>
      </c>
    </row>
    <row r="537" spans="1:25">
      <c r="A537" s="31" t="str">
        <f>IF([1]FINAL!A537=0,"",[1]FINAL!A537)</f>
        <v>Dean Henderson</v>
      </c>
      <c r="B537" s="31" t="str">
        <f>IF([1]FINAL!B537=0,"",[1]FINAL!B537)</f>
        <v>Henderson</v>
      </c>
      <c r="C537" s="31" t="str">
        <f>IF([1]FINAL!C537=0,"",[1]FINAL!C537)</f>
        <v>D Henderson</v>
      </c>
      <c r="D537" s="31" t="str">
        <f>IF([1]FINAL!D537=0,"",[1]FINAL!D537)</f>
        <v/>
      </c>
      <c r="E537" s="42" t="str">
        <f>[1]FINAL!M537</f>
        <v>CRY</v>
      </c>
      <c r="F537" s="43">
        <f>IFERROR(VLOOKUP($E537,Table2!$B$1:$C$21,MATCH("MP",Table2!$B$1:$C$1,0),0),"")</f>
        <v>16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Anthony Gordon</v>
      </c>
      <c r="Y537" s="42">
        <f>API!AC537</f>
        <v>83</v>
      </c>
    </row>
    <row r="538" spans="1:25">
      <c r="A538" s="31" t="str">
        <f>IF([1]FINAL!A538=0,"",[1]FINAL!A538)</f>
        <v>Vicente Guaita</v>
      </c>
      <c r="B538" s="31" t="str">
        <f>IF([1]FINAL!B538=0,"",[1]FINAL!B538)</f>
        <v>Guaita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CRY</v>
      </c>
      <c r="F538" s="43">
        <f>IFERROR(VLOOKUP($E538,Table2!$B$1:$C$21,MATCH("MP",Table2!$B$1:$C$1,0),0),"")</f>
        <v>16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Isaac Hayden</v>
      </c>
      <c r="Y538" s="42">
        <f>API!AC538</f>
        <v>0</v>
      </c>
    </row>
    <row r="539" spans="1:25">
      <c r="A539" s="31" t="str">
        <f>IF([1]FINAL!A539=0,"",[1]FINAL!A539)</f>
        <v>Remi Matthews</v>
      </c>
      <c r="B539" s="31" t="str">
        <f>IF([1]FINAL!B539=0,"",[1]FINAL!B539)</f>
        <v>Matthews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CRY</v>
      </c>
      <c r="F539" s="43">
        <f>IFERROR(VLOOKUP($E539,Table2!$B$1:$C$21,MATCH("MP",Table2!$B$1:$C$1,0),0),"")</f>
        <v>16</v>
      </c>
      <c r="G539" s="32">
        <f>IFERROR(VLOOKUP(A539,PlayingTime!$B$1:$Z$999,MATCH("Min",PlayingTime!$B$2:$Z$2,0),0),0)</f>
        <v>4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4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1</v>
      </c>
      <c r="X539" s="42" t="str">
        <f>API!M539&amp;" "&amp;API!V539</f>
        <v>Jeff Hendrick</v>
      </c>
      <c r="Y539" s="42">
        <f>API!AC539</f>
        <v>0</v>
      </c>
    </row>
    <row r="540" spans="1:25">
      <c r="A540" s="31" t="str">
        <f>IF([1]FINAL!A540=0,"",[1]FINAL!A540)</f>
        <v>Luke Plange</v>
      </c>
      <c r="B540" s="31" t="str">
        <f>IF([1]FINAL!B540=0,"",[1]FINAL!B540)</f>
        <v>Plange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16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Alexander Isak</v>
      </c>
      <c r="Y540" s="42">
        <f>API!AC540</f>
        <v>58</v>
      </c>
    </row>
    <row r="541" spans="1:25">
      <c r="A541" s="31" t="str">
        <f>IF([1]FINAL!A541=0,"",[1]FINAL!A541)</f>
        <v>Rob Holding</v>
      </c>
      <c r="B541" s="31" t="str">
        <f>IF([1]FINAL!B541=0,"",[1]FINAL!B541)</f>
        <v>Holding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16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Joelinton Cássio Apolinário de Lira</v>
      </c>
      <c r="Y541" s="42">
        <f>API!AC541</f>
        <v>38</v>
      </c>
    </row>
    <row r="542" spans="1:25">
      <c r="A542" s="31" t="str">
        <f>IF([1]FINAL!A542=0,"",[1]FINAL!A542)</f>
        <v>James Tomkins</v>
      </c>
      <c r="B542" s="31" t="str">
        <f>IF([1]FINAL!B542=0,"",[1]FINAL!B542)</f>
        <v>Tomkins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16</v>
      </c>
      <c r="G542" s="32">
        <f>IFERROR(VLOOKUP(A542,PlayingTime!$B$1:$Z$999,MATCH("Min",PlayingTime!$B$2:$Z$2,0),0),0)</f>
        <v>1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1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1</v>
      </c>
      <c r="X542" s="42" t="str">
        <f>API!M542&amp;" "&amp;API!V542</f>
        <v>Emil Krafth</v>
      </c>
      <c r="Y542" s="42">
        <f>API!AC542</f>
        <v>3</v>
      </c>
    </row>
    <row r="543" spans="1:25">
      <c r="A543" s="31" t="str">
        <f>IF([1]FINAL!A543=0,"",[1]FINAL!A543)</f>
        <v>Hakim Ziyech</v>
      </c>
      <c r="B543" s="31" t="str">
        <f>IF([1]FINAL!B543=0,"",[1]FINAL!B543)</f>
        <v>Ziyech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16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Garang Kuol</v>
      </c>
      <c r="Y543" s="42">
        <f>API!AC543</f>
        <v>0</v>
      </c>
    </row>
    <row r="544" spans="1:25">
      <c r="A544" s="31" t="str">
        <f>IF([1]FINAL!A544=0,"",[1]FINAL!A544)</f>
        <v>Christian Pulisic</v>
      </c>
      <c r="B544" s="31" t="str">
        <f>IF([1]FINAL!B544=0,"",[1]FINAL!B544)</f>
        <v>Pulisic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16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Jamaal Lascelles</v>
      </c>
      <c r="Y544" s="42">
        <f>API!AC544</f>
        <v>36</v>
      </c>
    </row>
    <row r="545" spans="1:25">
      <c r="A545" s="31" t="str">
        <f>IF([1]FINAL!A545=0,"",[1]FINAL!A545)</f>
        <v>Kepa Arrizabalaga</v>
      </c>
      <c r="B545" s="31" t="str">
        <f>IF([1]FINAL!B545=0,"",[1]FINAL!B545)</f>
        <v>Arrizabalaga</v>
      </c>
      <c r="C545" s="31" t="str">
        <f>IF([1]FINAL!C545=0,"",[1]FINAL!C545)</f>
        <v>Kepa</v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16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Jamal Lewis</v>
      </c>
      <c r="Y545" s="42">
        <f>API!AC545</f>
        <v>0</v>
      </c>
    </row>
    <row r="546" spans="1:25">
      <c r="A546" s="31" t="str">
        <f>IF([1]FINAL!A546=0,"",[1]FINAL!A546)</f>
        <v>Christopher Nkunku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16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Sean Longstaff</v>
      </c>
      <c r="Y546" s="42">
        <f>API!AC546</f>
        <v>38</v>
      </c>
    </row>
    <row r="547" spans="1:25">
      <c r="A547" s="31" t="str">
        <f>IF([1]FINAL!A547=0,"",[1]FINAL!A547)</f>
        <v>Pierre-Emerick Aubameyang</v>
      </c>
      <c r="B547" s="31" t="str">
        <f>IF([1]FINAL!B547=0,"",[1]FINAL!B547)</f>
        <v>Aubameyang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16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Javier Manquillo Gaitán</v>
      </c>
      <c r="Y547" s="42">
        <f>API!AC547</f>
        <v>0</v>
      </c>
    </row>
    <row r="548" spans="1:25">
      <c r="A548" s="31" t="str">
        <f>IF([1]FINAL!A548=0,"",[1]FINAL!A548)</f>
        <v>César Azpilicueta</v>
      </c>
      <c r="B548" s="31" t="str">
        <f>IF([1]FINAL!B548=0,"",[1]FINAL!B548)</f>
        <v>Azpilicueta</v>
      </c>
      <c r="C548" s="31" t="str">
        <f>IF([1]FINAL!C548=0,"",[1]FINAL!C548)</f>
        <v>Cesar Azpilicueta</v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16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Jacob Murphy</v>
      </c>
      <c r="Y548" s="42">
        <f>API!AC548</f>
        <v>24</v>
      </c>
    </row>
    <row r="549" spans="1:25">
      <c r="A549" s="31" t="str">
        <f>IF([1]FINAL!A549=0,"",[1]FINAL!A549)</f>
        <v>Trevoh Chalobah</v>
      </c>
      <c r="B549" s="31" t="str">
        <f>IF([1]FINAL!B549=0,"",[1]FINAL!B549)</f>
        <v>Chalobah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16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Nick Pope</v>
      </c>
      <c r="Y549" s="42">
        <f>API!AC549</f>
        <v>56</v>
      </c>
    </row>
    <row r="550" spans="1:25">
      <c r="A550" s="31" t="str">
        <f>IF([1]FINAL!A550=0,"",[1]FINAL!A550)</f>
        <v>Wesley Fofana</v>
      </c>
      <c r="B550" s="31" t="str">
        <f>IF([1]FINAL!B550=0,"",[1]FINAL!B550)</f>
        <v>W.Fofana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16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Matt Ritchie</v>
      </c>
      <c r="Y550" s="42">
        <f>API!AC550</f>
        <v>5</v>
      </c>
    </row>
    <row r="551" spans="1:25">
      <c r="A551" s="31" t="str">
        <f>IF([1]FINAL!A551=0,"",[1]FINAL!A551)</f>
        <v>Malang Sarr</v>
      </c>
      <c r="B551" s="31" t="str">
        <f>IF([1]FINAL!B551=0,"",[1]FINAL!B551)</f>
        <v>M.Sarr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16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Allan Saint-Maximin</v>
      </c>
      <c r="Y551" s="42">
        <f>API!AC551</f>
        <v>0</v>
      </c>
    </row>
    <row r="552" spans="1:25">
      <c r="A552" s="31" t="str">
        <f>IF([1]FINAL!A552=0,"",[1]FINAL!A552)</f>
        <v>Ethan Ampadu</v>
      </c>
      <c r="B552" s="31" t="str">
        <f>IF([1]FINAL!B552=0,"",[1]FINAL!B552)</f>
        <v>Ampadu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16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Fabian Schär</v>
      </c>
      <c r="Y552" s="42">
        <f>API!AC552</f>
        <v>53</v>
      </c>
    </row>
    <row r="553" spans="1:25">
      <c r="A553" s="31" t="str">
        <f>IF([1]FINAL!A553=0,"",[1]FINAL!A553)</f>
        <v>Enock Agyei</v>
      </c>
      <c r="B553" s="31" t="str">
        <f>IF([1]FINAL!B553=0,"",[1]FINAL!B553)</f>
        <v>Agyei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16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Matt Targett</v>
      </c>
      <c r="Y553" s="42">
        <f>API!AC553</f>
        <v>2</v>
      </c>
    </row>
    <row r="554" spans="1:25">
      <c r="A554" s="31" t="str">
        <f>IF([1]FINAL!A554=0,"",[1]FINAL!A554)</f>
        <v>Samuel Bastien</v>
      </c>
      <c r="B554" s="31" t="str">
        <f>IF([1]FINAL!B554=0,"",[1]FINAL!B554)</f>
        <v>Bastien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16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Sandro Tonali</v>
      </c>
      <c r="Y554" s="42">
        <f>API!AC554</f>
        <v>16</v>
      </c>
    </row>
    <row r="555" spans="1:25">
      <c r="A555" s="31" t="str">
        <f>IF([1]FINAL!A555=0,"",[1]FINAL!A555)</f>
        <v>Darko Churlinov</v>
      </c>
      <c r="B555" s="31" t="str">
        <f>IF([1]FINAL!B555=0,"",[1]FINAL!B555)</f>
        <v>Churlinov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16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Kieran Trippier</v>
      </c>
      <c r="Y555" s="42">
        <f>API!AC555</f>
        <v>82</v>
      </c>
    </row>
    <row r="556" spans="1:25">
      <c r="A556" s="31" t="str">
        <f>IF([1]FINAL!A556=0,"",[1]FINAL!A556)</f>
        <v>Jack Cork</v>
      </c>
      <c r="B556" s="31" t="str">
        <f>IF([1]FINAL!B556=0,"",[1]FINAL!B556)</f>
        <v>Cork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16</v>
      </c>
      <c r="G556" s="32">
        <f>IFERROR(VLOOKUP(A556,PlayingTime!$B$1:$Z$999,MATCH("Min",PlayingTime!$B$2:$Z$2,0),0),0)</f>
        <v>17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17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1</v>
      </c>
      <c r="X556" s="42" t="str">
        <f>API!M556&amp;" "&amp;API!V556</f>
        <v>Kell Watts</v>
      </c>
      <c r="Y556" s="42">
        <f>API!AC556</f>
        <v>0</v>
      </c>
    </row>
    <row r="557" spans="1:25">
      <c r="A557" s="31" t="str">
        <f>IF([1]FINAL!A557=0,"",[1]FINAL!A557)</f>
        <v>Dara Costelloe</v>
      </c>
      <c r="B557" s="31" t="str">
        <f>IF([1]FINAL!B557=0,"",[1]FINAL!B557)</f>
        <v>Costelloe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16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 Willock</v>
      </c>
      <c r="Y557" s="42">
        <f>API!AC557</f>
        <v>4</v>
      </c>
    </row>
    <row r="558" spans="1:25">
      <c r="A558" s="31" t="str">
        <f>IF([1]FINAL!A558=0,"",[1]FINAL!A558)</f>
        <v>Scott Twine</v>
      </c>
      <c r="B558" s="31" t="str">
        <f>IF([1]FINAL!B558=0,"",[1]FINAL!B558)</f>
        <v>Twine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16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Callum Wilson</v>
      </c>
      <c r="Y558" s="42">
        <f>API!AC558</f>
        <v>50</v>
      </c>
    </row>
    <row r="559" spans="1:25">
      <c r="A559" s="31" t="str">
        <f>IF([1]FINAL!A559=0,"",[1]FINAL!A559)</f>
        <v>Denis Franchi</v>
      </c>
      <c r="B559" s="31" t="str">
        <f>IF([1]FINAL!B559=0,"",[1]FINAL!B559)</f>
        <v>Franchi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16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Loris Karius</v>
      </c>
      <c r="Y559" s="42">
        <f>API!AC559</f>
        <v>0</v>
      </c>
    </row>
    <row r="560" spans="1:25">
      <c r="A560" s="31" t="str">
        <f>IF([1]FINAL!A560=0,"",[1]FINAL!A560)</f>
        <v>Arijanet Muric</v>
      </c>
      <c r="B560" s="31" t="str">
        <f>IF([1]FINAL!B560=0,"",[1]FINAL!B560)</f>
        <v>Muric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16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Paul Dummett</v>
      </c>
      <c r="Y560" s="42">
        <f>API!AC560</f>
        <v>1</v>
      </c>
    </row>
    <row r="561" spans="1:25">
      <c r="A561" s="31" t="str">
        <f>IF([1]FINAL!A561=0,"",[1]FINAL!A561)</f>
        <v>Bailey Peacock-Farrell</v>
      </c>
      <c r="B561" s="31" t="str">
        <f>IF([1]FINAL!B561=0,"",[1]FINAL!B561)</f>
        <v>Peacock-Farrell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16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Harvey Barnes</v>
      </c>
      <c r="Y561" s="42">
        <f>API!AC561</f>
        <v>17</v>
      </c>
    </row>
    <row r="562" spans="1:25">
      <c r="A562" s="31" t="str">
        <f>IF([1]FINAL!A562=0,"",[1]FINAL!A562)</f>
        <v>Lawrence Vigouroux</v>
      </c>
      <c r="B562" s="31" t="str">
        <f>IF([1]FINAL!B562=0,"",[1]FINAL!B562)</f>
        <v>Vigouroux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16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Tino Livramento</v>
      </c>
      <c r="Y562" s="42">
        <f>API!AC562</f>
        <v>15</v>
      </c>
    </row>
    <row r="563" spans="1:25">
      <c r="A563" s="31" t="str">
        <f>IF([1]FINAL!A563=0,"",[1]FINAL!A563)</f>
        <v>Wout Weghorst</v>
      </c>
      <c r="B563" s="31" t="str">
        <f>IF([1]FINAL!B563=0,"",[1]FINAL!B563)</f>
        <v>Weghorst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16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Alex Murphy</v>
      </c>
      <c r="Y563" s="42">
        <f>API!AC563</f>
        <v>1</v>
      </c>
    </row>
    <row r="564" spans="1:25">
      <c r="A564" s="31" t="str">
        <f>IF([1]FINAL!A564=0,"",[1]FINAL!A564)</f>
        <v>Michael Obafemi</v>
      </c>
      <c r="B564" s="31" t="str">
        <f>IF([1]FINAL!B564=0,"",[1]FINAL!B564)</f>
        <v>Obafemi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16</v>
      </c>
      <c r="G564" s="32">
        <f>IFERROR(VLOOKUP(A564,PlayingTime!$B$1:$Z$999,MATCH("Min",PlayingTime!$B$2:$Z$2,0),0),0)</f>
        <v>20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20</v>
      </c>
      <c r="L564" s="31">
        <f>IFERROR(VLOOKUP(A564,PlayerStats!$B$1:$Z$999,MATCH("xG",PlayerStats!$B$2:$Z$2,0),0),0)</f>
        <v>0.1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0.1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2</v>
      </c>
      <c r="X564" s="42" t="str">
        <f>API!M564&amp;" "&amp;API!V564</f>
        <v>Lewis Miley</v>
      </c>
      <c r="Y564" s="42">
        <f>API!AC564</f>
        <v>15</v>
      </c>
    </row>
    <row r="565" spans="1:25">
      <c r="A565" s="31" t="str">
        <f>IF([1]FINAL!A565=0,"",[1]FINAL!A565)</f>
        <v>CJ Egan-Riley</v>
      </c>
      <c r="B565" s="31" t="str">
        <f>IF([1]FINAL!B565=0,"",[1]FINAL!B565)</f>
        <v>Egan-Riley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16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Amadou Diallo</v>
      </c>
      <c r="Y565" s="42">
        <f>API!AC565</f>
        <v>1</v>
      </c>
    </row>
    <row r="566" spans="1:25">
      <c r="A566" s="31" t="str">
        <f>IF([1]FINAL!A566=0,"",[1]FINAL!A566)</f>
        <v>Hjalmar Ekdal</v>
      </c>
      <c r="B566" s="31" t="str">
        <f>IF([1]FINAL!B566=0,"",[1]FINAL!B566)</f>
        <v>Ekdal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16</v>
      </c>
      <c r="G566" s="32">
        <f>IFERROR(VLOOKUP(A566,PlayingTime!$B$1:$Z$999,MATCH("Min",PlayingTime!$B$2:$Z$2,0),0),0)</f>
        <v>106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106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0.1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0.1</v>
      </c>
      <c r="V566" s="41">
        <f t="shared" si="35"/>
        <v>3</v>
      </c>
      <c r="X566" s="42" t="str">
        <f>API!M566&amp;" "&amp;API!V566</f>
        <v>Ben Parkinson</v>
      </c>
      <c r="Y566" s="42">
        <f>API!AC566</f>
        <v>1</v>
      </c>
    </row>
    <row r="567" spans="1:25">
      <c r="A567" s="31" t="str">
        <f>IF([1]FINAL!A567=0,"",[1]FINAL!A567)</f>
        <v>Luke McNally</v>
      </c>
      <c r="B567" s="31" t="str">
        <f>IF([1]FINAL!B567=0,"",[1]FINAL!B567)</f>
        <v>McNally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16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Michael Ndiweni</v>
      </c>
      <c r="Y567" s="42">
        <f>API!AC567</f>
        <v>1</v>
      </c>
    </row>
    <row r="568" spans="1:25">
      <c r="A568" s="31" t="str">
        <f>IF([1]FINAL!A568=0,"",[1]FINAL!A568)</f>
        <v>Bobby Thomas</v>
      </c>
      <c r="B568" s="31" t="str">
        <f>IF([1]FINAL!B568=0,"",[1]FINAL!B568)</f>
        <v>Thomas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16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Nuno Varela Tavares</v>
      </c>
      <c r="Y568" s="42">
        <f>API!AC568</f>
        <v>0</v>
      </c>
    </row>
    <row r="569" spans="1:25">
      <c r="A569" s="31" t="str">
        <f>IF([1]FINAL!A569=0,"",[1]FINAL!A569)</f>
        <v>Shandon Baptiste</v>
      </c>
      <c r="B569" s="31" t="str">
        <f>IF([1]FINAL!B569=0,"",[1]FINAL!B569)</f>
        <v>Baptiste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16</v>
      </c>
      <c r="G569" s="32">
        <f>IFERROR(VLOOKUP(A569,PlayingTime!$B$1:$Z$999,MATCH("Min",PlayingTime!$B$2:$Z$2,0),0),0)</f>
        <v>191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191</v>
      </c>
      <c r="L569" s="31">
        <f>IFERROR(VLOOKUP(A569,PlayerStats!$B$1:$Z$999,MATCH("xG",PlayerStats!$B$2:$Z$2,0),0),0)</f>
        <v>0.7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0.7</v>
      </c>
      <c r="Q569" s="31">
        <f>IFERROR(VLOOKUP(A569,PlayerStats!$B$1:$Z$999,MATCH("xAG",PlayerStats!$B$2:$Z$2,0),0),0)</f>
        <v>0.1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0.1</v>
      </c>
      <c r="V569" s="41">
        <f t="shared" si="35"/>
        <v>12</v>
      </c>
      <c r="X569" s="42" t="str">
        <f>API!M569&amp;" "&amp;API!V569</f>
        <v>Matt Turner</v>
      </c>
      <c r="Y569" s="42">
        <f>API!AC569</f>
        <v>30</v>
      </c>
    </row>
    <row r="570" spans="1:25">
      <c r="A570" s="31" t="str">
        <f>IF([1]FINAL!A570=0,"",[1]FINAL!A570)</f>
        <v>Josh Dasilva</v>
      </c>
      <c r="B570" s="31" t="str">
        <f>IF([1]FINAL!B570=0,"",[1]FINAL!B570)</f>
        <v>Dasilva</v>
      </c>
      <c r="C570" s="31" t="str">
        <f>IF([1]FINAL!C570=0,"",[1]FINAL!C570)</f>
        <v>Pelenda Joshua Da Silva</v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16</v>
      </c>
      <c r="G570" s="32">
        <f>IFERROR(VLOOKUP(A570,PlayingTime!$B$1:$Z$999,MATCH("Min",PlayingTime!$B$2:$Z$2,0),0),0)</f>
        <v>10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1</v>
      </c>
      <c r="X570" s="42" t="str">
        <f>API!M570&amp;" "&amp;API!V570</f>
        <v>Andrey Nascimento dos Santos</v>
      </c>
      <c r="Y570" s="42">
        <f>API!AC570</f>
        <v>1</v>
      </c>
    </row>
    <row r="571" spans="1:25">
      <c r="A571" s="31" t="str">
        <f>IF([1]FINAL!A571=0,"",[1]FINAL!A571)</f>
        <v>Sergi Canós Tenés</v>
      </c>
      <c r="B571" s="31" t="str">
        <f>IF([1]FINAL!B571=0,"",[1]FINAL!B571)</f>
        <v>Canós</v>
      </c>
      <c r="C571" s="31" t="str">
        <f>IF([1]FINAL!C571=0,"",[1]FINAL!C571)</f>
        <v>Canos</v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16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Callum Hudson-Odoi</v>
      </c>
      <c r="Y571" s="42">
        <f>API!AC571</f>
        <v>21</v>
      </c>
    </row>
    <row r="572" spans="1:25">
      <c r="A572" s="31" t="str">
        <f>IF([1]FINAL!A572=0,"",[1]FINAL!A572)</f>
        <v>Mads Bidstrup</v>
      </c>
      <c r="B572" s="31" t="str">
        <f>IF([1]FINAL!B572=0,"",[1]FINAL!B572)</f>
        <v>Bidstrup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16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Anthony Elanga</v>
      </c>
      <c r="Y572" s="42">
        <f>API!AC572</f>
        <v>52</v>
      </c>
    </row>
    <row r="573" spans="1:25">
      <c r="A573" s="31" t="str">
        <f>IF([1]FINAL!A573=0,"",[1]FINAL!A573)</f>
        <v>Thomas Strakosha</v>
      </c>
      <c r="B573" s="31" t="str">
        <f>IF([1]FINAL!B573=0,"",[1]FINAL!B573)</f>
        <v>Strakosha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16</v>
      </c>
      <c r="G573" s="32">
        <f>IFERROR(VLOOKUP(A573,PlayingTime!$B$1:$Z$999,MATCH("Min",PlayingTime!$B$2:$Z$2,0),0),0)</f>
        <v>135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135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4</v>
      </c>
      <c r="X573" s="42" t="str">
        <f>API!M573&amp;" "&amp;API!V573</f>
        <v>Brandon Aguilera Zamora</v>
      </c>
      <c r="Y573" s="42">
        <f>API!AC573</f>
        <v>0</v>
      </c>
    </row>
    <row r="574" spans="1:25">
      <c r="A574" s="31" t="str">
        <f>IF([1]FINAL!A574=0,"",[1]FINAL!A574)</f>
        <v>Ellery Balcombe</v>
      </c>
      <c r="B574" s="31" t="str">
        <f>IF([1]FINAL!B574=0,"",[1]FINAL!B574)</f>
        <v>Balcombe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16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Harry Arter</v>
      </c>
      <c r="Y574" s="42">
        <f>API!AC574</f>
        <v>0</v>
      </c>
    </row>
    <row r="575" spans="1:25">
      <c r="A575" s="31" t="str">
        <f>IF([1]FINAL!A575=0,"",[1]FINAL!A575)</f>
        <v>Ivan Toney</v>
      </c>
      <c r="B575" s="31" t="str">
        <f>IF([1]FINAL!B575=0,"",[1]FINAL!B575)</f>
        <v>Toney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16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Serge Aurier</v>
      </c>
      <c r="Y575" s="42">
        <f>API!AC575</f>
        <v>27</v>
      </c>
    </row>
    <row r="576" spans="1:25">
      <c r="A576" s="31" t="str">
        <f>IF([1]FINAL!A576=0,"",[1]FINAL!A576)</f>
        <v>Halil Dervişoğlu</v>
      </c>
      <c r="B576" s="31" t="str">
        <f>IF([1]FINAL!B576=0,"",[1]FINAL!B576)</f>
        <v>Dervişoğlu</v>
      </c>
      <c r="C576" s="31" t="str">
        <f>IF([1]FINAL!C576=0,"",[1]FINAL!C576)</f>
        <v>Dervisoglu</v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16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Taiwo Awoniyi</v>
      </c>
      <c r="Y576" s="42">
        <f>API!AC576</f>
        <v>42</v>
      </c>
    </row>
    <row r="577" spans="1:25">
      <c r="A577" s="31" t="str">
        <f>IF([1]FINAL!A577=0,"",[1]FINAL!A577)</f>
        <v>Mathias Jorgensen</v>
      </c>
      <c r="B577" s="31" t="str">
        <f>IF([1]FINAL!B577=0,"",[1]FINAL!B577)</f>
        <v>Zanka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16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2</v>
      </c>
      <c r="X577" s="42" t="str">
        <f>API!M577&amp;" "&amp;API!V577</f>
        <v>Giulian Biancone</v>
      </c>
      <c r="Y577" s="42">
        <f>API!AC577</f>
        <v>0</v>
      </c>
    </row>
    <row r="578" spans="1:25">
      <c r="A578" s="31" t="str">
        <f>IF([1]FINAL!A578=0,"",[1]FINAL!A578)</f>
        <v>Mads Bech Sørensen</v>
      </c>
      <c r="B578" s="31" t="str">
        <f>IF([1]FINAL!B578=0,"",[1]FINAL!B578)</f>
        <v>Bech</v>
      </c>
      <c r="C578" s="31" t="str">
        <f>IF([1]FINAL!C578=0,"",[1]FINAL!C578)</f>
        <v>Sorensen</v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16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Willy Boly</v>
      </c>
      <c r="Y578" s="42">
        <f>API!AC578</f>
        <v>38</v>
      </c>
    </row>
    <row r="579" spans="1:25">
      <c r="A579" s="31" t="str">
        <f>IF([1]FINAL!A579=0,"",[1]FINAL!A579)</f>
        <v>Charlie Goode</v>
      </c>
      <c r="B579" s="31" t="str">
        <f>IF([1]FINAL!B579=0,"",[1]FINAL!B579)</f>
        <v>Goode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16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Josh Bowler</v>
      </c>
      <c r="Y579" s="42">
        <f>API!AC579</f>
        <v>0</v>
      </c>
    </row>
    <row r="580" spans="1:25">
      <c r="A580" s="31" t="str">
        <f>IF([1]FINAL!A580=0,"",[1]FINAL!A580)</f>
        <v>Ben Pearson</v>
      </c>
      <c r="B580" s="31" t="str">
        <f>IF([1]FINAL!B580=0,"",[1]FINAL!B580)</f>
        <v>Pearson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16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Steve Cook</v>
      </c>
      <c r="Y580" s="42">
        <f>API!AC580</f>
        <v>0</v>
      </c>
    </row>
    <row r="581" spans="1:25">
      <c r="A581" s="31" t="str">
        <f>IF([1]FINAL!A581=0,"",[1]FINAL!A581)</f>
        <v>Siriki Dembélé</v>
      </c>
      <c r="B581" s="31" t="str">
        <f>IF([1]FINAL!B581=0,"",[1]FINAL!B581)</f>
        <v>Siriki</v>
      </c>
      <c r="C581" s="31" t="str">
        <f>IF([1]FINAL!C581=0,"",[1]FINAL!C581)</f>
        <v>Dembele</v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16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Danilo dos Santos de Oliveira</v>
      </c>
      <c r="Y581" s="42">
        <f>API!AC581</f>
        <v>12</v>
      </c>
    </row>
    <row r="582" spans="1:25">
      <c r="A582" s="31" t="str">
        <f>IF([1]FINAL!A582=0,"",[1]FINAL!A582)</f>
        <v>Jamal Lowe</v>
      </c>
      <c r="B582" s="31" t="str">
        <f>IF([1]FINAL!B582=0,"",[1]FINAL!B582)</f>
        <v>Lowe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16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Emmanuel Dennis</v>
      </c>
      <c r="Y582" s="42">
        <f>API!AC582</f>
        <v>0</v>
      </c>
    </row>
    <row r="583" spans="1:25">
      <c r="A583" s="31" t="str">
        <f>IF([1]FINAL!A583=0,"",[1]FINAL!A583)</f>
        <v>Emiliano Marcondes</v>
      </c>
      <c r="B583" s="31" t="str">
        <f>IF([1]FINAL!B583=0,"",[1]FINAL!B583)</f>
        <v>Marcondes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16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Mohamed Dräger</v>
      </c>
      <c r="Y583" s="42">
        <f>API!AC583</f>
        <v>0</v>
      </c>
    </row>
    <row r="584" spans="1:25">
      <c r="A584" s="31" t="str">
        <f>IF([1]FINAL!A584=0,"",[1]FINAL!A584)</f>
        <v>Mark Travers</v>
      </c>
      <c r="B584" s="31" t="str">
        <f>IF([1]FINAL!B584=0,"",[1]FINAL!B584)</f>
        <v>Travers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16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Felipe Augusto de Almeida Monteiro</v>
      </c>
      <c r="Y584" s="42">
        <f>API!AC584</f>
        <v>1</v>
      </c>
    </row>
    <row r="585" spans="1:25">
      <c r="A585" s="31" t="str">
        <f>IF([1]FINAL!A585=0,"",[1]FINAL!A585)</f>
        <v>Darren Randolph</v>
      </c>
      <c r="B585" s="31" t="str">
        <f>IF([1]FINAL!B585=0,"",[1]FINAL!B585)</f>
        <v>Randolph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16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Remo Freuler</v>
      </c>
      <c r="Y585" s="42">
        <f>API!AC585</f>
        <v>0</v>
      </c>
    </row>
    <row r="586" spans="1:25">
      <c r="A586" s="31" t="str">
        <f>IF([1]FINAL!A586=0,"",[1]FINAL!A586)</f>
        <v>James Hill</v>
      </c>
      <c r="B586" s="31" t="str">
        <f>IF([1]FINAL!B586=0,"",[1]FINAL!B586)</f>
        <v>Hill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16</v>
      </c>
      <c r="G586" s="32">
        <f>IFERROR(VLOOKUP(A586,PlayingTime!$B$1:$Z$999,MATCH("Min",PlayingTime!$B$2:$Z$2,0),0),0)</f>
        <v>16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16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1</v>
      </c>
      <c r="X586" s="42" t="str">
        <f>API!M586&amp;" "&amp;API!V586</f>
        <v>Morgan Gibbs-White</v>
      </c>
      <c r="Y586" s="42">
        <f>API!AC586</f>
        <v>50</v>
      </c>
    </row>
    <row r="587" spans="1:25">
      <c r="A587" s="31" t="str">
        <f>IF([1]FINAL!A587=0,"",[1]FINAL!A587)</f>
        <v>Ryan Fredericks</v>
      </c>
      <c r="B587" s="31" t="str">
        <f>IF([1]FINAL!B587=0,"",[1]FINAL!B587)</f>
        <v>Fredericks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16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Wayne Hennessey</v>
      </c>
      <c r="Y587" s="42">
        <f>API!AC587</f>
        <v>0</v>
      </c>
    </row>
    <row r="588" spans="1:25">
      <c r="A588" s="31" t="str">
        <f>IF([1]FINAL!A588=0,"",[1]FINAL!A588)</f>
        <v>Jeremy Sarmiento Morante</v>
      </c>
      <c r="B588" s="31" t="str">
        <f>IF([1]FINAL!B588=0,"",[1]FINAL!B588)</f>
        <v>Sarmiento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16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Ethan Horvath</v>
      </c>
      <c r="Y588" s="42">
        <f>API!AC588</f>
        <v>0</v>
      </c>
    </row>
    <row r="589" spans="1:25">
      <c r="A589" s="31" t="str">
        <f>IF([1]FINAL!A589=0,"",[1]FINAL!A589)</f>
        <v>Jakub Moder</v>
      </c>
      <c r="B589" s="31" t="str">
        <f>IF([1]FINAL!B589=0,"",[1]FINAL!B589)</f>
        <v>Moder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16</v>
      </c>
      <c r="G589" s="32">
        <f>IFERROR(VLOOKUP(A589,PlayingTime!$B$1:$Z$999,MATCH("Min",PlayingTime!$B$2:$Z$2,0),0),0)</f>
        <v>21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21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2</v>
      </c>
      <c r="X589" s="42" t="str">
        <f>API!M589&amp;" "&amp;API!V589</f>
        <v>Cheikhou Kouyaté</v>
      </c>
      <c r="Y589" s="42">
        <f>API!AC589</f>
        <v>7</v>
      </c>
    </row>
    <row r="590" spans="1:25">
      <c r="A590" s="31" t="str">
        <f>IF([1]FINAL!A590=0,"",[1]FINAL!A590)</f>
        <v>Steven Alzate</v>
      </c>
      <c r="B590" s="31" t="str">
        <f>IF([1]FINAL!B590=0,"",[1]FINAL!B590)</f>
        <v>Alzate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BHA</v>
      </c>
      <c r="F590" s="43">
        <f>IFERROR(VLOOKUP($E590,Table2!$B$1:$C$21,MATCH("MP",Table2!$B$1:$C$1,0),0),"")</f>
        <v>16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Richie Laryea</v>
      </c>
      <c r="Y590" s="42">
        <f>API!AC590</f>
        <v>0</v>
      </c>
    </row>
    <row r="591" spans="1:25">
      <c r="A591" s="31" t="str">
        <f>IF([1]FINAL!A591=0,"",[1]FINAL!A591)</f>
        <v>Kacper Kozłowski</v>
      </c>
      <c r="B591" s="31" t="str">
        <f>IF([1]FINAL!B591=0,"",[1]FINAL!B591)</f>
        <v>Kozłowski</v>
      </c>
      <c r="C591" s="31" t="str">
        <f>IF([1]FINAL!C591=0,"",[1]FINAL!C591)</f>
        <v>Kozlowski</v>
      </c>
      <c r="D591" s="31" t="str">
        <f>IF([1]FINAL!D591=0,"",[1]FINAL!D591)</f>
        <v/>
      </c>
      <c r="E591" s="42" t="str">
        <f>[1]FINAL!M591</f>
        <v>BHA</v>
      </c>
      <c r="F591" s="43">
        <f>IFERROR(VLOOKUP($E591,Table2!$B$1:$C$21,MATCH("MP",Table2!$B$1:$C$1,0),0),"")</f>
        <v>16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Orel Mangala</v>
      </c>
      <c r="Y591" s="42">
        <f>API!AC591</f>
        <v>34</v>
      </c>
    </row>
    <row r="592" spans="1:25">
      <c r="A592" s="31" t="str">
        <f>IF([1]FINAL!A592=0,"",[1]FINAL!A592)</f>
        <v>Kjell Scherpen</v>
      </c>
      <c r="B592" s="31" t="str">
        <f>IF([1]FINAL!B592=0,"",[1]FINAL!B592)</f>
        <v>Scherpen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16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Loïc Mbe Soh</v>
      </c>
      <c r="Y592" s="42">
        <f>API!AC592</f>
        <v>0</v>
      </c>
    </row>
    <row r="593" spans="1:25">
      <c r="A593" s="31" t="str">
        <f>IF([1]FINAL!A593=0,"",[1]FINAL!A593)</f>
        <v>Deniz Undav</v>
      </c>
      <c r="B593" s="31" t="str">
        <f>IF([1]FINAL!B593=0,"",[1]FINAL!B593)</f>
        <v>Undav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16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Scott McKenna</v>
      </c>
      <c r="Y593" s="42">
        <f>API!AC593</f>
        <v>12</v>
      </c>
    </row>
    <row r="594" spans="1:25">
      <c r="A594" s="31" t="str">
        <f>IF([1]FINAL!A594=0,"",[1]FINAL!A594)</f>
        <v>Emiliano Buendía Stati</v>
      </c>
      <c r="B594" s="31" t="str">
        <f>IF([1]FINAL!B594=0,"",[1]FINAL!B594)</f>
        <v>Buendia</v>
      </c>
      <c r="C594" s="31" t="str">
        <f>IF([1]FINAL!C594=0,"",[1]FINAL!C594)</f>
        <v>Emi Buendía</v>
      </c>
      <c r="D594" s="31" t="str">
        <f>IF([1]FINAL!D594=0,"",[1]FINAL!D594)</f>
        <v>Emiliano Buendia</v>
      </c>
      <c r="E594" s="42" t="str">
        <f>[1]FINAL!M594</f>
        <v>AVL</v>
      </c>
      <c r="F594" s="43">
        <f>IFERROR(VLOOKUP($E594,Table2!$B$1:$C$21,MATCH("MP",Table2!$B$1:$C$1,0),0),"")</f>
        <v>16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Alex Mighten</v>
      </c>
      <c r="Y594" s="42">
        <f>API!AC594</f>
        <v>0</v>
      </c>
    </row>
    <row r="595" spans="1:25">
      <c r="A595" s="31" t="str">
        <f>IF([1]FINAL!A595=0,"",[1]FINAL!A595)</f>
        <v>Bertrand Traoré</v>
      </c>
      <c r="B595" s="31" t="str">
        <f>IF([1]FINAL!B595=0,"",[1]FINAL!B595)</f>
        <v>Bertrand Traoré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16</v>
      </c>
      <c r="G595" s="32">
        <f>IFERROR(VLOOKUP(A595,PlayingTime!$B$1:$Z$999,MATCH("Min",PlayingTime!$B$2:$Z$2,0),0),0)</f>
        <v>11</v>
      </c>
      <c r="H595" s="32">
        <f>IFERROR(VLOOKUP(B595,PlayingTime!$B$1:$Z$999,MATCH("Min",PlayingTime!$B$2:$Z$2,0),0),0)</f>
        <v>11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22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2</v>
      </c>
      <c r="X595" s="42" t="str">
        <f>API!M595&amp;" "&amp;API!V595</f>
        <v>Moussa Niakhaté</v>
      </c>
      <c r="Y595" s="42">
        <f>API!AC595</f>
        <v>12</v>
      </c>
    </row>
    <row r="596" spans="1:25">
      <c r="A596" s="31" t="str">
        <f>IF([1]FINAL!A596=0,"",[1]FINAL!A596)</f>
        <v>Leander Dendoncker</v>
      </c>
      <c r="B596" s="31" t="str">
        <f>IF([1]FINAL!B596=0,"",[1]FINAL!B596)</f>
        <v>Dendoncker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16</v>
      </c>
      <c r="G596" s="32">
        <f>IFERROR(VLOOKUP(A596,PlayingTime!$B$1:$Z$999,MATCH("Min",PlayingTime!$B$2:$Z$2,0),0),0)</f>
        <v>33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33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5</v>
      </c>
      <c r="X596" s="42" t="str">
        <f>API!M596&amp;" "&amp;API!V596</f>
        <v>Lewis O'Brien</v>
      </c>
      <c r="Y596" s="42">
        <f>API!AC596</f>
        <v>0</v>
      </c>
    </row>
    <row r="597" spans="1:25">
      <c r="A597" s="31" t="str">
        <f>IF([1]FINAL!A597=0,"",[1]FINAL!A597)</f>
        <v>Morgan Sanson</v>
      </c>
      <c r="B597" s="31" t="str">
        <f>IF([1]FINAL!B597=0,"",[1]FINAL!B597)</f>
        <v>Sanson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16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Braian Ojeda Rodríguez</v>
      </c>
      <c r="Y597" s="42">
        <f>API!AC597</f>
        <v>0</v>
      </c>
    </row>
    <row r="598" spans="1:25">
      <c r="A598" s="31" t="str">
        <f>IF([1]FINAL!A598=0,"",[1]FINAL!A598)</f>
        <v>Tim Iroegbunam</v>
      </c>
      <c r="B598" s="31" t="str">
        <f>IF([1]FINAL!B598=0,"",[1]FINAL!B598)</f>
        <v>Iroegbunam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16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Jonathan Panzo</v>
      </c>
      <c r="Y598" s="42">
        <f>API!AC598</f>
        <v>0</v>
      </c>
    </row>
    <row r="599" spans="1:25">
      <c r="A599" s="31" t="str">
        <f>IF([1]FINAL!A599=0,"",[1]FINAL!A599)</f>
        <v>Jaden Philogene-Bidace</v>
      </c>
      <c r="B599" s="31" t="str">
        <f>IF([1]FINAL!B599=0,"",[1]FINAL!B599)</f>
        <v>Philogene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16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1</v>
      </c>
      <c r="X599" s="42" t="str">
        <f>API!M599&amp;" "&amp;API!V599</f>
        <v>Omar Richards</v>
      </c>
      <c r="Y599" s="42">
        <f>API!AC599</f>
        <v>0</v>
      </c>
    </row>
    <row r="600" spans="1:25">
      <c r="A600" s="31" t="str">
        <f>IF([1]FINAL!A600=0,"",[1]FINAL!A600)</f>
        <v>Keinan Davis</v>
      </c>
      <c r="B600" s="31" t="str">
        <f>IF([1]FINAL!B600=0,"",[1]FINAL!B600)</f>
        <v>Davis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16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Gustavo Henrique Furtado Scarpa</v>
      </c>
      <c r="Y600" s="42">
        <f>API!AC600</f>
        <v>0</v>
      </c>
    </row>
    <row r="601" spans="1:25">
      <c r="A601" s="31" t="str">
        <f>IF([1]FINAL!A601=0,"",[1]FINAL!A601)</f>
        <v>Tyrone Mings</v>
      </c>
      <c r="B601" s="31" t="str">
        <f>IF([1]FINAL!B601=0,"",[1]FINAL!B601)</f>
        <v>Mings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16</v>
      </c>
      <c r="G601" s="32">
        <f>IFERROR(VLOOKUP(A601,PlayingTime!$B$1:$Z$999,MATCH("Min",PlayingTime!$B$2:$Z$2,0),0),0)</f>
        <v>30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30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Jonjo Shelvey</v>
      </c>
      <c r="Y601" s="42">
        <f>API!AC601</f>
        <v>0</v>
      </c>
    </row>
    <row r="602" spans="1:25">
      <c r="A602" s="31" t="str">
        <f>IF([1]FINAL!A602=0,"",[1]FINAL!A602)</f>
        <v>Calum Chambers</v>
      </c>
      <c r="B602" s="31" t="str">
        <f>IF([1]FINAL!B602=0,"",[1]FINAL!B602)</f>
        <v>Chambers</v>
      </c>
      <c r="C602" s="31" t="str">
        <f>IF([1]FINAL!C602=0,"",[1]FINAL!C602)</f>
        <v>C Chambers</v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16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Sam Surridge</v>
      </c>
      <c r="Y602" s="42">
        <f>API!AC602</f>
        <v>0</v>
      </c>
    </row>
    <row r="603" spans="1:25">
      <c r="A603" s="31" t="str">
        <f>IF([1]FINAL!A603=0,"",[1]FINAL!A603)</f>
        <v>Alexandre Moreno Lopera</v>
      </c>
      <c r="B603" s="31" t="str">
        <f>IF([1]FINAL!B603=0,"",[1]FINAL!B603)</f>
        <v>Alex Moreno</v>
      </c>
      <c r="C603" s="31" t="str">
        <f>IF([1]FINAL!C603=0,"",[1]FINAL!C603)</f>
        <v>Álex Moreno</v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16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31</v>
      </c>
      <c r="J603" s="32">
        <f>IFERROR(VLOOKUP(D603,PlayingTime!$B$1:$Z$999,MATCH("Min",PlayingTime!$B$2:$Z$2,0),0),0)</f>
        <v>0</v>
      </c>
      <c r="K603" s="37">
        <f t="shared" si="36"/>
        <v>31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3</v>
      </c>
      <c r="X603" s="42" t="str">
        <f>API!M603&amp;" "&amp;API!V603</f>
        <v>Harry Toffolo</v>
      </c>
      <c r="Y603" s="42">
        <f>API!AC603</f>
        <v>38</v>
      </c>
    </row>
    <row r="604" spans="1:25">
      <c r="A604" s="31" t="str">
        <f>IF([1]FINAL!A604=0,"",[1]FINAL!A604)</f>
        <v>Kortney Hause</v>
      </c>
      <c r="B604" s="31" t="str">
        <f>IF([1]FINAL!B604=0,"",[1]FINAL!B604)</f>
        <v>Hause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16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Hwang Ui-jo</v>
      </c>
      <c r="Y604" s="42">
        <f>API!AC604</f>
        <v>0</v>
      </c>
    </row>
    <row r="605" spans="1:25">
      <c r="A605" s="31" t="str">
        <f>IF([1]FINAL!A605=0,"",[1]FINAL!A605)</f>
        <v>Granit Xhaka</v>
      </c>
      <c r="B605" s="31" t="str">
        <f>IF([1]FINAL!B605=0,"",[1]FINAL!B605)</f>
        <v>Xhaka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16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Neco Williams</v>
      </c>
      <c r="Y605" s="42">
        <f>API!AC605</f>
        <v>14</v>
      </c>
    </row>
    <row r="606" spans="1:25">
      <c r="A606" s="31" t="str">
        <f>IF([1]FINAL!A606=0,"",[1]FINAL!A606)</f>
        <v>Mohamed Elneny</v>
      </c>
      <c r="B606" s="31" t="str">
        <f>IF([1]FINAL!B606=0,"",[1]FINAL!B606)</f>
        <v>M.Elneny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16</v>
      </c>
      <c r="G606" s="32">
        <f>IFERROR(VLOOKUP(A606,PlayingTime!$B$1:$Z$999,MATCH("Min",PlayingTime!$B$2:$Z$2,0),0),0)</f>
        <v>2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4</v>
      </c>
      <c r="X606" s="42" t="str">
        <f>API!M606&amp;" "&amp;API!V606</f>
        <v>Chris Wood</v>
      </c>
      <c r="Y606" s="42">
        <f>API!AC606</f>
        <v>35</v>
      </c>
    </row>
    <row r="607" spans="1:25">
      <c r="A607" s="31" t="str">
        <f>IF([1]FINAL!A607=0,"",[1]FINAL!A607)</f>
        <v>Marcus Oliveira Alencar</v>
      </c>
      <c r="B607" s="31" t="str">
        <f>IF([1]FINAL!B607=0,"",[1]FINAL!B607)</f>
        <v>Marquinhos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16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Joe Worrall</v>
      </c>
      <c r="Y607" s="42">
        <f>API!AC607</f>
        <v>12</v>
      </c>
    </row>
    <row r="608" spans="1:25">
      <c r="A608" s="31" t="str">
        <f>IF([1]FINAL!A608=0,"",[1]FINAL!A608)</f>
        <v>Nicolas Pépé</v>
      </c>
      <c r="B608" s="31" t="str">
        <f>IF([1]FINAL!B608=0,"",[1]FINAL!B608)</f>
        <v>Pepe</v>
      </c>
      <c r="C608" s="31" t="str">
        <f>IF([1]FINAL!C608=0,"",[1]FINAL!C608)</f>
        <v>Pepe</v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16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Ryan Yates</v>
      </c>
      <c r="Y608" s="42">
        <f>API!AC608</f>
        <v>17</v>
      </c>
    </row>
    <row r="609" spans="1:25">
      <c r="A609" s="31" t="str">
        <f>IF([1]FINAL!A609=0,"",[1]FINAL!A609)</f>
        <v>Kieran Tierney</v>
      </c>
      <c r="B609" s="31" t="str">
        <f>IF([1]FINAL!B609=0,"",[1]FINAL!B609)</f>
        <v>Tierney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16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Olu Aina</v>
      </c>
      <c r="Y609" s="42">
        <f>API!AC609</f>
        <v>29</v>
      </c>
    </row>
    <row r="610" spans="1:25">
      <c r="A610" s="31" t="str">
        <f>IF([1]FINAL!A610=0,"",[1]FINAL!A610)</f>
        <v>Cédric Alves Soares</v>
      </c>
      <c r="B610" s="31" t="str">
        <f>IF([1]FINAL!B610=0,"",[1]FINAL!B610)</f>
        <v>Cédric</v>
      </c>
      <c r="C610" s="31" t="str">
        <f>IF([1]FINAL!C610=0,"",[1]FINAL!C610)</f>
        <v>Cedric</v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16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George Shelvey</v>
      </c>
      <c r="Y610" s="42">
        <f>API!AC610</f>
        <v>0</v>
      </c>
    </row>
    <row r="611" spans="1:25">
      <c r="A611" s="31" t="str">
        <f>IF([1]FINAL!A611=0,"",[1]FINAL!A611)</f>
        <v>Jurriën Timber</v>
      </c>
      <c r="B611" s="31" t="str">
        <f>IF([1]FINAL!B611=0,"",[1]FINAL!B611)</f>
        <v>J.Timber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16</v>
      </c>
      <c r="G611" s="32">
        <f>IFERROR(VLOOKUP(A611,PlayingTime!$B$1:$Z$999,MATCH("Min",PlayingTime!$B$2:$Z$2,0),0),0)</f>
        <v>49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49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Josh Powell</v>
      </c>
      <c r="Y611" s="42">
        <f>API!AC611</f>
        <v>0</v>
      </c>
    </row>
    <row r="612" spans="1:25">
      <c r="A612" s="31" t="str">
        <f>IF([1]FINAL!A612=0,"",[1]FINAL!A612)</f>
        <v>Rúnar Alex Rúnarsson</v>
      </c>
      <c r="B612" s="31" t="str">
        <f>IF([1]FINAL!B612=0,"",[1]FINAL!B612)</f>
        <v>Rúnarsson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16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Gonzalo Montiel</v>
      </c>
      <c r="Y612" s="42">
        <f>API!AC612</f>
        <v>2</v>
      </c>
    </row>
    <row r="613" spans="1:25">
      <c r="A613" s="31" t="str">
        <f>IF([1]FINAL!A613=0,"",[1]FINAL!A613)</f>
        <v>Karl Hein</v>
      </c>
      <c r="B613" s="31" t="str">
        <f>IF([1]FINAL!B613=0,"",[1]FINAL!B613)</f>
        <v>Hein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16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Murillo Santiago Costa dos Santos</v>
      </c>
      <c r="Y613" s="42">
        <f>API!AC613</f>
        <v>22</v>
      </c>
    </row>
    <row r="614" spans="1:25">
      <c r="A614" s="31" t="str">
        <f>IF([1]FINAL!A614=0,"",[1]FINAL!A614)</f>
        <v>Viljami Sinisalo</v>
      </c>
      <c r="B614" s="31" t="str">
        <f>IF([1]FINAL!B614=0,"",[1]FINAL!B614)</f>
        <v>Sinisalo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16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Odysseas Vlachodimos</v>
      </c>
      <c r="Y614" s="42">
        <f>API!AC614</f>
        <v>12</v>
      </c>
    </row>
    <row r="615" spans="1:25">
      <c r="A615" s="31" t="str">
        <f>IF([1]FINAL!A615=0,"",[1]FINAL!A615)</f>
        <v>Wesley Moraes Ferreira da Silva</v>
      </c>
      <c r="B615" s="31" t="str">
        <f>IF([1]FINAL!B615=0,"",[1]FINAL!B615)</f>
        <v>Wesley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16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Andrew Omobamidele</v>
      </c>
      <c r="Y615" s="42">
        <f>API!AC615</f>
        <v>0</v>
      </c>
    </row>
    <row r="616" spans="1:25">
      <c r="A616" s="31" t="str">
        <f>IF([1]FINAL!A616=0,"",[1]FINAL!A616)</f>
        <v>Omari Kellyman</v>
      </c>
      <c r="B616" s="31" t="str">
        <f>IF([1]FINAL!B616=0,"",[1]FINAL!B616)</f>
        <v>Kellyman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AVL</v>
      </c>
      <c r="F616" s="43">
        <f>IFERROR(VLOOKUP($E616,Table2!$B$1:$C$21,MATCH("MP",Table2!$B$1:$C$1,0),0),"")</f>
        <v>16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Nicolás Domínguez</v>
      </c>
      <c r="Y616" s="42">
        <f>API!AC616</f>
        <v>26</v>
      </c>
    </row>
    <row r="617" spans="1:25">
      <c r="A617" s="31" t="str">
        <f>IF([1]FINAL!A617=0,"",[1]FINAL!A617)</f>
        <v>Filip Marschall</v>
      </c>
      <c r="B617" s="31" t="str">
        <f>IF([1]FINAL!B617=0,"",[1]FINAL!B617)</f>
        <v>Marschall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AVL</v>
      </c>
      <c r="F617" s="43">
        <f>IFERROR(VLOOKUP($E617,Table2!$B$1:$C$21,MATCH("MP",Table2!$B$1:$C$1,0),0),"")</f>
        <v>16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Ibrahim Sangaré</v>
      </c>
      <c r="Y617" s="42">
        <f>API!AC617</f>
        <v>18</v>
      </c>
    </row>
    <row r="618" spans="1:25">
      <c r="A618" s="31" t="str">
        <f>IF([1]FINAL!A618=0,"",[1]FINAL!A618)</f>
        <v>Oliwier Zych</v>
      </c>
      <c r="B618" s="31" t="str">
        <f>IF([1]FINAL!B618=0,"",[1]FINAL!B618)</f>
        <v>Zych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16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Divock Origi</v>
      </c>
      <c r="Y618" s="42">
        <f>API!AC618</f>
        <v>7</v>
      </c>
    </row>
    <row r="619" spans="1:25">
      <c r="A619" s="31" t="str">
        <f>IF([1]FINAL!A619=0,"",[1]FINAL!A619)</f>
        <v>Clément Lenglet</v>
      </c>
      <c r="B619" s="31" t="str">
        <f>IF([1]FINAL!B619=0,"",[1]FINAL!B619)</f>
        <v>Lenglet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16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Auston Trusty</v>
      </c>
      <c r="Y619" s="42">
        <f>API!AC619</f>
        <v>14</v>
      </c>
    </row>
    <row r="620" spans="1:25">
      <c r="A620" s="31" t="str">
        <f>IF([1]FINAL!A620=0,"",[1]FINAL!A620)</f>
        <v>Gavin Kilkenny</v>
      </c>
      <c r="B620" s="31" t="str">
        <f>IF([1]FINAL!B620=0,"",[1]FINAL!B620)</f>
        <v>Kilkenny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BOU</v>
      </c>
      <c r="F620" s="43">
        <f>IFERROR(VLOOKUP($E620,Table2!$B$1:$C$21,MATCH("MP",Table2!$B$1:$C$1,0),0),"")</f>
        <v>16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Cameron Archer</v>
      </c>
      <c r="Y620" s="42">
        <f>API!AC620</f>
        <v>40</v>
      </c>
    </row>
    <row r="621" spans="1:25">
      <c r="A621" s="31" t="str">
        <f>IF([1]FINAL!A621=0,"",[1]FINAL!A621)</f>
        <v>Hamed Traorè</v>
      </c>
      <c r="B621" s="31" t="str">
        <f>IF([1]FINAL!B621=0,"",[1]FINAL!B621)</f>
        <v>Hamed Traorè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BOU</v>
      </c>
      <c r="F621" s="43">
        <f>IFERROR(VLOOKUP($E621,Table2!$B$1:$C$21,MATCH("MP",Table2!$B$1:$C$1,0),0),"")</f>
        <v>16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3</v>
      </c>
      <c r="X621" s="42" t="str">
        <f>API!M621&amp;" "&amp;API!V621</f>
        <v>James McAtee</v>
      </c>
      <c r="Y621" s="42">
        <f>API!AC621</f>
        <v>34</v>
      </c>
    </row>
    <row r="622" spans="1:25">
      <c r="A622" s="31" t="str">
        <f>IF([1]FINAL!A622=0,"",[1]FINAL!A622)</f>
        <v>Ben Greenwood</v>
      </c>
      <c r="B622" s="31" t="str">
        <f>IF([1]FINAL!B622=0,"",[1]FINAL!B622)</f>
        <v>Greenwood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BOU</v>
      </c>
      <c r="F622" s="43">
        <f>IFERROR(VLOOKUP($E622,Table2!$B$1:$C$21,MATCH("MP",Table2!$B$1:$C$1,0),0),"")</f>
        <v>16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Anel Ahmedhodžić</v>
      </c>
      <c r="Y622" s="42">
        <f>API!AC622</f>
        <v>12</v>
      </c>
    </row>
    <row r="623" spans="1:25">
      <c r="A623" s="31" t="str">
        <f>IF([1]FINAL!A623=0,"",[1]FINAL!A623)</f>
        <v>Tyler Adams</v>
      </c>
      <c r="B623" s="31" t="str">
        <f>IF([1]FINAL!B623=0,"",[1]FINAL!B623)</f>
        <v>Adams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BOU</v>
      </c>
      <c r="F623" s="43">
        <f>IFERROR(VLOOKUP($E623,Table2!$B$1:$C$21,MATCH("MP",Table2!$B$1:$C$1,0),0),"")</f>
        <v>16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Jordan Amissah</v>
      </c>
      <c r="Y623" s="42">
        <f>API!AC623</f>
        <v>0</v>
      </c>
    </row>
    <row r="624" spans="1:25">
      <c r="A624" s="31" t="str">
        <f>IF([1]FINAL!A624=0,"",[1]FINAL!A624)</f>
        <v>Matthew Cox</v>
      </c>
      <c r="B624" s="31" t="str">
        <f>IF([1]FINAL!B624=0,"",[1]FINAL!B624)</f>
        <v>Cox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16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George Baldock</v>
      </c>
      <c r="Y624" s="42">
        <f>API!AC624</f>
        <v>16</v>
      </c>
    </row>
    <row r="625" spans="1:25">
      <c r="A625" s="31" t="str">
        <f>IF([1]FINAL!A625=0,"",[1]FINAL!A625)</f>
        <v>Ryan Trevitt</v>
      </c>
      <c r="B625" s="31" t="str">
        <f>IF([1]FINAL!B625=0,"",[1]FINAL!B625)</f>
        <v>Trevitt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16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Chris Basham</v>
      </c>
      <c r="Y625" s="42">
        <f>API!AC625</f>
        <v>8</v>
      </c>
    </row>
    <row r="626" spans="1:25">
      <c r="A626" s="31" t="str">
        <f>IF([1]FINAL!A626=0,"",[1]FINAL!A626)</f>
        <v>Yegor Yarmolyuk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Jayden Bogle</v>
      </c>
      <c r="Y626" s="42">
        <f>API!AC626</f>
        <v>30</v>
      </c>
    </row>
    <row r="627" spans="1:25">
      <c r="A627" s="31" t="str">
        <f>IF([1]FINAL!A627=0,"",[1]FINAL!A627)</f>
        <v>Yasin Ayari</v>
      </c>
      <c r="B627" s="31" t="str">
        <f>IF([1]FINAL!B627=0,"",[1]FINAL!B627)</f>
        <v>Ayari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BHA</v>
      </c>
      <c r="F627" s="43">
        <f>IFERROR(VLOOKUP($E627,Table2!$B$1:$C$21,MATCH("MP",Table2!$B$1:$C$1,0),0),"")</f>
        <v>16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Rhian Brewster</v>
      </c>
      <c r="Y627" s="42">
        <f>API!AC627</f>
        <v>5</v>
      </c>
    </row>
    <row r="628" spans="1:25">
      <c r="A628" s="31" t="str">
        <f>IF([1]FINAL!A628=0,"",[1]FINAL!A628)</f>
        <v>Aaron Connolly</v>
      </c>
      <c r="B628" s="31" t="str">
        <f>IF([1]FINAL!B628=0,"",[1]FINAL!B628)</f>
        <v>Connolly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BHA</v>
      </c>
      <c r="F628" s="43">
        <f>IFERROR(VLOOKUP($E628,Table2!$B$1:$C$21,MATCH("MP",Table2!$B$1:$C$1,0),0),"")</f>
        <v>16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Ismaila Coulibaly</v>
      </c>
      <c r="Y628" s="42">
        <f>API!AC628</f>
        <v>0</v>
      </c>
    </row>
    <row r="629" spans="1:25">
      <c r="A629" s="31" t="str">
        <f>IF([1]FINAL!A629=0,"",[1]FINAL!A629)</f>
        <v>Michał Karbownik</v>
      </c>
      <c r="B629" s="31" t="str">
        <f>IF([1]FINAL!B629=0,"",[1]FINAL!B629)</f>
        <v>Karbownik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BHA</v>
      </c>
      <c r="F629" s="43">
        <f>IFERROR(VLOOKUP($E629,Table2!$B$1:$C$21,MATCH("MP",Table2!$B$1:$C$1,0),0),"")</f>
        <v>16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Adam Davies</v>
      </c>
      <c r="Y629" s="42">
        <f>API!AC629</f>
        <v>0</v>
      </c>
    </row>
    <row r="630" spans="1:25">
      <c r="A630" s="31" t="str">
        <f>IF([1]FINAL!A630=0,"",[1]FINAL!A630)</f>
        <v>Mohamed Salah (2nd Half)</v>
      </c>
      <c r="B630" s="31" t="str">
        <f>IF([1]FINAL!B630=0,"",[1]FINAL!B630)</f>
        <v>Salah</v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John Egan</v>
      </c>
      <c r="Y630" s="42">
        <f>API!AC630</f>
        <v>1</v>
      </c>
    </row>
    <row r="631" spans="1:25">
      <c r="A631" s="31" t="str">
        <f>IF([1]FINAL!A631=0,"",[1]FINAL!A631)</f>
        <v>Erling Haaland (2nd Half (post last Hattrick))</v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John Fleck</v>
      </c>
      <c r="Y631" s="42">
        <f>API!AC631</f>
        <v>3</v>
      </c>
    </row>
    <row r="632" spans="1:25">
      <c r="A632" s="31" t="str">
        <f>IF([1]FINAL!A632=0,"",[1]FINAL!A632)</f>
        <v>Eberechi Eze (Post Hodge)</v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Wes Foderingham</v>
      </c>
      <c r="Y632" s="42">
        <f>API!AC632</f>
        <v>41</v>
      </c>
    </row>
    <row r="633" spans="1:25">
      <c r="A633" s="31" t="str">
        <f>IF([1]FINAL!A633=0,"",[1]FINAL!A633)</f>
        <v>Ollie Watkins (Post Emery)</v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Daniel Jebbison</v>
      </c>
      <c r="Y633" s="42">
        <f>API!AC633</f>
        <v>0</v>
      </c>
    </row>
    <row r="634" spans="1:25">
      <c r="A634" s="31" t="str">
        <f>IF([1]FINAL!A634=0,"",[1]FINAL!A634)</f>
        <v>Trent Alexander-Arnold (2nd Half)</v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Max Lowe</v>
      </c>
      <c r="Y634" s="42">
        <f>API!AC634</f>
        <v>5</v>
      </c>
    </row>
    <row r="635" spans="1:25">
      <c r="A635" s="31" t="str">
        <f>IF([1]FINAL!A635=0,"",[1]FINAL!A635)</f>
        <v>Bryan Mbeumo (More Mins)</v>
      </c>
      <c r="B635" s="31" t="str">
        <f>IF([1]FINAL!B635=0,"",[1]FINAL!B635)</f>
        <v>Mbeumo</v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Oliver McBurnie</v>
      </c>
      <c r="Y635" s="42">
        <f>API!AC635</f>
        <v>17</v>
      </c>
    </row>
    <row r="636" spans="1:25">
      <c r="A636" s="31" t="str">
        <f>IF([1]FINAL!A636=0,"",[1]FINAL!A636)</f>
        <v>Yoane Wissa (More mins)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Iliman Ndiaye</v>
      </c>
      <c r="Y636" s="42">
        <f>API!AC636</f>
        <v>0</v>
      </c>
    </row>
    <row r="637" spans="1:25">
      <c r="A637" s="31" t="str">
        <f>IF([1]FINAL!A637=0,"",[1]FINAL!A637)</f>
        <v>Ethan Brierley</v>
      </c>
      <c r="B637" s="31" t="str">
        <f>IF([1]FINAL!B637=0,"",[1]FINAL!B637)</f>
        <v>Brierley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BRE</v>
      </c>
      <c r="F637" s="43">
        <f>IFERROR(VLOOKUP($E637,Table2!$B$1:$C$21,MATCH("MP",Table2!$B$1:$C$1,0),0),"")</f>
        <v>16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Rhys Norrington-Davies</v>
      </c>
      <c r="Y637" s="42">
        <f>API!AC637</f>
        <v>0</v>
      </c>
    </row>
    <row r="638" spans="1:25">
      <c r="A638" s="31" t="str">
        <f>IF([1]FINAL!A638=0,"",[1]FINAL!A638)</f>
        <v>Ji-Soo Kim</v>
      </c>
      <c r="B638" s="31" t="str">
        <f>IF([1]FINAL!B638=0,"",[1]FINAL!B638)</f>
        <v>Kim Ji-Soo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BRE</v>
      </c>
      <c r="F638" s="43">
        <f>IFERROR(VLOOKUP($E638,Table2!$B$1:$C$21,MATCH("MP",Table2!$B$1:$C$1,0),0),"")</f>
        <v>16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Oliver Norwood</v>
      </c>
      <c r="Y638" s="42">
        <f>API!AC638</f>
        <v>29</v>
      </c>
    </row>
    <row r="639" spans="1:25">
      <c r="A639" s="31" t="str">
        <f>IF([1]FINAL!A639=0,"",[1]FINAL!A639)</f>
        <v>Tom McGill</v>
      </c>
      <c r="B639" s="31" t="str">
        <f>IF([1]FINAL!B639=0,"",[1]FINAL!B639)</f>
        <v>McGill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16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Ben Osborn</v>
      </c>
      <c r="Y639" s="42">
        <f>API!AC639</f>
        <v>8</v>
      </c>
    </row>
    <row r="640" spans="1:25">
      <c r="A640" s="31" t="str">
        <f>IF([1]FINAL!A640=0,"",[1]FINAL!A640)</f>
        <v>Andi Zeqiri</v>
      </c>
      <c r="B640" s="31" t="str">
        <f>IF([1]FINAL!B640=0,"",[1]FINAL!B640)</f>
        <v>Zeqiri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16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William Osula</v>
      </c>
      <c r="Y640" s="42">
        <f>API!AC640</f>
        <v>8</v>
      </c>
    </row>
    <row r="641" spans="1:25">
      <c r="A641" s="31" t="str">
        <f>IF([1]FINAL!A641=0,"",[1]FINAL!A641)</f>
        <v>Owen Dodgson</v>
      </c>
      <c r="B641" s="31" t="str">
        <f>IF([1]FINAL!B641=0,"",[1]FINAL!B641)</f>
        <v>Dodgson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BUR</v>
      </c>
      <c r="F641" s="43">
        <f>IFERROR(VLOOKUP($E641,Table2!$B$1:$C$21,MATCH("MP",Table2!$B$1:$C$1,0),0),"")</f>
        <v>16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Jack Robinson</v>
      </c>
      <c r="Y641" s="42">
        <f>API!AC641</f>
        <v>17</v>
      </c>
    </row>
    <row r="642" spans="1:25">
      <c r="A642" s="31" t="str">
        <f>IF([1]FINAL!A642=0,"",[1]FINAL!A642)</f>
        <v>Han-Noah Massengo</v>
      </c>
      <c r="B642" s="31" t="str">
        <f>IF([1]FINAL!B642=0,"",[1]FINAL!B642)</f>
        <v>Massengo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BUR</v>
      </c>
      <c r="F642" s="43">
        <f>IFERROR(VLOOKUP($E642,Table2!$B$1:$C$21,MATCH("MP",Table2!$B$1:$C$1,0),0),"")</f>
        <v>16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Anis Slimane</v>
      </c>
      <c r="Y642" s="42">
        <f>API!AC642</f>
        <v>4</v>
      </c>
    </row>
    <row r="643" spans="1:25">
      <c r="A643" s="31" t="str">
        <f>IF([1]FINAL!A643=0,"",[1]FINAL!A643)</f>
        <v>Abdul Rahman Baba</v>
      </c>
      <c r="B643" s="31" t="str">
        <f>IF([1]FINAL!B643=0,"",[1]FINAL!B643)</f>
        <v>Baba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16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Yasser Larouci</v>
      </c>
      <c r="Y643" s="42">
        <f>API!AC643</f>
        <v>4</v>
      </c>
    </row>
    <row r="644" spans="1:25">
      <c r="A644" s="31" t="str">
        <f>IF([1]FINAL!A644=0,"",[1]FINAL!A644)</f>
        <v>Marcus Bettinelli</v>
      </c>
      <c r="B644" s="31" t="str">
        <f>IF([1]FINAL!B644=0,"",[1]FINAL!B644)</f>
        <v>Bettinelli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16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Bénie Traoré</v>
      </c>
      <c r="Y644" s="42">
        <f>API!AC644</f>
        <v>11</v>
      </c>
    </row>
    <row r="645" spans="1:25">
      <c r="A645" s="31" t="str">
        <f>IF([1]FINAL!A645=0,"",[1]FINAL!A645)</f>
        <v>David Datro Fofana</v>
      </c>
      <c r="B645" s="31" t="str">
        <f>IF([1]FINAL!B645=0,"",[1]FINAL!B645)</f>
        <v>D.D.Fofana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16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Vini de Souza Costa</v>
      </c>
      <c r="Y645" s="42">
        <f>API!AC645</f>
        <v>26</v>
      </c>
    </row>
    <row r="646" spans="1:25">
      <c r="A646" s="31" t="str">
        <f>IF([1]FINAL!A646=0,"",[1]FINAL!A646)</f>
        <v>Romelu Lukaku Bolingoli</v>
      </c>
      <c r="B646" s="31" t="str">
        <f>IF([1]FINAL!B646=0,"",[1]FINAL!B646)</f>
        <v>Lukaku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16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Femi Seriki</v>
      </c>
      <c r="Y646" s="42">
        <f>API!AC646</f>
        <v>0</v>
      </c>
    </row>
    <row r="647" spans="1:25">
      <c r="A647" s="31" t="str">
        <f>IF([1]FINAL!A647=0,"",[1]FINAL!A647)</f>
        <v>Gabriel Słonina</v>
      </c>
      <c r="B647" s="31" t="str">
        <f>IF([1]FINAL!B647=0,"",[1]FINAL!B647)</f>
        <v>Slonina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16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Louie Marsh</v>
      </c>
      <c r="Y647" s="42">
        <f>API!AC647</f>
        <v>0</v>
      </c>
    </row>
    <row r="648" spans="1:25">
      <c r="A648" s="31" t="str">
        <f>IF([1]FINAL!A648=0,"",[1]FINAL!A648)</f>
        <v>Ângelo Gabriel Borges Damaceno</v>
      </c>
      <c r="B648" s="31" t="str">
        <f>IF([1]FINAL!B648=0,"",[1]FINAL!B648)</f>
        <v>Ângelo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16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Andre Brooks</v>
      </c>
      <c r="Y648" s="42">
        <f>API!AC648</f>
        <v>7</v>
      </c>
    </row>
    <row r="649" spans="1:25">
      <c r="A649" s="31" t="str">
        <f>IF([1]FINAL!A649=0,"",[1]FINAL!A649)</f>
        <v>Lesley Ugochukwu</v>
      </c>
      <c r="B649" s="31" t="str">
        <f>IF([1]FINAL!B649=0,"",[1]FINAL!B649)</f>
        <v>Ugochukwu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16</v>
      </c>
      <c r="G649" s="32">
        <f>IFERROR(VLOOKUP(A649,PlayingTime!$B$1:$Z$999,MATCH("Min",PlayingTime!$B$2:$Z$2,0),0),0)</f>
        <v>215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215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10</v>
      </c>
      <c r="X649" s="42" t="str">
        <f>API!M649&amp;" "&amp;API!V649</f>
        <v>Antwoine Hackford</v>
      </c>
      <c r="Y649" s="42">
        <f>API!AC649</f>
        <v>2</v>
      </c>
    </row>
    <row r="650" spans="1:25">
      <c r="A650" s="31" t="str">
        <f>IF([1]FINAL!A650=0,"",[1]FINAL!A650)</f>
        <v>Mason Burstow</v>
      </c>
      <c r="B650" s="31" t="str">
        <f>IF([1]FINAL!B650=0,"",[1]FINAL!B650)</f>
        <v>Burstow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16</v>
      </c>
      <c r="G650" s="32">
        <f>IFERROR(VLOOKUP(A650,PlayingTime!$B$1:$Z$999,MATCH("Min",PlayingTime!$B$2:$Z$2,0),0),0)</f>
        <v>9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9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2</v>
      </c>
      <c r="X650" s="42" t="str">
        <f>API!M650&amp;" "&amp;API!V650</f>
        <v>Gustavo Hamer</v>
      </c>
      <c r="Y650" s="42">
        <f>API!AC650</f>
        <v>44</v>
      </c>
    </row>
    <row r="651" spans="1:25">
      <c r="A651" s="31" t="str">
        <f>IF([1]FINAL!A651=0,"",[1]FINAL!A651)</f>
        <v>Lucas Bergström</v>
      </c>
      <c r="B651" s="31" t="str">
        <f>IF([1]FINAL!B651=0,"",[1]FINAL!B651)</f>
        <v>Bergström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16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Tom Davies</v>
      </c>
      <c r="Y651" s="42">
        <f>API!AC651</f>
        <v>2</v>
      </c>
    </row>
    <row r="652" spans="1:25">
      <c r="A652" s="31" t="str">
        <f>IF([1]FINAL!A652=0,"",[1]FINAL!A652)</f>
        <v>Roméo Lavia</v>
      </c>
      <c r="B652" s="31" t="str">
        <f>IF([1]FINAL!B652=0,"",[1]FINAL!B652)</f>
        <v>Lavia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16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Luke Thomas</v>
      </c>
      <c r="Y652" s="42">
        <f>API!AC652</f>
        <v>6</v>
      </c>
    </row>
    <row r="653" spans="1:25">
      <c r="A653" s="31" t="str">
        <f>IF([1]FINAL!A653=0,"",[1]FINAL!A653)</f>
        <v>Bashir Humphreys</v>
      </c>
      <c r="B653" s="31" t="str">
        <f>IF([1]FINAL!B653=0,"",[1]FINAL!B653)</f>
        <v>Humphreys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16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Ryan Oné</v>
      </c>
      <c r="Y653" s="42">
        <f>API!AC653</f>
        <v>1</v>
      </c>
    </row>
    <row r="654" spans="1:25">
      <c r="A654" s="31" t="str">
        <f>IF([1]FINAL!A654=0,"",[1]FINAL!A654)</f>
        <v>Deivid Washington de Souza Eugênio</v>
      </c>
      <c r="B654" s="31" t="str">
        <f>IF([1]FINAL!B654=0,"",[1]FINAL!B654)</f>
        <v>Deivid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16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1</v>
      </c>
      <c r="X654" s="42" t="str">
        <f>API!M654&amp;" "&amp;API!V654</f>
        <v>Jili Buyabu</v>
      </c>
      <c r="Y654" s="42">
        <f>API!AC654</f>
        <v>0</v>
      </c>
    </row>
    <row r="655" spans="1:25">
      <c r="A655" s="31" t="str">
        <f>IF([1]FINAL!A655=0,"",[1]FINAL!A655)</f>
        <v>Eddie Beach</v>
      </c>
      <c r="B655" s="31" t="str">
        <f>IF([1]FINAL!B655=0,"",[1]FINAL!B655)</f>
        <v>Beach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16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Sydie Peck</v>
      </c>
      <c r="Y655" s="42">
        <f>API!AC655</f>
        <v>1</v>
      </c>
    </row>
    <row r="656" spans="1:25">
      <c r="A656" s="31" t="str">
        <f>IF([1]FINAL!A656=0,"",[1]FINAL!A656)</f>
        <v>Diego Manuel Jadon da Silva Moreira</v>
      </c>
      <c r="B656" s="31" t="str">
        <f>IF([1]FINAL!B656=0,"",[1]FINAL!B656)</f>
        <v>Diego Moreira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16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Brennan Johnson</v>
      </c>
      <c r="Y656" s="42">
        <f>API!AC656</f>
        <v>35</v>
      </c>
    </row>
    <row r="657" spans="1:25">
      <c r="A657" s="31" t="str">
        <f>IF([1]FINAL!A657=0,"",[1]FINAL!A657)</f>
        <v>Djordje Petrovic</v>
      </c>
      <c r="B657" s="31" t="str">
        <f>IF([1]FINAL!B657=0,"",[1]FINAL!B657)</f>
        <v>Petrovic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16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Brandon Austin</v>
      </c>
      <c r="Y657" s="42">
        <f>API!AC657</f>
        <v>0</v>
      </c>
    </row>
    <row r="658" spans="1:25">
      <c r="A658" s="31" t="str">
        <f>IF([1]FINAL!A658=0,"",[1]FINAL!A658)</f>
        <v>Alfie Gilchrist</v>
      </c>
      <c r="B658" s="31" t="str">
        <f>IF([1]FINAL!B658=0,"",[1]FINAL!B658)</f>
        <v>Gilchrist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16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Rodrigo Bentancur</v>
      </c>
      <c r="Y658" s="42">
        <f>API!AC658</f>
        <v>3</v>
      </c>
    </row>
    <row r="659" spans="1:25">
      <c r="A659" s="31" t="str">
        <f>IF([1]FINAL!A659=0,"",[1]FINAL!A659)</f>
        <v>Ronnie Stutter</v>
      </c>
      <c r="B659" s="31" t="str">
        <f>IF([1]FINAL!B659=0,"",[1]FINAL!B659)</f>
        <v>Stutter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16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Yves Bissouma</v>
      </c>
      <c r="Y659" s="42">
        <f>API!AC659</f>
        <v>24</v>
      </c>
    </row>
    <row r="660" spans="1:25">
      <c r="A660" s="31" t="str">
        <f>IF([1]FINAL!A660=0,"",[1]FINAL!A660)</f>
        <v>Alex Matos</v>
      </c>
      <c r="B660" s="31" t="str">
        <f>IF([1]FINAL!B660=0,"",[1]FINAL!B660)</f>
        <v>Matos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16</v>
      </c>
      <c r="G660" s="32">
        <f>IFERROR(VLOOKUP(A660,PlayingTime!$B$1:$Z$999,MATCH("Min",PlayingTime!$B$2:$Z$2,0),0),0)</f>
        <v>1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1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1</v>
      </c>
      <c r="X660" s="42" t="str">
        <f>API!M660&amp;" "&amp;API!V660</f>
        <v>Bryan Gil Salvatierra</v>
      </c>
      <c r="Y660" s="42">
        <f>API!AC660</f>
        <v>7</v>
      </c>
    </row>
    <row r="661" spans="1:25">
      <c r="A661" s="31" t="str">
        <f>IF([1]FINAL!A661=0,"",[1]FINAL!A661)</f>
        <v>Josh Brooking</v>
      </c>
      <c r="B661" s="31" t="str">
        <f>IF([1]FINAL!B661=0,"",[1]FINAL!B661)</f>
        <v>Brooking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16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Ben Davies</v>
      </c>
      <c r="Y661" s="42">
        <f>API!AC661</f>
        <v>14</v>
      </c>
    </row>
    <row r="662" spans="1:25">
      <c r="A662" s="31" t="str">
        <f>IF([1]FINAL!A662=0,"",[1]FINAL!A662)</f>
        <v>Naouirou Ahamada</v>
      </c>
      <c r="B662" s="31" t="str">
        <f>IF([1]FINAL!B662=0,"",[1]FINAL!B662)</f>
        <v>Ahamada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16</v>
      </c>
      <c r="G662" s="32">
        <f>IFERROR(VLOOKUP(A662,PlayingTime!$B$1:$Z$999,MATCH("Min",PlayingTime!$B$2:$Z$2,0),0),0)</f>
        <v>122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122</v>
      </c>
      <c r="L662" s="31">
        <f>IFERROR(VLOOKUP(A662,PlayerStats!$B$1:$Z$999,MATCH("xG",PlayerStats!$B$2:$Z$2,0),0),0)</f>
        <v>0.2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0.2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8</v>
      </c>
      <c r="X662" s="42" t="str">
        <f>API!M662&amp;" "&amp;API!V662</f>
        <v>Eric Dier</v>
      </c>
      <c r="Y662" s="42">
        <f>API!AC662</f>
        <v>0</v>
      </c>
    </row>
    <row r="663" spans="1:25">
      <c r="A663" s="31" t="str">
        <f>IF([1]FINAL!A663=0,"",[1]FINAL!A663)</f>
        <v>Jake O'Brien</v>
      </c>
      <c r="B663" s="31" t="str">
        <f>IF([1]FINAL!B663=0,"",[1]FINAL!B663)</f>
        <v>O'Brien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16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Emerson Leite de Souza Junior</v>
      </c>
      <c r="Y663" s="42">
        <f>API!AC663</f>
        <v>15</v>
      </c>
    </row>
    <row r="664" spans="1:25">
      <c r="A664" s="31" t="str">
        <f>IF([1]FINAL!A664=0,"",[1]FINAL!A664)</f>
        <v>Joe Whitworth</v>
      </c>
      <c r="B664" s="31" t="str">
        <f>IF([1]FINAL!B664=0,"",[1]FINAL!B664)</f>
        <v>Whitworth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16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Fraser Forster</v>
      </c>
      <c r="Y664" s="42">
        <f>API!AC664</f>
        <v>0</v>
      </c>
    </row>
    <row r="665" spans="1:25">
      <c r="A665" s="31" t="str">
        <f>IF([1]FINAL!A665=0,"",[1]FINAL!A665)</f>
        <v>Jesurun Rak-Sakyi</v>
      </c>
      <c r="B665" s="31" t="str">
        <f>IF([1]FINAL!B665=0,"",[1]FINAL!B665)</f>
        <v>Rak-Sakyi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16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8</v>
      </c>
      <c r="X665" s="42" t="str">
        <f>API!M665&amp;" "&amp;API!V665</f>
        <v>Pierre-Emile Højbjerg</v>
      </c>
      <c r="Y665" s="42">
        <f>API!AC665</f>
        <v>16</v>
      </c>
    </row>
    <row r="666" spans="1:25">
      <c r="A666" s="31" t="str">
        <f>IF([1]FINAL!A666=0,"",[1]FINAL!A666)</f>
        <v>John-Kymani Gordon</v>
      </c>
      <c r="B666" s="31" t="str">
        <f>IF([1]FINAL!B666=0,"",[1]FINAL!B666)</f>
        <v>Gordon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16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Harry Kane</v>
      </c>
      <c r="Y666" s="42">
        <f>API!AC666</f>
        <v>0</v>
      </c>
    </row>
    <row r="667" spans="1:25">
      <c r="A667" s="31" t="str">
        <f>IF([1]FINAL!A667=0,"",[1]FINAL!A667)</f>
        <v>Ademola Ola-Adebomi</v>
      </c>
      <c r="B667" s="31" t="str">
        <f>IF([1]FINAL!B667=0,"",[1]FINAL!B667)</f>
        <v>Ola-Adebomi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16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Dejan Kulusevski</v>
      </c>
      <c r="Y667" s="42">
        <f>API!AC667</f>
        <v>63</v>
      </c>
    </row>
    <row r="668" spans="1:25">
      <c r="A668" s="31" t="str">
        <f>IF([1]FINAL!A668=0,"",[1]FINAL!A668)</f>
        <v>David Ozoh</v>
      </c>
      <c r="B668" s="31" t="str">
        <f>IF([1]FINAL!B668=0,"",[1]FINAL!B668)</f>
        <v>Ozoh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16</v>
      </c>
      <c r="G668" s="32">
        <f>IFERROR(VLOOKUP(A668,PlayingTime!$B$1:$Z$999,MATCH("Min",PlayingTime!$B$2:$Z$2,0),0),0)</f>
        <v>5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5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2</v>
      </c>
      <c r="X668" s="42" t="str">
        <f>API!M668&amp;" "&amp;API!V668</f>
        <v>Hugo Lloris</v>
      </c>
      <c r="Y668" s="42">
        <f>API!AC668</f>
        <v>0</v>
      </c>
    </row>
    <row r="669" spans="1:25">
      <c r="A669" s="31" t="str">
        <f>IF([1]FINAL!A669=0,"",[1]FINAL!A669)</f>
        <v>Jadan Raymond</v>
      </c>
      <c r="B669" s="31" t="str">
        <f>IF([1]FINAL!B669=0,"",[1]FINAL!B669)</f>
        <v>Raymond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16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Giovani Lo Celso</v>
      </c>
      <c r="Y669" s="42">
        <f>API!AC669</f>
        <v>23</v>
      </c>
    </row>
    <row r="670" spans="1:25">
      <c r="A670" s="31" t="str">
        <f>IF([1]FINAL!A670=0,"",[1]FINAL!A670)</f>
        <v>Ellis Simms</v>
      </c>
      <c r="B670" s="31" t="str">
        <f>IF([1]FINAL!B670=0,"",[1]FINAL!B670)</f>
        <v>Simms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16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James Maddison</v>
      </c>
      <c r="Y670" s="42">
        <f>API!AC670</f>
        <v>63</v>
      </c>
    </row>
    <row r="671" spans="1:25">
      <c r="A671" s="31" t="str">
        <f>IF([1]FINAL!A671=0,"",[1]FINAL!A671)</f>
        <v>João Neves Virgínia</v>
      </c>
      <c r="B671" s="31" t="str">
        <f>IF([1]FINAL!B671=0,"",[1]FINAL!B671)</f>
        <v>J.Virginia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16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Tanguy Ndombélé Alvaro</v>
      </c>
      <c r="Y671" s="42">
        <f>API!AC671</f>
        <v>0</v>
      </c>
    </row>
    <row r="672" spans="1:25">
      <c r="A672" s="31" t="str">
        <f>IF([1]FINAL!A672=0,"",[1]FINAL!A672)</f>
        <v>Andy Lonergan</v>
      </c>
      <c r="B672" s="31" t="str">
        <f>IF([1]FINAL!B672=0,"",[1]FINAL!B672)</f>
        <v>Lonergan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16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Pedro Porro</v>
      </c>
      <c r="Y672" s="42">
        <f>API!AC672</f>
        <v>60</v>
      </c>
    </row>
    <row r="673" spans="1:25">
      <c r="A673" s="31" t="str">
        <f>IF([1]FINAL!A673=0,"",[1]FINAL!A673)</f>
        <v>Youssef Ramalho Chermiti</v>
      </c>
      <c r="B673" s="31" t="str">
        <f>IF([1]FINAL!B673=0,"",[1]FINAL!B673)</f>
        <v>Y. Chermiti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16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6</v>
      </c>
      <c r="X673" s="42" t="str">
        <f>API!M673&amp;" "&amp;API!V673</f>
        <v>Ivan Perišić</v>
      </c>
      <c r="Y673" s="42">
        <f>API!AC673</f>
        <v>6</v>
      </c>
    </row>
    <row r="674" spans="1:25">
      <c r="A674" s="31" t="str">
        <f>IF([1]FINAL!A674=0,"",[1]FINAL!A674)</f>
        <v>Thomas Cannon</v>
      </c>
      <c r="B674" s="31" t="str">
        <f>IF([1]FINAL!B674=0,"",[1]FINAL!B674)</f>
        <v>Cannon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16</v>
      </c>
      <c r="G674" s="32">
        <f>IFERROR(VLOOKUP(A674,PlayingTime!$B$1:$Z$999,MATCH("Min",PlayingTime!$B$2:$Z$2,0),0),0)</f>
        <v>1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1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1</v>
      </c>
      <c r="X674" s="42" t="str">
        <f>API!M674&amp;" "&amp;API!V674</f>
        <v>Richarlison de Andrade</v>
      </c>
      <c r="Y674" s="42">
        <f>API!AC674</f>
        <v>47</v>
      </c>
    </row>
    <row r="675" spans="1:25">
      <c r="A675" s="31" t="str">
        <f>IF([1]FINAL!A675=0,"",[1]FINAL!A675)</f>
        <v>Tyler Onyango</v>
      </c>
      <c r="B675" s="31" t="str">
        <f>IF([1]FINAL!B675=0,"",[1]FINAL!B675)</f>
        <v>Onyango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16</v>
      </c>
      <c r="G675" s="32">
        <f>IFERROR(VLOOKUP(A675,PlayingTime!$B$1:$Z$999,MATCH("Min",PlayingTime!$B$2:$Z$2,0),0),0)</f>
        <v>1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1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1</v>
      </c>
      <c r="X675" s="42" t="str">
        <f>API!M675&amp;" "&amp;API!V675</f>
        <v>Joe Rodon</v>
      </c>
      <c r="Y675" s="42">
        <f>API!AC675</f>
        <v>0</v>
      </c>
    </row>
    <row r="676" spans="1:25">
      <c r="A676" s="31" t="str">
        <f>IF([1]FINAL!A676=0,"",[1]FINAL!A676)</f>
        <v>Mackenzie Hunt</v>
      </c>
      <c r="B676" s="31" t="str">
        <f>IF([1]FINAL!B676=0,"",[1]FINAL!B676)</f>
        <v>Hunt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16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Cristian Romero</v>
      </c>
      <c r="Y676" s="42">
        <f>API!AC676</f>
        <v>54</v>
      </c>
    </row>
    <row r="677" spans="1:25">
      <c r="A677" s="31" t="str">
        <f>IF([1]FINAL!A677=0,"",[1]FINAL!A677)</f>
        <v>Luc De Fougerolles</v>
      </c>
      <c r="B677" s="31" t="str">
        <f>IF([1]FINAL!B677=0,"",[1]FINAL!B677)</f>
        <v>De Fougerolles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16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Davinson Sánchez</v>
      </c>
      <c r="Y677" s="42">
        <f>API!AC677</f>
        <v>0</v>
      </c>
    </row>
    <row r="678" spans="1:25">
      <c r="A678" s="31" t="str">
        <f>IF([1]FINAL!A678=0,"",[1]FINAL!A678)</f>
        <v>Jay Stansfield</v>
      </c>
      <c r="B678" s="31" t="str">
        <f>IF([1]FINAL!B678=0,"",[1]FINAL!B678)</f>
        <v>Stansfield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16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Pape Matar Sarr</v>
      </c>
      <c r="Y678" s="42">
        <f>API!AC678</f>
        <v>40</v>
      </c>
    </row>
    <row r="679" spans="1:25">
      <c r="A679" s="31" t="str">
        <f>IF([1]FINAL!A679=0,"",[1]FINAL!A679)</f>
        <v>Matthew Dibley-Dias</v>
      </c>
      <c r="B679" s="31" t="str">
        <f>IF([1]FINAL!B679=0,"",[1]FINAL!B679)</f>
        <v>Dibley-Dias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FUL</v>
      </c>
      <c r="F679" s="43">
        <f>IFERROR(VLOOKUP($E679,Table2!$B$1:$C$21,MATCH("MP",Table2!$B$1:$C$1,0),0),"")</f>
        <v>16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Ryan Sessegnon</v>
      </c>
      <c r="Y679" s="42">
        <f>API!AC679</f>
        <v>0</v>
      </c>
    </row>
    <row r="680" spans="1:25">
      <c r="A680" s="31" t="str">
        <f>IF([1]FINAL!A680=0,"",[1]FINAL!A680)</f>
        <v>Steven Benda</v>
      </c>
      <c r="B680" s="31" t="str">
        <f>IF([1]FINAL!B680=0,"",[1]FINAL!B680)</f>
        <v>Benda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16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Oliver Skipp</v>
      </c>
      <c r="Y680" s="42">
        <f>API!AC680</f>
        <v>11</v>
      </c>
    </row>
    <row r="681" spans="1:25">
      <c r="A681" s="31" t="str">
        <f>IF([1]FINAL!A681=0,"",[1]FINAL!A681)</f>
        <v>Fodé Ballo-Touré</v>
      </c>
      <c r="B681" s="31" t="str">
        <f>IF([1]FINAL!B681=0,"",[1]FINAL!B681)</f>
        <v>Ballo-Touré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16</v>
      </c>
      <c r="G681" s="32">
        <f>IFERROR(VLOOKUP(A681,PlayingTime!$B$1:$Z$999,MATCH("Min",PlayingTime!$B$2:$Z$2,0),0),0)</f>
        <v>35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35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Son Heung-min</v>
      </c>
      <c r="Y681" s="42">
        <f>API!AC681</f>
        <v>113</v>
      </c>
    </row>
    <row r="682" spans="1:25">
      <c r="A682" s="31" t="str">
        <f>IF([1]FINAL!A682=0,"",[1]FINAL!A682)</f>
        <v>Devan Tanton</v>
      </c>
      <c r="B682" s="31" t="str">
        <f>IF([1]FINAL!B682=0,"",[1]FINAL!B682)</f>
        <v>Tanton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16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Djed Spence</v>
      </c>
      <c r="Y682" s="42">
        <f>API!AC682</f>
        <v>0</v>
      </c>
    </row>
    <row r="683" spans="1:25">
      <c r="A683" s="31" t="str">
        <f>IF([1]FINAL!A683=0,"",[1]FINAL!A683)</f>
        <v>Jarell Quansah</v>
      </c>
      <c r="B683" s="31" t="str">
        <f>IF([1]FINAL!B683=0,"",[1]FINAL!B683)</f>
        <v>Quansah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16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6</v>
      </c>
      <c r="X683" s="42" t="str">
        <f>API!M683&amp;" "&amp;API!V683</f>
        <v>Japhet Tanganga</v>
      </c>
      <c r="Y683" s="42">
        <f>API!AC683</f>
        <v>0</v>
      </c>
    </row>
    <row r="684" spans="1:25">
      <c r="A684" s="31" t="str">
        <f>IF([1]FINAL!A684=0,"",[1]FINAL!A684)</f>
        <v>Bobby Clark</v>
      </c>
      <c r="B684" s="31" t="str">
        <f>IF([1]FINAL!B684=0,"",[1]FINAL!B684)</f>
        <v>Clark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16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Destiny Udogie</v>
      </c>
      <c r="Y684" s="42">
        <f>API!AC684</f>
        <v>40</v>
      </c>
    </row>
    <row r="685" spans="1:25">
      <c r="A685" s="31" t="str">
        <f>IF([1]FINAL!A685=0,"",[1]FINAL!A685)</f>
        <v>Ben Doak</v>
      </c>
      <c r="B685" s="31" t="str">
        <f>IF([1]FINAL!B685=0,"",[1]FINAL!B685)</f>
        <v>Doak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16</v>
      </c>
      <c r="G685" s="32">
        <f>IFERROR(VLOOKUP(A685,PlayingTime!$B$1:$Z$999,MATCH("Min",PlayingTime!$B$2:$Z$2,0),0),0)</f>
        <v>14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14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1</v>
      </c>
      <c r="X685" s="42" t="str">
        <f>API!M685&amp;" "&amp;API!V685</f>
        <v>Guglielmo Vicario</v>
      </c>
      <c r="Y685" s="42">
        <f>API!AC685</f>
        <v>54</v>
      </c>
    </row>
    <row r="686" spans="1:25">
      <c r="A686" s="31" t="str">
        <f>IF([1]FINAL!A686=0,"",[1]FINAL!A686)</f>
        <v>James McConnell</v>
      </c>
      <c r="B686" s="31" t="str">
        <f>IF([1]FINAL!B686=0,"",[1]FINAL!B686)</f>
        <v>McConnell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16</v>
      </c>
      <c r="G686" s="32">
        <f>IFERROR(VLOOKUP(A686,PlayingTime!$B$1:$Z$999,MATCH("Min",PlayingTime!$B$2:$Z$2,0),0),0)</f>
        <v>1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1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</v>
      </c>
      <c r="X686" s="42" t="str">
        <f>API!M686&amp;" "&amp;API!V686</f>
        <v>Alfie Whiteman</v>
      </c>
      <c r="Y686" s="42">
        <f>API!AC686</f>
        <v>0</v>
      </c>
    </row>
    <row r="687" spans="1:25">
      <c r="A687" s="31" t="str">
        <f>IF([1]FINAL!A687=0,"",[1]FINAL!A687)</f>
        <v>Luke Chambers</v>
      </c>
      <c r="B687" s="31" t="str">
        <f>IF([1]FINAL!B687=0,"",[1]FINAL!B687)</f>
        <v>Chambers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16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Manor Solomon</v>
      </c>
      <c r="Y687" s="42">
        <f>API!AC687</f>
        <v>14</v>
      </c>
    </row>
    <row r="688" spans="1:25">
      <c r="A688" s="31" t="str">
        <f>IF([1]FINAL!A688=0,"",[1]FINAL!A688)</f>
        <v>Callum Scanlon</v>
      </c>
      <c r="B688" s="31" t="str">
        <f>IF([1]FINAL!B688=0,"",[1]FINAL!B688)</f>
        <v>Scanlon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16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Micky van de Ven</v>
      </c>
      <c r="Y688" s="42">
        <f>API!AC688</f>
        <v>43</v>
      </c>
    </row>
    <row r="689" spans="1:25">
      <c r="A689" s="31" t="str">
        <f>IF([1]FINAL!A689=0,"",[1]FINAL!A689)</f>
        <v>Aidan Francis-Clarke</v>
      </c>
      <c r="B689" s="31" t="str">
        <f>IF([1]FINAL!B689=0,"",[1]FINAL!B689)</f>
        <v>Francis-Clarke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16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Dane Scarlett</v>
      </c>
      <c r="Y689" s="42">
        <f>API!AC689</f>
        <v>0</v>
      </c>
    </row>
    <row r="690" spans="1:25">
      <c r="A690" s="31" t="str">
        <f>IF([1]FINAL!A690=0,"",[1]FINAL!A690)</f>
        <v>Tim Krul</v>
      </c>
      <c r="B690" s="31" t="str">
        <f>IF([1]FINAL!B690=0,"",[1]FINAL!B690)</f>
        <v>Krul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LUT</v>
      </c>
      <c r="F690" s="43">
        <f>IFERROR(VLOOKUP($E690,Table2!$B$1:$C$21,MATCH("MP",Table2!$B$1:$C$1,0),0),"")</f>
        <v>16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Alejo Véliz</v>
      </c>
      <c r="Y690" s="42">
        <f>API!AC690</f>
        <v>4</v>
      </c>
    </row>
    <row r="691" spans="1:25">
      <c r="A691" s="31" t="str">
        <f>IF([1]FINAL!A691=0,"",[1]FINAL!A691)</f>
        <v>Joseph Johnson</v>
      </c>
      <c r="B691" s="31" t="str">
        <f>IF([1]FINAL!B691=0,"",[1]FINAL!B691)</f>
        <v>Johnson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LUT</v>
      </c>
      <c r="F691" s="43">
        <f>IFERROR(VLOOKUP($E691,Table2!$B$1:$C$21,MATCH("MP",Table2!$B$1:$C$1,0),0),"")</f>
        <v>16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Ashley Phillips</v>
      </c>
      <c r="Y691" s="42">
        <f>API!AC691</f>
        <v>0</v>
      </c>
    </row>
    <row r="692" spans="1:25">
      <c r="A692" s="31" t="str">
        <f>IF([1]FINAL!A692=0,"",[1]FINAL!A692)</f>
        <v>Jayden Luker</v>
      </c>
      <c r="B692" s="31" t="str">
        <f>IF([1]FINAL!B692=0,"",[1]FINAL!B692)</f>
        <v>Luker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16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Jamie Donley</v>
      </c>
      <c r="Y692" s="42">
        <f>API!AC692</f>
        <v>2</v>
      </c>
    </row>
    <row r="693" spans="1:25">
      <c r="A693" s="31" t="str">
        <f>IF([1]FINAL!A693=0,"",[1]FINAL!A693)</f>
        <v>Shea Charles</v>
      </c>
      <c r="B693" s="31" t="str">
        <f>IF([1]FINAL!B693=0,"",[1]FINAL!B693)</f>
        <v>Charles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MCI</v>
      </c>
      <c r="F693" s="43">
        <f>IFERROR(VLOOKUP($E693,Table2!$B$1:$C$21,MATCH("MP",Table2!$B$1:$C$1,0),0),"")</f>
        <v>16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Alfie Dorrington</v>
      </c>
      <c r="Y693" s="42">
        <f>API!AC693</f>
        <v>0</v>
      </c>
    </row>
    <row r="694" spans="1:25">
      <c r="A694" s="31" t="str">
        <f>IF([1]FINAL!A694=0,"",[1]FINAL!A694)</f>
        <v>Máximo Perrone</v>
      </c>
      <c r="B694" s="31" t="str">
        <f>IF([1]FINAL!B694=0,"",[1]FINAL!B694)</f>
        <v>Perrone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MCI</v>
      </c>
      <c r="F694" s="43">
        <f>IFERROR(VLOOKUP($E694,Table2!$B$1:$C$21,MATCH("MP",Table2!$B$1:$C$1,0),0),"")</f>
        <v>16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Yago de Santiago Alonso</v>
      </c>
      <c r="Y694" s="42">
        <f>API!AC694</f>
        <v>0</v>
      </c>
    </row>
    <row r="695" spans="1:25">
      <c r="A695" s="31" t="str">
        <f>IF([1]FINAL!A695=0,"",[1]FINAL!A695)</f>
        <v>Álvaro Fernández Carreras</v>
      </c>
      <c r="B695" s="31" t="str">
        <f>IF([1]FINAL!B695=0,"",[1]FINAL!B695)</f>
        <v>Fernandez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16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Nayef Aguerd</v>
      </c>
      <c r="Y695" s="42">
        <f>API!AC695</f>
        <v>27</v>
      </c>
    </row>
    <row r="696" spans="1:25">
      <c r="A696" s="31" t="str">
        <f>IF([1]FINAL!A696=0,"",[1]FINAL!A696)</f>
        <v>Kobbie Mainoo</v>
      </c>
      <c r="B696" s="31" t="str">
        <f>IF([1]FINAL!B696=0,"",[1]FINAL!B696)</f>
        <v>Mainoo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16</v>
      </c>
      <c r="G696" s="32">
        <f>IFERROR(VLOOKUP(A696,PlayingTime!$B$1:$Z$999,MATCH("Min",PlayingTime!$B$2:$Z$2,0),0),0)</f>
        <v>150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150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5</v>
      </c>
      <c r="X696" s="42" t="str">
        <f>API!M696&amp;" "&amp;API!V696</f>
        <v>Michail Antonio</v>
      </c>
      <c r="Y696" s="42">
        <f>API!AC696</f>
        <v>38</v>
      </c>
    </row>
    <row r="697" spans="1:25">
      <c r="A697" s="31" t="str">
        <f>IF([1]FINAL!A697=0,"",[1]FINAL!A697)</f>
        <v>Shola Shoretire</v>
      </c>
      <c r="B697" s="31" t="str">
        <f>IF([1]FINAL!B697=0,"",[1]FINAL!B697)</f>
        <v>Shoretire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16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Alphonse Areola</v>
      </c>
      <c r="Y697" s="42">
        <f>API!AC697</f>
        <v>45</v>
      </c>
    </row>
    <row r="698" spans="1:25">
      <c r="A698" s="31" t="str">
        <f>IF([1]FINAL!A698=0,"",[1]FINAL!A698)</f>
        <v>Omari Forson</v>
      </c>
      <c r="B698" s="31" t="str">
        <f>IF([1]FINAL!B698=0,"",[1]FINAL!B698)</f>
        <v>Forson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16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Saïd Benrahma</v>
      </c>
      <c r="Y698" s="42">
        <f>API!AC698</f>
        <v>18</v>
      </c>
    </row>
    <row r="699" spans="1:25">
      <c r="A699" s="31" t="str">
        <f>IF([1]FINAL!A699=0,"",[1]FINAL!A699)</f>
        <v>Radek Vítek</v>
      </c>
      <c r="B699" s="31" t="str">
        <f>IF([1]FINAL!B699=0,"",[1]FINAL!B699)</f>
        <v>Vítek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16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Jarrod Bowen</v>
      </c>
      <c r="Y699" s="42">
        <f>API!AC699</f>
        <v>86</v>
      </c>
    </row>
    <row r="700" spans="1:25">
      <c r="A700" s="31" t="str">
        <f>IF([1]FINAL!A700=0,"",[1]FINAL!A700)</f>
        <v>Daniel Gore</v>
      </c>
      <c r="B700" s="31" t="str">
        <f>IF([1]FINAL!B700=0,"",[1]FINAL!B700)</f>
        <v>Gore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16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Maxwel Cornet</v>
      </c>
      <c r="Y700" s="42">
        <f>API!AC700</f>
        <v>1</v>
      </c>
    </row>
    <row r="701" spans="1:25">
      <c r="A701" s="31" t="str">
        <f>IF([1]FINAL!A701=0,"",[1]FINAL!A701)</f>
        <v>Altay Bayindir</v>
      </c>
      <c r="B701" s="31" t="str">
        <f>IF([1]FINAL!B701=0,"",[1]FINAL!B701)</f>
        <v>Altay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16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Vladimír Coufal</v>
      </c>
      <c r="Y701" s="42">
        <f>API!AC701</f>
        <v>44</v>
      </c>
    </row>
    <row r="702" spans="1:25">
      <c r="A702" s="31" t="str">
        <f>IF([1]FINAL!A702=0,"",[1]FINAL!A702)</f>
        <v>Lewis Hall</v>
      </c>
      <c r="B702" s="31" t="str">
        <f>IF([1]FINAL!B702=0,"",[1]FINAL!B702)</f>
        <v>Hall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16</v>
      </c>
      <c r="G702" s="32">
        <f>IFERROR(VLOOKUP(A702,PlayingTime!$B$1:$Z$999,MATCH("Min",PlayingTime!$B$2:$Z$2,0),0),0)</f>
        <v>72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72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3</v>
      </c>
      <c r="X702" s="42" t="str">
        <f>API!M702&amp;" "&amp;API!V702</f>
        <v>Conor Coventry</v>
      </c>
      <c r="Y702" s="42">
        <f>API!AC702</f>
        <v>0</v>
      </c>
    </row>
    <row r="703" spans="1:25">
      <c r="A703" s="31" t="str">
        <f>IF([1]FINAL!A703=0,"",[1]FINAL!A703)</f>
        <v>Mark Gillespie</v>
      </c>
      <c r="B703" s="31" t="str">
        <f>IF([1]FINAL!B703=0,"",[1]FINAL!B703)</f>
        <v>Gillespie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16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Aaron Cresswell</v>
      </c>
      <c r="Y703" s="42">
        <f>API!AC703</f>
        <v>2</v>
      </c>
    </row>
    <row r="704" spans="1:25">
      <c r="A704" s="31" t="str">
        <f>IF([1]FINAL!A704=0,"",[1]FINAL!A704)</f>
        <v>Isaac Hayden</v>
      </c>
      <c r="B704" s="31" t="str">
        <f>IF([1]FINAL!B704=0,"",[1]FINAL!B704)</f>
        <v>Hayden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16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Flynn Downes</v>
      </c>
      <c r="Y704" s="42">
        <f>API!AC704</f>
        <v>0</v>
      </c>
    </row>
    <row r="705" spans="1:25">
      <c r="A705" s="31" t="str">
        <f>IF([1]FINAL!A705=0,"",[1]FINAL!A705)</f>
        <v>Garang Kuol</v>
      </c>
      <c r="B705" s="31" t="str">
        <f>IF([1]FINAL!B705=0,"",[1]FINAL!B705)</f>
        <v>Kuol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16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Emerson Palmieri dos Santos</v>
      </c>
      <c r="Y705" s="42">
        <f>API!AC705</f>
        <v>26</v>
      </c>
    </row>
    <row r="706" spans="1:25">
      <c r="A706" s="31" t="str">
        <f>IF([1]FINAL!A706=0,"",[1]FINAL!A706)</f>
        <v>Kell Watts</v>
      </c>
      <c r="B706" s="31" t="str">
        <f>IF([1]FINAL!B706=0,"",[1]FINAL!B706)</f>
        <v>Watts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16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Lukasz Fabianski</v>
      </c>
      <c r="Y706" s="42">
        <f>API!AC706</f>
        <v>4</v>
      </c>
    </row>
    <row r="707" spans="1:25">
      <c r="A707" s="31" t="str">
        <f>IF([1]FINAL!A707=0,"",[1]FINAL!A707)</f>
        <v>Loris Karius</v>
      </c>
      <c r="B707" s="31" t="str">
        <f>IF([1]FINAL!B707=0,"",[1]FINAL!B707)</f>
        <v>Karius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16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Pablo Fornals Malla</v>
      </c>
      <c r="Y707" s="42">
        <f>API!AC707</f>
        <v>12</v>
      </c>
    </row>
    <row r="708" spans="1:25">
      <c r="A708" s="31" t="str">
        <f>IF([1]FINAL!A708=0,"",[1]FINAL!A708)</f>
        <v>Alex Murphy</v>
      </c>
      <c r="B708" s="31" t="str">
        <f>IF([1]FINAL!B708=0,"",[1]FINAL!B708)</f>
        <v>A.Murphy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16</v>
      </c>
      <c r="G708" s="32">
        <f>IFERROR(VLOOKUP(A708,PlayingTime!$B$1:$Z$999,MATCH("Min",PlayingTime!$B$2:$Z$2,0),0),0)</f>
        <v>4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4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Danny Ings</v>
      </c>
      <c r="Y708" s="42">
        <f>API!AC708</f>
        <v>9</v>
      </c>
    </row>
    <row r="709" spans="1:25">
      <c r="A709" s="31" t="str">
        <f>IF([1]FINAL!A709=0,"",[1]FINAL!A709)</f>
        <v>Andrey Nascimento dos Santos</v>
      </c>
      <c r="B709" s="31" t="str">
        <f>IF([1]FINAL!B709=0,"",[1]FINAL!B709)</f>
        <v>Andrey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16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1</v>
      </c>
      <c r="X709" s="42" t="str">
        <f>API!M709&amp;" "&amp;API!V709</f>
        <v>Ben Johnson</v>
      </c>
      <c r="Y709" s="42">
        <f>API!AC709</f>
        <v>0</v>
      </c>
    </row>
    <row r="710" spans="1:25">
      <c r="A710" s="31" t="str">
        <f>IF([1]FINAL!A710=0,"",[1]FINAL!A710)</f>
        <v>Brandon Aguilera Zamora</v>
      </c>
      <c r="B710" s="31" t="str">
        <f>IF([1]FINAL!B710=0,"",[1]FINAL!B710)</f>
        <v>B.Aguilera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16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Thilo Kehrer</v>
      </c>
      <c r="Y710" s="42">
        <f>API!AC710</f>
        <v>2</v>
      </c>
    </row>
    <row r="711" spans="1:25">
      <c r="A711" s="31" t="str">
        <f>IF([1]FINAL!A711=0,"",[1]FINAL!A711)</f>
        <v>Josh Bowler</v>
      </c>
      <c r="B711" s="31" t="str">
        <f>IF([1]FINAL!B711=0,"",[1]FINAL!B711)</f>
        <v>Bowler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16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Divin Mubama</v>
      </c>
      <c r="Y711" s="42">
        <f>API!AC711</f>
        <v>2</v>
      </c>
    </row>
    <row r="712" spans="1:25">
      <c r="A712" s="31" t="str">
        <f>IF([1]FINAL!A712=0,"",[1]FINAL!A712)</f>
        <v>Felipe Augusto de Almeida Monteiro</v>
      </c>
      <c r="B712" s="31" t="str">
        <f>IF([1]FINAL!B712=0,"",[1]FINAL!B712)</f>
        <v>Felipe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16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133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133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0.1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0.1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1</v>
      </c>
      <c r="X712" s="42" t="str">
        <f>API!M712&amp;" "&amp;API!V712</f>
        <v>Lucas Tolentino Coelho de Lima</v>
      </c>
      <c r="Y712" s="42">
        <f>API!AC712</f>
        <v>43</v>
      </c>
    </row>
    <row r="713" spans="1:25">
      <c r="A713" s="31" t="str">
        <f>IF([1]FINAL!A713=0,"",[1]FINAL!A713)</f>
        <v>Ethan Horvath</v>
      </c>
      <c r="B713" s="31" t="str">
        <f>IF([1]FINAL!B713=0,"",[1]FINAL!B713)</f>
        <v>Horvath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16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Gianluca Scamacca</v>
      </c>
      <c r="Y713" s="42">
        <f>API!AC713</f>
        <v>0</v>
      </c>
    </row>
    <row r="714" spans="1:25">
      <c r="A714" s="31" t="str">
        <f>IF([1]FINAL!A714=0,"",[1]FINAL!A714)</f>
        <v>Gustavo Henrique Furtado Scarpa</v>
      </c>
      <c r="B714" s="31" t="str">
        <f>IF([1]FINAL!B714=0,"",[1]FINAL!B714)</f>
        <v>G.Scarpa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16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Tomáš Souček</v>
      </c>
      <c r="Y714" s="42">
        <f>API!AC714</f>
        <v>54</v>
      </c>
    </row>
    <row r="715" spans="1:25">
      <c r="A715" s="31" t="str">
        <f>IF([1]FINAL!A715=0,"",[1]FINAL!A715)</f>
        <v>Hwang Ui-jo</v>
      </c>
      <c r="B715" s="31" t="str">
        <f>IF([1]FINAL!B715=0,"",[1]FINAL!B715)</f>
        <v>Ui-jo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16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Nikola Vlašić</v>
      </c>
      <c r="Y715" s="42">
        <f>API!AC715</f>
        <v>0</v>
      </c>
    </row>
    <row r="716" spans="1:25">
      <c r="A716" s="31" t="str">
        <f>IF([1]FINAL!A716=0,"",[1]FINAL!A716)</f>
        <v>George Shelvey</v>
      </c>
      <c r="B716" s="31" t="str">
        <f>IF([1]FINAL!B716=0,"",[1]FINAL!B716)</f>
        <v>G.Shelvey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16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Kurt Zouma</v>
      </c>
      <c r="Y716" s="42">
        <f>API!AC716</f>
        <v>33</v>
      </c>
    </row>
    <row r="717" spans="1:25">
      <c r="A717" s="31" t="str">
        <f>IF([1]FINAL!A717=0,"",[1]FINAL!A717)</f>
        <v>Josh Powell</v>
      </c>
      <c r="B717" s="31" t="str">
        <f>IF([1]FINAL!B717=0,"",[1]FINAL!B717)</f>
        <v>Powell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16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Angelo Ogbonna</v>
      </c>
      <c r="Y717" s="42">
        <f>API!AC717</f>
        <v>5</v>
      </c>
    </row>
    <row r="718" spans="1:25">
      <c r="A718" s="31" t="str">
        <f>IF([1]FINAL!A718=0,"",[1]FINAL!A718)</f>
        <v>Andrew Omobamidele</v>
      </c>
      <c r="B718" s="31" t="str">
        <f>IF([1]FINAL!B718=0,"",[1]FINAL!B718)</f>
        <v>Omobamidele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16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Edson Álvarez Velázquez</v>
      </c>
      <c r="Y718" s="42">
        <f>API!AC718</f>
        <v>22</v>
      </c>
    </row>
    <row r="719" spans="1:25">
      <c r="A719" s="31" t="str">
        <f>IF([1]FINAL!A719=0,"",[1]FINAL!A719)</f>
        <v>Femi Seriki</v>
      </c>
      <c r="B719" s="31" t="str">
        <f>IF([1]FINAL!B719=0,"",[1]FINAL!B719)</f>
        <v>Seriki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16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Joseph Anang</v>
      </c>
      <c r="Y719" s="42">
        <f>API!AC719</f>
        <v>0</v>
      </c>
    </row>
    <row r="720" spans="1:25">
      <c r="A720" s="31" t="str">
        <f>IF([1]FINAL!A720=0,"",[1]FINAL!A720)</f>
        <v>Louie Marsh</v>
      </c>
      <c r="B720" s="31" t="str">
        <f>IF([1]FINAL!B720=0,"",[1]FINAL!B720)</f>
        <v>Marsh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16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James Ward-Prowse</v>
      </c>
      <c r="Y720" s="42">
        <f>API!AC720</f>
        <v>67</v>
      </c>
    </row>
    <row r="721" spans="1:25">
      <c r="A721" s="31" t="str">
        <f>IF([1]FINAL!A721=0,"",[1]FINAL!A721)</f>
        <v>Andre Brooks</v>
      </c>
      <c r="B721" s="31" t="str">
        <f>IF([1]FINAL!B721=0,"",[1]FINAL!B721)</f>
        <v>Brooks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16</v>
      </c>
      <c r="G721" s="32">
        <f>IFERROR(VLOOKUP(A721,PlayingTime!$B$1:$Z$999,MATCH("Min",PlayingTime!$B$2:$Z$2,0),0),0)</f>
        <v>166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166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7</v>
      </c>
      <c r="X721" s="42" t="str">
        <f>API!M721&amp;" "&amp;API!V721</f>
        <v>Konstantinos Mavropanos</v>
      </c>
      <c r="Y721" s="42">
        <f>API!AC721</f>
        <v>1</v>
      </c>
    </row>
    <row r="722" spans="1:25">
      <c r="A722" s="31" t="str">
        <f>IF([1]FINAL!A722=0,"",[1]FINAL!A722)</f>
        <v>Antwoine Hackford</v>
      </c>
      <c r="B722" s="31" t="str">
        <f>IF([1]FINAL!B722=0,"",[1]FINAL!B722)</f>
        <v>Hackford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16</v>
      </c>
      <c r="G722" s="32">
        <f>IFERROR(VLOOKUP(A722,PlayingTime!$B$1:$Z$999,MATCH("Min",PlayingTime!$B$2:$Z$2,0),0),0)</f>
        <v>13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13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2</v>
      </c>
      <c r="X722" s="42" t="str">
        <f>API!M722&amp;" "&amp;API!V722</f>
        <v>Mohammed Kudus</v>
      </c>
      <c r="Y722" s="42">
        <f>API!AC722</f>
        <v>48</v>
      </c>
    </row>
    <row r="723" spans="1:25">
      <c r="A723" s="31" t="str">
        <f>IF([1]FINAL!A723=0,"",[1]FINAL!A723)</f>
        <v>Ryan Oné</v>
      </c>
      <c r="B723" s="31" t="str">
        <f>IF([1]FINAL!B723=0,"",[1]FINAL!B723)</f>
        <v>Oné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16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1</v>
      </c>
      <c r="X723" s="42" t="str">
        <f>API!M723&amp;" "&amp;API!V723</f>
        <v>Tommy Doyle</v>
      </c>
      <c r="Y723" s="42">
        <f>API!AC723</f>
        <v>10</v>
      </c>
    </row>
    <row r="724" spans="1:25">
      <c r="A724" s="31" t="str">
        <f>IF([1]FINAL!A724=0,"",[1]FINAL!A724)</f>
        <v>Jili Buyabu</v>
      </c>
      <c r="B724" s="31" t="str">
        <f>IF([1]FINAL!B724=0,"",[1]FINAL!B724)</f>
        <v>Buyabu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16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Rayan Aït-Nouri</v>
      </c>
      <c r="Y724" s="42">
        <f>API!AC724</f>
        <v>13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16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Daniel Bentley</v>
      </c>
      <c r="Y725" s="42">
        <f>API!AC725</f>
        <v>15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16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Bendegúz Bolla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16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Hugo Bueno López</v>
      </c>
      <c r="Y727" s="42">
        <f>API!AC727</f>
        <v>17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16</v>
      </c>
      <c r="G728" s="32">
        <f>IFERROR(VLOOKUP(A728,PlayingTime!$B$1:$Z$999,MATCH("Min",PlayingTime!$B$2:$Z$2,0),0),0)</f>
        <v>19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19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4</v>
      </c>
      <c r="X728" s="42" t="str">
        <f>API!M728&amp;" "&amp;API!V728</f>
        <v>Francisco Jorge Tomás Oliveira</v>
      </c>
      <c r="Y728" s="42">
        <f>API!AC728</f>
        <v>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16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Luke Cundle</v>
      </c>
      <c r="Y729" s="42">
        <f>API!AC729</f>
        <v>0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16</v>
      </c>
      <c r="G730" s="32">
        <f>IFERROR(VLOOKUP(A730,PlayingTime!$B$1:$Z$999,MATCH("Min",PlayingTime!$B$2:$Z$2,0),0),0)</f>
        <v>2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2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2</v>
      </c>
      <c r="X730" s="42" t="str">
        <f>API!M730&amp;" "&amp;API!V730</f>
        <v>Craig Dawson</v>
      </c>
      <c r="Y730" s="42">
        <f>API!AC730</f>
        <v>28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16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Fábio Silva</v>
      </c>
      <c r="Y731" s="42">
        <f>API!AC731</f>
        <v>8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16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Gonçalo Manuel Ganchinho Guedes</v>
      </c>
      <c r="Y732" s="42">
        <f>API!AC732</f>
        <v>0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16</v>
      </c>
      <c r="G733" s="32">
        <f>IFERROR(VLOOKUP(A733,PlayingTime!$B$1:$Z$999,MATCH("Min",PlayingTime!$B$2:$Z$2,0),0),0)</f>
        <v>226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226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0.1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0.1</v>
      </c>
      <c r="V733" s="41">
        <f t="shared" si="47"/>
        <v>1</v>
      </c>
      <c r="X733" s="42" t="str">
        <f>API!M733&amp;" "&amp;API!V733</f>
        <v>Joe Hodge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16</v>
      </c>
      <c r="G734" s="32">
        <f>IFERROR(VLOOKUP(A734,PlayingTime!$B$1:$Z$999,MATCH("Min",PlayingTime!$B$2:$Z$2,0),0),0)</f>
        <v>158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158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15</v>
      </c>
      <c r="X734" s="42" t="str">
        <f>API!M734&amp;" "&amp;API!V734</f>
        <v>Ki-Jana Hoever</v>
      </c>
      <c r="Y734" s="42">
        <f>API!AC734</f>
        <v>0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16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Hwang Hee-chan</v>
      </c>
      <c r="Y735" s="42">
        <f>API!AC735</f>
        <v>76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16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João Victor Gomes da Silva</v>
      </c>
      <c r="Y736" s="42">
        <f>API!AC736</f>
        <v>25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16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Jonathan Castro Otto</v>
      </c>
      <c r="Y737" s="42">
        <f>API!AC737</f>
        <v>1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16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Bruno Cavaco Jordão</v>
      </c>
      <c r="Y738" s="42">
        <f>API!AC738</f>
        <v>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16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Sasa Kalajdzic</v>
      </c>
      <c r="Y739" s="42">
        <f>API!AC739</f>
        <v>24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16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Max Kilman</v>
      </c>
      <c r="Y740" s="42">
        <f>API!AC740</f>
        <v>31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16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Tom King</v>
      </c>
      <c r="Y741" s="42">
        <f>API!AC741</f>
        <v>0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16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Mario Lemina</v>
      </c>
      <c r="Y742" s="42">
        <f>API!AC742</f>
        <v>36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Pedro Lomba Neto</v>
      </c>
      <c r="Y743" s="42">
        <f>API!AC743</f>
        <v>52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Daniel Castelo Podence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José Malheiro de Sá</v>
      </c>
      <c r="Y745" s="42">
        <f>API!AC745</f>
        <v>40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Pablo Sarabia</v>
      </c>
      <c r="Y746" s="42">
        <f>API!AC746</f>
        <v>30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Matija Šarkić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Nélson Cabral Semedo</v>
      </c>
      <c r="Y748" s="42">
        <f>API!AC748</f>
        <v>29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Toti António Gomes</v>
      </c>
      <c r="Y749" s="42">
        <f>API!AC749</f>
        <v>30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Boubacar Traoré</v>
      </c>
      <c r="Y750" s="42">
        <f>API!AC750</f>
        <v>12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Matheus Santos Carneiro Da Cunha</v>
      </c>
      <c r="Y751" s="42">
        <f>API!AC751</f>
        <v>65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Matt Doherty</v>
      </c>
      <c r="Y752" s="42">
        <f>API!AC752</f>
        <v>9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Santiago Bueno</v>
      </c>
      <c r="Y753" s="42">
        <f>API!AC753</f>
        <v>1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Enso González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Nathan Fraser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Jean-Ricner Bellegarde</v>
      </c>
      <c r="Y756" s="42">
        <f>API!AC756</f>
        <v>18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Matthew Whittingham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Tawanda Chirewa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Justin Hubner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2023-12-11T14:57:17Z</dcterms:modified>
</cp:coreProperties>
</file>